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-2.06.65" sheetId="1" r:id="rId4"/>
    <sheet state="visible" name="3.06.65" sheetId="2" r:id="rId5"/>
    <sheet state="visible" name="4.06.65" sheetId="3" r:id="rId6"/>
    <sheet state="visible" name="5.06.65" sheetId="4" r:id="rId7"/>
    <sheet state="visible" name="6.06.65" sheetId="5" r:id="rId8"/>
    <sheet state="visible" name="7.06.65" sheetId="6" r:id="rId9"/>
    <sheet state="visible" name="8.06.65" sheetId="7" r:id="rId10"/>
    <sheet state="visible" name="9.06.65" sheetId="8" r:id="rId11"/>
    <sheet state="visible" name="10.06.65" sheetId="9" r:id="rId12"/>
    <sheet state="visible" name="12.06.65" sheetId="10" r:id="rId13"/>
    <sheet state="visible" name="13.06.65" sheetId="11" r:id="rId14"/>
    <sheet state="visible" name="14.06.65" sheetId="12" r:id="rId15"/>
    <sheet state="visible" name="16.06.65" sheetId="13" r:id="rId16"/>
    <sheet state="visible" name="17.06.65" sheetId="14" r:id="rId17"/>
    <sheet state="visible" name="20.06.65" sheetId="15" r:id="rId18"/>
    <sheet state="visible" name="21.06.65" sheetId="16" r:id="rId19"/>
    <sheet state="visible" name="22.06.65" sheetId="17" r:id="rId20"/>
    <sheet state="visible" name="26.06.65" sheetId="18" r:id="rId21"/>
    <sheet state="visible" name="27.06.65" sheetId="19" r:id="rId22"/>
    <sheet state="visible" name="28.06.65" sheetId="20" r:id="rId23"/>
    <sheet state="visible" name="29.06.65" sheetId="21" r:id="rId24"/>
    <sheet state="visible" name="30.06.65" sheetId="22" r:id="rId25"/>
  </sheets>
  <definedNames/>
  <calcPr/>
</workbook>
</file>

<file path=xl/sharedStrings.xml><?xml version="1.0" encoding="utf-8"?>
<sst xmlns="http://schemas.openxmlformats.org/spreadsheetml/2006/main" count="590" uniqueCount="192">
  <si>
    <t xml:space="preserve">  E-WALLET 30-2 June  2565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</si>
  <si>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</si>
  <si>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</si>
  <si>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</si>
  <si>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</si>
  <si>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</si>
  <si>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</si>
  <si>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ผลต่าง</t>
  </si>
  <si>
    <t>หมายเหตุ</t>
  </si>
  <si>
    <t>Cash</t>
  </si>
  <si>
    <t>Credit Card</t>
  </si>
  <si>
    <t>Tranfer Money</t>
  </si>
  <si>
    <t xml:space="preserve">QR
 Payment
</t>
  </si>
  <si>
    <t>ยอดในระบบ</t>
  </si>
  <si>
    <t>Front Office</t>
  </si>
  <si>
    <t>Online</t>
  </si>
  <si>
    <t>KBANK</t>
  </si>
  <si>
    <t>KTB</t>
  </si>
  <si>
    <t>ETHBKK012206000001</t>
  </si>
  <si>
    <t>นางสาว กมลชนก แสนชนะโชติ</t>
  </si>
  <si>
    <t>ETHBKK012206000002</t>
  </si>
  <si>
    <t>นาง ศศกร  อมตวงษ์</t>
  </si>
  <si>
    <t>พี่เปิ้ลเติม</t>
  </si>
  <si>
    <t>ETHBKK012206000003</t>
  </si>
  <si>
    <t>นาย พัฒน์รดิศ สุพัฒน์วณิชกร</t>
  </si>
  <si>
    <t>ETHBKK012206000004</t>
  </si>
  <si>
    <t>ห้างหุ้นส่วนจำกัด ไดม่อนอันดามัน เน็ตเวิร์ค  (สำนักงานใหญ่)</t>
  </si>
  <si>
    <t>ETHBKK012206000005</t>
  </si>
  <si>
    <t>นางสาว กุลนาถ ไตรทัตธนากร</t>
  </si>
  <si>
    <t>ETHONLIN2206000001</t>
  </si>
  <si>
    <t>ETHONLIN2206000002</t>
  </si>
  <si>
    <t>นางสาว ท้าว โทมี สะกูมทอง</t>
  </si>
  <si>
    <t>ETHONLIN2206000003</t>
  </si>
  <si>
    <t>นาย ลัดดาอัม เท็งพาสิ</t>
  </si>
  <si>
    <t>ETHONLIN2206000004</t>
  </si>
  <si>
    <t xml:space="preserve">  E-WALLET 3 June  2565                                                                                                        </t>
  </si>
  <si>
    <t>ETHBKK012206000006</t>
  </si>
  <si>
    <t>นาย สมเกียรติ  ยงหนู</t>
  </si>
  <si>
    <t>คืน c4</t>
  </si>
  <si>
    <t>ETHBKK012206000007</t>
  </si>
  <si>
    <t>นางสาว ประภัสสร  ดีดวงพันธ์</t>
  </si>
  <si>
    <t>ETHBKK012206000008</t>
  </si>
  <si>
    <t>นาย พีรพงศ์ ภรประเสริฐศรี</t>
  </si>
  <si>
    <t>ETHONLIN2206000005</t>
  </si>
  <si>
    <t>นางสาว Vanmani Luongvanthala</t>
  </si>
  <si>
    <t>ETHONLIN2206000006</t>
  </si>
  <si>
    <t>ETHONLIN2206000007</t>
  </si>
  <si>
    <t xml:space="preserve">  E-WALLET 4 June  2565                                                                                                        </t>
  </si>
  <si>
    <t>ETHBKK012206000009</t>
  </si>
  <si>
    <t>นาง รุ่งนภา แสงสุริยา</t>
  </si>
  <si>
    <t>ETHBKK012206000010</t>
  </si>
  <si>
    <t>ห้างหุ้นส่วนจำกัด ปูแดงพารวย ( สำนักงานใหญ่)</t>
  </si>
  <si>
    <t>ETHBKK012206000011</t>
  </si>
  <si>
    <t>นางสาว มนัสนันท์ อ่อนศิริ</t>
  </si>
  <si>
    <t>ETHBKK012206000012</t>
  </si>
  <si>
    <t>นาย ธีราเศรษฐ์ พิสุทธิ์รัตน์</t>
  </si>
  <si>
    <t>ETHONLIN2206000008</t>
  </si>
  <si>
    <t>นาย ธนบูลย์ แสงฐิตาพันธุ์</t>
  </si>
  <si>
    <t>ETHONLIN2206000009</t>
  </si>
  <si>
    <t>ETHONLIN2206000010</t>
  </si>
  <si>
    <t>นางสาว รัชตวรรณ เนาวสินธ์</t>
  </si>
  <si>
    <t>ETHONLIN2206000011</t>
  </si>
  <si>
    <t xml:space="preserve">  E-WALLET 5 June  2565                                                                                                        </t>
  </si>
  <si>
    <t>ETHBKK012206000013</t>
  </si>
  <si>
    <t>นางสาว จิรภาณุดา เกตุทิวากังสดาล</t>
  </si>
  <si>
    <t>ETHBKK012206000014</t>
  </si>
  <si>
    <t>ETHBKK012206000015</t>
  </si>
  <si>
    <t>นางสาว อมรรัตน์ พิมพกันต์</t>
  </si>
  <si>
    <t>ETHBKK012206000017</t>
  </si>
  <si>
    <t>นาย ชัยพิพัฒน์​    วงค์หิรัญ</t>
  </si>
  <si>
    <t>ETHBKK012206000018</t>
  </si>
  <si>
    <t>นาย ศราวุฒน์ สินธุวรโรจน์</t>
  </si>
  <si>
    <t>ETHBKK012206000019</t>
  </si>
  <si>
    <t>นาย รณยุทธ พิมพ์สำโรง</t>
  </si>
  <si>
    <t>ETHONLIN2206000012</t>
  </si>
  <si>
    <t>ETHONLIN2206000013</t>
  </si>
  <si>
    <t>ETHONLIN2206000014</t>
  </si>
  <si>
    <t xml:space="preserve">  E-WALLET 6 June  2565                                                                                                        </t>
  </si>
  <si>
    <t>ETHBKK012206000020</t>
  </si>
  <si>
    <t>นางสาว สุภาพร เคล้าเครือ</t>
  </si>
  <si>
    <t>ETHBKK012206000021</t>
  </si>
  <si>
    <t>นาย เกริกขจร ชัยชาญ</t>
  </si>
  <si>
    <t xml:space="preserve">  E-WALLET 7 June  2565                                                                                                        </t>
  </si>
  <si>
    <t>ETHBKK012206000022</t>
  </si>
  <si>
    <t>นางสาว วณัฐกมล  วิไลลักษณ์</t>
  </si>
  <si>
    <t>ETHBKK012206000023</t>
  </si>
  <si>
    <t>บริษัท เศรษฐกวี จำกัด ( สำนักงานใหญ่ )</t>
  </si>
  <si>
    <t>ETHBKK012206000024</t>
  </si>
  <si>
    <t>นาง กมลลักษณ์ แก้วเข้ม</t>
  </si>
  <si>
    <t>ETHBKK012206000025</t>
  </si>
  <si>
    <t>นางสาว เยาวมาลย์ ล่องตี้</t>
  </si>
  <si>
    <t>ETHONLIN2206000015</t>
  </si>
  <si>
    <t>นาย SAI SAW TUN</t>
  </si>
  <si>
    <t>ETHONLIN2206000016</t>
  </si>
  <si>
    <t>ETHONLIN2206000017</t>
  </si>
  <si>
    <t xml:space="preserve">  E-WALLET 8 June  2565                                                                                                        </t>
  </si>
  <si>
    <t>ETHONLIN2206000018</t>
  </si>
  <si>
    <t>นาย Bounhome Chansavath</t>
  </si>
  <si>
    <t>ETHONLIN2206000019</t>
  </si>
  <si>
    <t>ETHONLIN2206000020</t>
  </si>
  <si>
    <t>ETHONLIN2206000021</t>
  </si>
  <si>
    <t>ETHONLIN2206000022</t>
  </si>
  <si>
    <t>นาย Khamtla Sakda</t>
  </si>
  <si>
    <t>ETHONLIN2206000023</t>
  </si>
  <si>
    <t>ETHONLIN2206000024</t>
  </si>
  <si>
    <t xml:space="preserve">  E-WALLET 9 June  2565                                                                                                        </t>
  </si>
  <si>
    <t>ETHBKK012206000026</t>
  </si>
  <si>
    <t>ETHBKK012206000027</t>
  </si>
  <si>
    <t>ETHBKK012206000028</t>
  </si>
  <si>
    <t>นาย สมรวม กุลโสภณ</t>
  </si>
  <si>
    <t xml:space="preserve">  E-WALLET 10 June  2565                                                                                                        </t>
  </si>
  <si>
    <t>ETHONLIN2206000025</t>
  </si>
  <si>
    <t>ETHONLIN2206000026</t>
  </si>
  <si>
    <t>ETHONLIN2206000027</t>
  </si>
  <si>
    <t>ETHBKK012206000029</t>
  </si>
  <si>
    <t>นาย ธนกร อภัยพงศ์</t>
  </si>
  <si>
    <t xml:space="preserve">  E-WALLET 12 June  2565                                                                                                        </t>
  </si>
  <si>
    <t>ETHBKK012206000030</t>
  </si>
  <si>
    <t>นาง ศิลา สงอาจินต์</t>
  </si>
  <si>
    <t>ETHONLIN2206000030</t>
  </si>
  <si>
    <t>นาย Chanxay Khamleung</t>
  </si>
  <si>
    <t>ETHONLIN2206000031</t>
  </si>
  <si>
    <t>ETHONLIN2206000032</t>
  </si>
  <si>
    <t>ETHONLIN2206000033</t>
  </si>
  <si>
    <t>ETHBKK012206000031</t>
  </si>
  <si>
    <t>นาย ทนงศักดิ์ รัตนบุรี</t>
  </si>
  <si>
    <t xml:space="preserve">  E-WALLET 13 June  2565                                                                                                        </t>
  </si>
  <si>
    <t>ETHBKK012206000032</t>
  </si>
  <si>
    <t>ลำใย เจริญศิริ</t>
  </si>
  <si>
    <t>ETHONLIN2206000034</t>
  </si>
  <si>
    <t>นางสาว Nixay Sithalath</t>
  </si>
  <si>
    <t>ETHONLIN2206000035</t>
  </si>
  <si>
    <t>ETHONLIN2206000036</t>
  </si>
  <si>
    <t>ETHBKK012206000033</t>
  </si>
  <si>
    <t>นางสาว วณัฐกมล วิไลลักษณ์</t>
  </si>
  <si>
    <t xml:space="preserve">  E-WALLET 14 June  2565                                                                                                        </t>
  </si>
  <si>
    <t>ETHBKK012206000034</t>
  </si>
  <si>
    <t>นาง จันทร์จุฬา อิ่มแสง</t>
  </si>
  <si>
    <t>c4</t>
  </si>
  <si>
    <t>ETHONLIN2206000037</t>
  </si>
  <si>
    <t>ETHBKK012206000035</t>
  </si>
  <si>
    <t>นาย รักษ์เทวา คะพิมพ์อุดมลาภ</t>
  </si>
  <si>
    <t>ETHBKK012206000036</t>
  </si>
  <si>
    <t>นาย วัฒนา อาษาสุข</t>
  </si>
  <si>
    <t>ETHBKK012206000037</t>
  </si>
  <si>
    <t>นาง สำอางค์ คงเจริญ</t>
  </si>
  <si>
    <t>ETHBKK012206000038</t>
  </si>
  <si>
    <t>นางสาว กันตนา สีเลิศ</t>
  </si>
  <si>
    <t xml:space="preserve">  E-WALLET 16 June  2565                                                                                                        </t>
  </si>
  <si>
    <t>ETHBKK012206000040</t>
  </si>
  <si>
    <t>นางสาว โสภา นายสุข</t>
  </si>
  <si>
    <t>คืนบัตรแบล็คไทส์</t>
  </si>
  <si>
    <t xml:space="preserve">  E-WALLET 17June  2565                                                                                                        </t>
  </si>
  <si>
    <t>ETHBKK012206000041</t>
  </si>
  <si>
    <t>บริษัท รีโวเด็ค จำกัด (สำนักงานใหญ่)</t>
  </si>
  <si>
    <t>คืนบัตร backtite</t>
  </si>
  <si>
    <t>ETHBKK012206000042</t>
  </si>
  <si>
    <t>นาย ศุภลักษณ์ สิมหะชาติ</t>
  </si>
  <si>
    <t>ETHBKK012206000043</t>
  </si>
  <si>
    <t>นางสาว คณาง ไพรบึง</t>
  </si>
  <si>
    <t>ค่าคอมมิชชั่น</t>
  </si>
  <si>
    <t>ETHBKK012206000044</t>
  </si>
  <si>
    <t>นาง นงคาน แหวนรุ่งมะนี</t>
  </si>
  <si>
    <t>ETHONLIN2206000038</t>
  </si>
  <si>
    <t>นาย KHAMHOU INTHAVONG</t>
  </si>
  <si>
    <t>ETHONLIN2206000039</t>
  </si>
  <si>
    <t>ETHBKK012206000045</t>
  </si>
  <si>
    <t>นาง นารินี กมลสุวรรณ</t>
  </si>
  <si>
    <t xml:space="preserve">  E-WALLET 20 June  2565                                                                                                        </t>
  </si>
  <si>
    <t>ETHBKK012206000052</t>
  </si>
  <si>
    <t>นาง ธนิดา เอื้อเฟื้อ</t>
  </si>
  <si>
    <t xml:space="preserve">  E-WALLET 21 June  2565                                                                                                        </t>
  </si>
  <si>
    <t>ETHBKK012206000053</t>
  </si>
  <si>
    <t xml:space="preserve">  E-WALLET 22 June  2565                                                                                                        </t>
  </si>
  <si>
    <t>ETHBKK012206000054</t>
  </si>
  <si>
    <t>นาย สงขลา กายพันธุ์</t>
  </si>
  <si>
    <t xml:space="preserve">  E-WALLET 26 June  2565                                                                                                        </t>
  </si>
  <si>
    <t>ETHBKK012206000056</t>
  </si>
  <si>
    <t>นางสาว เยาวดี สำเภา</t>
  </si>
  <si>
    <t xml:space="preserve">  E-WALLET 27 June  2565                                                                                                        </t>
  </si>
  <si>
    <t>ETHBKK012206000057</t>
  </si>
  <si>
    <t>นาง ภัทรพิดา อุ่นโสดา</t>
  </si>
  <si>
    <t>ETHBKK012206000058</t>
  </si>
  <si>
    <t>นาย นิตินาฎ หมิ่นขัด</t>
  </si>
  <si>
    <t xml:space="preserve">  E-WALLET 28 June  2565                                                                                                        </t>
  </si>
  <si>
    <t>ETHBKK012206000059</t>
  </si>
  <si>
    <t>ETHBKK012206000060</t>
  </si>
  <si>
    <t xml:space="preserve">  E-WALLET 29 June  2565                                                                                                        </t>
  </si>
  <si>
    <t>ETHONLIN2206000052</t>
  </si>
  <si>
    <t>ETHONLIN2206000053</t>
  </si>
  <si>
    <t xml:space="preserve">  E-WALLET 30 June  2565                                                                                                        </t>
  </si>
  <si>
    <t>ETHONLIN2206000054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</si>
</sst>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30">
    <font>
      <sz val="10.0"/>
      <color rgb="FF000000"/>
      <name val="Arial"/>
      <scheme val="minor"/>
    </font>
    <font>
      <b/>
      <sz val="24.0"/>
      <color theme="1"/>
      <name val="Calibri"/>
    </font>
    <font/>
    <font>
      <color theme="1"/>
      <name val="Arial"/>
    </font>
    <font>
      <b/>
      <sz val="14.0"/>
      <color theme="1"/>
      <name val="Calibri"/>
    </font>
    <font>
      <b/>
      <sz val="14.0"/>
      <color rgb="FFFF0000"/>
      <name val="Calibri"/>
    </font>
    <font>
      <sz val="14.0"/>
      <color theme="1"/>
      <name val="Calibri"/>
    </font>
    <font>
      <sz val="14.0"/>
      <color theme="5"/>
      <name val="Calibri"/>
    </font>
    <font>
      <sz val="14.0"/>
      <color rgb="FF34A853"/>
      <name val="Calibri"/>
    </font>
    <font>
      <sz val="14.0"/>
      <color theme="4"/>
      <name val="Calibri"/>
    </font>
    <font>
      <sz val="14.0"/>
      <color rgb="FFFF0000"/>
      <name val="Calibri"/>
    </font>
    <font>
      <sz val="14.0"/>
      <color rgb="FF34A853"/>
      <name val="Arial"/>
    </font>
    <font>
      <sz val="14.0"/>
      <color rgb="FFEA4335"/>
      <name val="Calibri"/>
    </font>
    <font>
      <b/>
      <sz val="18.0"/>
      <color theme="1"/>
      <name val="Calibri"/>
    </font>
    <font>
      <sz val="16.0"/>
      <color theme="1"/>
      <name val="Calibri"/>
    </font>
    <font>
      <sz val="16.0"/>
      <color theme="1"/>
      <name val="Arial"/>
    </font>
    <font>
      <sz val="16.0"/>
      <color theme="5"/>
      <name val="Calibri"/>
    </font>
    <font>
      <sz val="16.0"/>
      <color rgb="FF34A853"/>
      <name val="Calibri"/>
    </font>
    <font>
      <sz val="16.0"/>
      <color theme="4"/>
      <name val="Calibri"/>
    </font>
    <font>
      <sz val="16.0"/>
      <color rgb="FFFF0000"/>
      <name val="Calibri"/>
    </font>
    <font>
      <sz val="16.0"/>
      <color rgb="FF34A853"/>
      <name val="Arial"/>
    </font>
    <font>
      <sz val="17.0"/>
      <color rgb="FF34A853"/>
      <name val="Calibri"/>
    </font>
    <font>
      <sz val="17.0"/>
      <color rgb="FF4285F4"/>
      <name val="Calibri"/>
    </font>
    <font>
      <sz val="16.0"/>
      <color rgb="FF1C4587"/>
      <name val="Calibri"/>
    </font>
    <font>
      <sz val="17.0"/>
      <color rgb="FF1C4587"/>
      <name val="Calibri"/>
    </font>
    <font>
      <sz val="16.0"/>
      <color rgb="FF4285F4"/>
      <name val="Calibri"/>
    </font>
    <font>
      <sz val="17.0"/>
      <color rgb="FFFF00FF"/>
      <name val="Calibri"/>
    </font>
    <font>
      <sz val="16.0"/>
      <color rgb="FFFF00FF"/>
      <name val="Calibri"/>
    </font>
    <font>
      <sz val="14.0"/>
      <color rgb="FF4285F4"/>
      <name val="Arial"/>
    </font>
    <font>
      <sz val="16.0"/>
      <color rgb="FFFF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4F8FB"/>
        <bgColor rgb="FFF4F8FB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3" fontId="4" numFmtId="0" xfId="0" applyAlignment="1" applyBorder="1" applyFill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6" fillId="0" fontId="2" numFmtId="0" xfId="0" applyBorder="1" applyFont="1"/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7" fillId="0" fontId="2" numFmtId="0" xfId="0" applyBorder="1" applyFont="1"/>
    <xf borderId="4" fillId="3" fontId="4" numFmtId="0" xfId="0" applyAlignment="1" applyBorder="1" applyFont="1">
      <alignment horizontal="center" vertical="bottom"/>
    </xf>
    <xf borderId="4" fillId="4" fontId="6" numFmtId="0" xfId="0" applyAlignment="1" applyBorder="1" applyFill="1" applyFont="1">
      <alignment horizontal="center" vertical="bottom"/>
    </xf>
    <xf borderId="4" fillId="5" fontId="6" numFmtId="165" xfId="0" applyAlignment="1" applyBorder="1" applyFill="1" applyFont="1" applyNumberFormat="1">
      <alignment horizontal="center" readingOrder="0" vertical="bottom"/>
    </xf>
    <xf borderId="4" fillId="5" fontId="6" numFmtId="4" xfId="0" applyAlignment="1" applyBorder="1" applyFont="1" applyNumberFormat="1">
      <alignment horizontal="center" readingOrder="0" vertical="bottom"/>
    </xf>
    <xf borderId="4" fillId="5" fontId="6" numFmtId="0" xfId="0" applyAlignment="1" applyBorder="1" applyFont="1">
      <alignment horizontal="center" readingOrder="0" vertical="bottom"/>
    </xf>
    <xf borderId="4" fillId="5" fontId="6" numFmtId="0" xfId="0" applyAlignment="1" applyBorder="1" applyFont="1">
      <alignment readingOrder="0" vertical="bottom"/>
    </xf>
    <xf borderId="4" fillId="4" fontId="3" numFmtId="38" xfId="0" applyAlignment="1" applyBorder="1" applyFont="1" applyNumberFormat="1">
      <alignment vertical="bottom"/>
    </xf>
    <xf borderId="4" fillId="4" fontId="7" numFmtId="38" xfId="0" applyAlignment="1" applyBorder="1" applyFont="1" applyNumberFormat="1">
      <alignment vertical="bottom"/>
    </xf>
    <xf borderId="4" fillId="4" fontId="8" numFmtId="38" xfId="0" applyAlignment="1" applyBorder="1" applyFont="1" applyNumberFormat="1">
      <alignment horizontal="center" readingOrder="0" vertical="bottom"/>
    </xf>
    <xf borderId="4" fillId="4" fontId="9" numFmtId="38" xfId="0" applyAlignment="1" applyBorder="1" applyFont="1" applyNumberFormat="1">
      <alignment readingOrder="0" vertical="bottom"/>
    </xf>
    <xf borderId="4" fillId="0" fontId="6" numFmtId="38" xfId="0" applyAlignment="1" applyBorder="1" applyFont="1" applyNumberFormat="1">
      <alignment readingOrder="0" vertical="bottom"/>
    </xf>
    <xf borderId="4" fillId="0" fontId="6" numFmtId="38" xfId="0" applyAlignment="1" applyBorder="1" applyFont="1" applyNumberFormat="1">
      <alignment horizontal="right" readingOrder="0" vertical="bottom"/>
    </xf>
    <xf borderId="4" fillId="0" fontId="10" numFmtId="38" xfId="0" applyAlignment="1" applyBorder="1" applyFont="1" applyNumberFormat="1">
      <alignment horizontal="right" vertical="bottom"/>
    </xf>
    <xf borderId="4" fillId="0" fontId="3" numFmtId="38" xfId="0" applyAlignment="1" applyBorder="1" applyFont="1" applyNumberFormat="1">
      <alignment vertical="bottom"/>
    </xf>
    <xf borderId="0" fillId="4" fontId="3" numFmtId="0" xfId="0" applyAlignment="1" applyFont="1">
      <alignment vertical="bottom"/>
    </xf>
    <xf borderId="4" fillId="4" fontId="11" numFmtId="38" xfId="0" applyAlignment="1" applyBorder="1" applyFont="1" applyNumberFormat="1">
      <alignment readingOrder="0" vertical="bottom"/>
    </xf>
    <xf borderId="4" fillId="4" fontId="9" numFmtId="38" xfId="0" applyAlignment="1" applyBorder="1" applyFont="1" applyNumberFormat="1">
      <alignment horizontal="right" vertical="bottom"/>
    </xf>
    <xf borderId="4" fillId="0" fontId="3" numFmtId="38" xfId="0" applyAlignment="1" applyBorder="1" applyFont="1" applyNumberFormat="1">
      <alignment readingOrder="0" vertical="bottom"/>
    </xf>
    <xf borderId="4" fillId="4" fontId="7" numFmtId="38" xfId="0" applyAlignment="1" applyBorder="1" applyFont="1" applyNumberFormat="1">
      <alignment readingOrder="0" vertical="bottom"/>
    </xf>
    <xf borderId="4" fillId="4" fontId="11" numFmtId="38" xfId="0" applyAlignment="1" applyBorder="1" applyFont="1" applyNumberFormat="1">
      <alignment vertical="bottom"/>
    </xf>
    <xf borderId="4" fillId="4" fontId="12" numFmtId="38" xfId="0" applyAlignment="1" applyBorder="1" applyFont="1" applyNumberFormat="1">
      <alignment readingOrder="0" vertical="bottom"/>
    </xf>
    <xf borderId="4" fillId="0" fontId="3" numFmtId="0" xfId="0" applyAlignment="1" applyBorder="1" applyFont="1">
      <alignment vertical="bottom"/>
    </xf>
    <xf borderId="4" fillId="4" fontId="3" numFmtId="166" xfId="0" applyAlignment="1" applyBorder="1" applyFont="1" applyNumberFormat="1">
      <alignment vertical="bottom"/>
    </xf>
    <xf borderId="4" fillId="4" fontId="7" numFmtId="166" xfId="0" applyAlignment="1" applyBorder="1" applyFont="1" applyNumberFormat="1">
      <alignment horizontal="right" vertical="bottom"/>
    </xf>
    <xf borderId="4" fillId="4" fontId="8" numFmtId="166" xfId="0" applyAlignment="1" applyBorder="1" applyFont="1" applyNumberFormat="1">
      <alignment horizontal="right" vertical="bottom"/>
    </xf>
    <xf borderId="4" fillId="4" fontId="9" numFmtId="166" xfId="0" applyAlignment="1" applyBorder="1" applyFont="1" applyNumberFormat="1">
      <alignment horizontal="right" vertical="bottom"/>
    </xf>
    <xf borderId="4" fillId="4" fontId="6" numFmtId="38" xfId="0" applyAlignment="1" applyBorder="1" applyFont="1" applyNumberFormat="1">
      <alignment vertical="bottom"/>
    </xf>
    <xf borderId="4" fillId="0" fontId="6" numFmtId="38" xfId="0" applyAlignment="1" applyBorder="1" applyFont="1" applyNumberFormat="1">
      <alignment horizontal="right" vertical="bottom"/>
    </xf>
    <xf borderId="1" fillId="4" fontId="13" numFmtId="166" xfId="0" applyAlignment="1" applyBorder="1" applyFont="1" applyNumberFormat="1">
      <alignment horizontal="center" readingOrder="0" vertical="bottom"/>
    </xf>
    <xf borderId="4" fillId="4" fontId="3" numFmtId="0" xfId="0" applyAlignment="1" applyBorder="1" applyFont="1">
      <alignment vertical="bottom"/>
    </xf>
    <xf borderId="4" fillId="5" fontId="14" numFmtId="165" xfId="0" applyAlignment="1" applyBorder="1" applyFont="1" applyNumberFormat="1">
      <alignment horizontal="center" readingOrder="0" vertical="bottom"/>
    </xf>
    <xf borderId="4" fillId="5" fontId="14" numFmtId="4" xfId="0" applyAlignment="1" applyBorder="1" applyFont="1" applyNumberFormat="1">
      <alignment horizontal="center" readingOrder="0" vertical="bottom"/>
    </xf>
    <xf borderId="4" fillId="5" fontId="14" numFmtId="0" xfId="0" applyAlignment="1" applyBorder="1" applyFont="1">
      <alignment horizontal="center" readingOrder="0" vertical="bottom"/>
    </xf>
    <xf borderId="4" fillId="5" fontId="14" numFmtId="0" xfId="0" applyAlignment="1" applyBorder="1" applyFont="1">
      <alignment readingOrder="0" vertical="bottom"/>
    </xf>
    <xf borderId="4" fillId="4" fontId="15" numFmtId="38" xfId="0" applyAlignment="1" applyBorder="1" applyFont="1" applyNumberFormat="1">
      <alignment vertical="bottom"/>
    </xf>
    <xf borderId="4" fillId="4" fontId="16" numFmtId="38" xfId="0" applyAlignment="1" applyBorder="1" applyFont="1" applyNumberFormat="1">
      <alignment vertical="bottom"/>
    </xf>
    <xf borderId="4" fillId="4" fontId="17" numFmtId="38" xfId="0" applyAlignment="1" applyBorder="1" applyFont="1" applyNumberFormat="1">
      <alignment horizontal="center" readingOrder="0" vertical="bottom"/>
    </xf>
    <xf borderId="4" fillId="4" fontId="18" numFmtId="38" xfId="0" applyAlignment="1" applyBorder="1" applyFont="1" applyNumberFormat="1">
      <alignment readingOrder="0" vertical="bottom"/>
    </xf>
    <xf borderId="4" fillId="0" fontId="14" numFmtId="38" xfId="0" applyAlignment="1" applyBorder="1" applyFont="1" applyNumberFormat="1">
      <alignment readingOrder="0" vertical="bottom"/>
    </xf>
    <xf borderId="4" fillId="0" fontId="14" numFmtId="38" xfId="0" applyAlignment="1" applyBorder="1" applyFont="1" applyNumberFormat="1">
      <alignment horizontal="right" readingOrder="0" vertical="bottom"/>
    </xf>
    <xf borderId="4" fillId="0" fontId="19" numFmtId="38" xfId="0" applyAlignment="1" applyBorder="1" applyFont="1" applyNumberFormat="1">
      <alignment horizontal="right" vertical="bottom"/>
    </xf>
    <xf borderId="4" fillId="0" fontId="15" numFmtId="38" xfId="0" applyAlignment="1" applyBorder="1" applyFont="1" applyNumberFormat="1">
      <alignment readingOrder="0" vertical="bottom"/>
    </xf>
    <xf borderId="4" fillId="4" fontId="20" numFmtId="38" xfId="0" applyAlignment="1" applyBorder="1" applyFont="1" applyNumberFormat="1">
      <alignment horizontal="center" readingOrder="0" vertical="bottom"/>
    </xf>
    <xf borderId="4" fillId="4" fontId="18" numFmtId="38" xfId="0" applyAlignment="1" applyBorder="1" applyFont="1" applyNumberFormat="1">
      <alignment horizontal="right" vertical="bottom"/>
    </xf>
    <xf borderId="4" fillId="4" fontId="15" numFmtId="38" xfId="0" applyAlignment="1" applyBorder="1" applyFont="1" applyNumberFormat="1">
      <alignment readingOrder="0" vertical="bottom"/>
    </xf>
    <xf borderId="4" fillId="4" fontId="16" numFmtId="38" xfId="0" applyAlignment="1" applyBorder="1" applyFont="1" applyNumberFormat="1">
      <alignment readingOrder="0" vertical="bottom"/>
    </xf>
    <xf borderId="4" fillId="4" fontId="20" numFmtId="38" xfId="0" applyAlignment="1" applyBorder="1" applyFont="1" applyNumberFormat="1">
      <alignment horizontal="center" vertical="bottom"/>
    </xf>
    <xf borderId="4" fillId="0" fontId="15" numFmtId="38" xfId="0" applyAlignment="1" applyBorder="1" applyFont="1" applyNumberFormat="1">
      <alignment vertical="bottom"/>
    </xf>
    <xf borderId="4" fillId="0" fontId="15" numFmtId="0" xfId="0" applyAlignment="1" applyBorder="1" applyFont="1">
      <alignment vertical="bottom"/>
    </xf>
    <xf borderId="4" fillId="4" fontId="15" numFmtId="166" xfId="0" applyAlignment="1" applyBorder="1" applyFont="1" applyNumberFormat="1">
      <alignment vertical="bottom"/>
    </xf>
    <xf borderId="4" fillId="4" fontId="16" numFmtId="166" xfId="0" applyAlignment="1" applyBorder="1" applyFont="1" applyNumberFormat="1">
      <alignment horizontal="right" vertical="bottom"/>
    </xf>
    <xf borderId="4" fillId="4" fontId="17" numFmtId="166" xfId="0" applyAlignment="1" applyBorder="1" applyFont="1" applyNumberFormat="1">
      <alignment horizontal="center" vertical="bottom"/>
    </xf>
    <xf borderId="4" fillId="4" fontId="18" numFmtId="166" xfId="0" applyAlignment="1" applyBorder="1" applyFont="1" applyNumberFormat="1">
      <alignment horizontal="right" vertical="bottom"/>
    </xf>
    <xf borderId="4" fillId="4" fontId="14" numFmtId="38" xfId="0" applyAlignment="1" applyBorder="1" applyFont="1" applyNumberFormat="1">
      <alignment vertical="bottom"/>
    </xf>
    <xf borderId="4" fillId="0" fontId="14" numFmtId="38" xfId="0" applyAlignment="1" applyBorder="1" applyFont="1" applyNumberFormat="1">
      <alignment horizontal="right" vertical="bottom"/>
    </xf>
    <xf borderId="4" fillId="4" fontId="21" numFmtId="38" xfId="0" applyAlignment="1" applyBorder="1" applyFont="1" applyNumberFormat="1">
      <alignment horizontal="center" readingOrder="0" vertical="bottom"/>
    </xf>
    <xf borderId="4" fillId="4" fontId="22" numFmtId="38" xfId="0" applyAlignment="1" applyBorder="1" applyFont="1" applyNumberFormat="1">
      <alignment readingOrder="0" vertical="bottom"/>
    </xf>
    <xf borderId="4" fillId="0" fontId="23" numFmtId="38" xfId="0" applyAlignment="1" applyBorder="1" applyFont="1" applyNumberFormat="1">
      <alignment readingOrder="0" vertical="bottom"/>
    </xf>
    <xf borderId="4" fillId="0" fontId="24" numFmtId="38" xfId="0" applyAlignment="1" applyBorder="1" applyFont="1" applyNumberFormat="1">
      <alignment readingOrder="0" vertical="bottom"/>
    </xf>
    <xf borderId="4" fillId="4" fontId="23" numFmtId="38" xfId="0" applyAlignment="1" applyBorder="1" applyFont="1" applyNumberFormat="1">
      <alignment vertical="bottom"/>
    </xf>
    <xf borderId="4" fillId="4" fontId="25" numFmtId="38" xfId="0" applyAlignment="1" applyBorder="1" applyFont="1" applyNumberFormat="1">
      <alignment readingOrder="0" vertical="bottom"/>
    </xf>
    <xf borderId="4" fillId="4" fontId="26" numFmtId="38" xfId="0" applyAlignment="1" applyBorder="1" applyFont="1" applyNumberFormat="1">
      <alignment horizontal="center" readingOrder="0" vertical="bottom"/>
    </xf>
    <xf borderId="4" fillId="4" fontId="27" numFmtId="166" xfId="0" applyAlignment="1" applyBorder="1" applyFont="1" applyNumberFormat="1">
      <alignment horizontal="center" vertical="bottom"/>
    </xf>
    <xf borderId="4" fillId="4" fontId="23" numFmtId="0" xfId="0" applyAlignment="1" applyBorder="1" applyFont="1">
      <alignment vertical="bottom"/>
    </xf>
    <xf borderId="4" fillId="4" fontId="6" numFmtId="0" xfId="0" applyAlignment="1" applyBorder="1" applyFont="1">
      <alignment horizontal="center" readingOrder="0" vertical="bottom"/>
    </xf>
    <xf borderId="4" fillId="4" fontId="27" numFmtId="38" xfId="0" applyAlignment="1" applyBorder="1" applyFont="1" applyNumberFormat="1">
      <alignment vertical="bottom"/>
    </xf>
    <xf borderId="4" fillId="4" fontId="27" numFmtId="38" xfId="0" applyAlignment="1" applyBorder="1" applyFont="1" applyNumberFormat="1">
      <alignment readingOrder="0" vertical="bottom"/>
    </xf>
    <xf borderId="4" fillId="4" fontId="27" numFmtId="166" xfId="0" applyAlignment="1" applyBorder="1" applyFont="1" applyNumberFormat="1">
      <alignment horizontal="right" vertical="bottom"/>
    </xf>
    <xf borderId="4" fillId="0" fontId="19" numFmtId="38" xfId="0" applyAlignment="1" applyBorder="1" applyFont="1" applyNumberFormat="1">
      <alignment horizontal="right" readingOrder="0" vertical="bottom"/>
    </xf>
    <xf borderId="4" fillId="4" fontId="28" numFmtId="166" xfId="0" applyAlignment="1" applyBorder="1" applyFont="1" applyNumberFormat="1">
      <alignment vertical="bottom"/>
    </xf>
    <xf borderId="4" fillId="4" fontId="29" numFmtId="166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14">
        <v>44714.0</v>
      </c>
      <c r="C5" s="15" t="s">
        <v>18</v>
      </c>
      <c r="D5" s="16">
        <v>64598.0</v>
      </c>
      <c r="E5" s="17" t="s">
        <v>19</v>
      </c>
      <c r="F5" s="18"/>
      <c r="G5" s="18"/>
      <c r="H5" s="19"/>
      <c r="I5" s="20"/>
      <c r="J5" s="21">
        <v>200.0</v>
      </c>
      <c r="K5" s="22"/>
      <c r="L5" s="23">
        <v>200.0</v>
      </c>
      <c r="M5" s="24">
        <f t="shared" ref="M5:M10" si="1">SUM(F5+G5+H5+I5+J5+K5-L5)</f>
        <v>0</v>
      </c>
      <c r="N5" s="25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14">
        <v>44714.0</v>
      </c>
      <c r="C6" s="15" t="s">
        <v>20</v>
      </c>
      <c r="D6" s="16">
        <v>25650.0</v>
      </c>
      <c r="E6" s="17" t="s">
        <v>21</v>
      </c>
      <c r="F6" s="18"/>
      <c r="G6" s="18"/>
      <c r="H6" s="19"/>
      <c r="I6" s="27">
        <v>0.0</v>
      </c>
      <c r="J6" s="28"/>
      <c r="K6" s="22"/>
      <c r="L6" s="23">
        <v>30000.0</v>
      </c>
      <c r="M6" s="24">
        <f t="shared" si="1"/>
        <v>-30000</v>
      </c>
      <c r="N6" s="29" t="s">
        <v>22</v>
      </c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14">
        <v>44714.0</v>
      </c>
      <c r="C7" s="15" t="s">
        <v>23</v>
      </c>
      <c r="D7" s="16">
        <v>10002.0</v>
      </c>
      <c r="E7" s="17" t="s">
        <v>24</v>
      </c>
      <c r="F7" s="18"/>
      <c r="G7" s="18"/>
      <c r="H7" s="19"/>
      <c r="I7" s="27">
        <v>0.0</v>
      </c>
      <c r="J7" s="28"/>
      <c r="K7" s="22"/>
      <c r="L7" s="23">
        <v>20000.0</v>
      </c>
      <c r="M7" s="24">
        <f t="shared" si="1"/>
        <v>-20000</v>
      </c>
      <c r="N7" s="29" t="s">
        <v>22</v>
      </c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14">
        <v>44714.0</v>
      </c>
      <c r="C8" s="15" t="s">
        <v>25</v>
      </c>
      <c r="D8" s="16">
        <v>21818.0</v>
      </c>
      <c r="E8" s="17" t="s">
        <v>26</v>
      </c>
      <c r="F8" s="18"/>
      <c r="G8" s="18"/>
      <c r="H8" s="19"/>
      <c r="I8" s="27">
        <v>0.0</v>
      </c>
      <c r="J8" s="28"/>
      <c r="K8" s="22"/>
      <c r="L8" s="23">
        <v>80000.0</v>
      </c>
      <c r="M8" s="24">
        <f t="shared" si="1"/>
        <v>-80000</v>
      </c>
      <c r="N8" s="29" t="s">
        <v>22</v>
      </c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14">
        <v>44714.0</v>
      </c>
      <c r="C9" s="15" t="s">
        <v>27</v>
      </c>
      <c r="D9" s="16">
        <v>31738.0</v>
      </c>
      <c r="E9" s="17" t="s">
        <v>28</v>
      </c>
      <c r="F9" s="18"/>
      <c r="G9" s="18"/>
      <c r="H9" s="19"/>
      <c r="I9" s="27">
        <v>0.0</v>
      </c>
      <c r="J9" s="28"/>
      <c r="K9" s="22"/>
      <c r="L9" s="23">
        <v>20000.0</v>
      </c>
      <c r="M9" s="24">
        <f t="shared" si="1"/>
        <v>-20000</v>
      </c>
      <c r="N9" s="29" t="s">
        <v>22</v>
      </c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14">
        <v>44714.0</v>
      </c>
      <c r="C10" s="15" t="s">
        <v>29</v>
      </c>
      <c r="D10" s="16">
        <v>25650.0</v>
      </c>
      <c r="E10" s="17" t="s">
        <v>21</v>
      </c>
      <c r="F10" s="18"/>
      <c r="G10" s="18"/>
      <c r="H10" s="30">
        <v>550.0</v>
      </c>
      <c r="I10" s="31"/>
      <c r="J10" s="28"/>
      <c r="K10" s="22"/>
      <c r="L10" s="23">
        <v>550.0</v>
      </c>
      <c r="M10" s="24">
        <f t="shared" si="1"/>
        <v>0</v>
      </c>
      <c r="N10" s="25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7.0</v>
      </c>
      <c r="B11" s="14">
        <v>44714.0</v>
      </c>
      <c r="C11" s="15" t="s">
        <v>30</v>
      </c>
      <c r="D11" s="16">
        <v>65355.0</v>
      </c>
      <c r="E11" s="17" t="s">
        <v>31</v>
      </c>
      <c r="F11" s="18"/>
      <c r="G11" s="18"/>
      <c r="H11" s="30">
        <v>2162.0</v>
      </c>
      <c r="I11" s="31"/>
      <c r="J11" s="28"/>
      <c r="K11" s="22"/>
      <c r="L11" s="23">
        <v>2162.0</v>
      </c>
      <c r="M11" s="24">
        <v>0.0</v>
      </c>
      <c r="N11" s="25"/>
      <c r="O11" s="26"/>
      <c r="P11" s="2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>
        <v>8.0</v>
      </c>
      <c r="B12" s="14">
        <v>44714.0</v>
      </c>
      <c r="C12" s="15" t="s">
        <v>32</v>
      </c>
      <c r="D12" s="16">
        <v>70901.0</v>
      </c>
      <c r="E12" s="17" t="s">
        <v>33</v>
      </c>
      <c r="F12" s="18"/>
      <c r="G12" s="18"/>
      <c r="H12" s="32">
        <v>50000.0</v>
      </c>
      <c r="I12" s="31"/>
      <c r="J12" s="28"/>
      <c r="K12" s="22"/>
      <c r="L12" s="23">
        <v>50000.0</v>
      </c>
      <c r="M12" s="24">
        <v>0.0</v>
      </c>
      <c r="N12" s="25"/>
      <c r="O12" s="26"/>
      <c r="P12" s="2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3">
        <v>9.0</v>
      </c>
      <c r="B13" s="14">
        <v>44714.0</v>
      </c>
      <c r="C13" s="15" t="s">
        <v>34</v>
      </c>
      <c r="D13" s="16">
        <v>70901.0</v>
      </c>
      <c r="E13" s="17" t="s">
        <v>33</v>
      </c>
      <c r="F13" s="18"/>
      <c r="G13" s="18"/>
      <c r="H13" s="30">
        <v>31000.0</v>
      </c>
      <c r="I13" s="31"/>
      <c r="J13" s="28"/>
      <c r="K13" s="22"/>
      <c r="L13" s="23">
        <v>31000.0</v>
      </c>
      <c r="M13" s="24">
        <f>SUM(F13+G13+H13+I13+J13+K13-L13)</f>
        <v>0</v>
      </c>
      <c r="N13" s="25"/>
      <c r="O13" s="26"/>
      <c r="P13" s="2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3"/>
      <c r="B14" s="33"/>
      <c r="C14" s="33"/>
      <c r="D14" s="33"/>
      <c r="E14" s="33"/>
      <c r="F14" s="34"/>
      <c r="G14" s="34"/>
      <c r="H14" s="35">
        <f>SUM(H5:H13)</f>
        <v>83712</v>
      </c>
      <c r="I14" s="36"/>
      <c r="J14" s="37">
        <f>SUM(J5:J13)</f>
        <v>200</v>
      </c>
      <c r="K14" s="38">
        <f>SUM(K5:K6)</f>
        <v>0</v>
      </c>
      <c r="L14" s="39">
        <f t="shared" ref="L14:M14" si="2">SUM(L5:L13)</f>
        <v>233912</v>
      </c>
      <c r="M14" s="24">
        <f t="shared" si="2"/>
        <v>-150000</v>
      </c>
      <c r="N14" s="33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13"/>
      <c r="B15" s="33"/>
      <c r="C15" s="33"/>
      <c r="D15" s="33"/>
      <c r="E15" s="33"/>
      <c r="F15" s="40">
        <f>SUM(F14+G14+H14+I14+J14+K14)</f>
        <v>83912</v>
      </c>
      <c r="G15" s="2"/>
      <c r="H15" s="2"/>
      <c r="I15" s="2"/>
      <c r="J15" s="3"/>
      <c r="K15" s="41"/>
      <c r="L15" s="33"/>
      <c r="M15" s="33"/>
      <c r="N15" s="33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</sheetData>
  <mergeCells count="15">
    <mergeCell ref="M2:M4"/>
    <mergeCell ref="N2:N4"/>
    <mergeCell ref="F3:F4"/>
    <mergeCell ref="G3:H3"/>
    <mergeCell ref="F15:J15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</cols>
  <sheetData>
    <row r="1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44715.0</v>
      </c>
      <c r="C5" s="43" t="s">
        <v>36</v>
      </c>
      <c r="D5" s="44">
        <v>50070.0</v>
      </c>
      <c r="E5" s="45" t="s">
        <v>37</v>
      </c>
      <c r="F5" s="46"/>
      <c r="G5" s="46"/>
      <c r="H5" s="47"/>
      <c r="I5" s="48">
        <v>0.0</v>
      </c>
      <c r="J5" s="49"/>
      <c r="K5" s="50"/>
      <c r="L5" s="51">
        <v>600.0</v>
      </c>
      <c r="M5" s="52">
        <f t="shared" ref="M5:M10" si="1">SUM(F5+G5+H5+I5+J5+K5-L5)</f>
        <v>-600</v>
      </c>
      <c r="N5" s="53" t="s">
        <v>38</v>
      </c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42">
        <v>44715.0</v>
      </c>
      <c r="C6" s="43" t="s">
        <v>39</v>
      </c>
      <c r="D6" s="44">
        <v>45227.0</v>
      </c>
      <c r="E6" s="45" t="s">
        <v>40</v>
      </c>
      <c r="F6" s="46"/>
      <c r="G6" s="46"/>
      <c r="H6" s="47"/>
      <c r="I6" s="54">
        <v>0.0</v>
      </c>
      <c r="J6" s="55"/>
      <c r="K6" s="50"/>
      <c r="L6" s="51">
        <v>300.0</v>
      </c>
      <c r="M6" s="52">
        <f t="shared" si="1"/>
        <v>-300</v>
      </c>
      <c r="N6" s="53" t="s">
        <v>38</v>
      </c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42">
        <v>44715.0</v>
      </c>
      <c r="C7" s="43" t="s">
        <v>41</v>
      </c>
      <c r="D7" s="44">
        <v>35227.0</v>
      </c>
      <c r="E7" s="45" t="s">
        <v>42</v>
      </c>
      <c r="F7" s="46"/>
      <c r="G7" s="56">
        <v>89.0</v>
      </c>
      <c r="H7" s="47"/>
      <c r="I7" s="54"/>
      <c r="J7" s="55"/>
      <c r="K7" s="50"/>
      <c r="L7" s="51">
        <v>89.0</v>
      </c>
      <c r="M7" s="52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42">
        <v>44715.0</v>
      </c>
      <c r="C8" s="43" t="s">
        <v>43</v>
      </c>
      <c r="D8" s="44">
        <v>70926.0</v>
      </c>
      <c r="E8" s="45" t="s">
        <v>44</v>
      </c>
      <c r="F8" s="46"/>
      <c r="G8" s="46"/>
      <c r="H8" s="47"/>
      <c r="I8" s="54"/>
      <c r="J8" s="55"/>
      <c r="K8" s="50">
        <v>50000.0</v>
      </c>
      <c r="L8" s="51">
        <v>50000.0</v>
      </c>
      <c r="M8" s="52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42">
        <v>44715.0</v>
      </c>
      <c r="C9" s="43" t="s">
        <v>45</v>
      </c>
      <c r="D9" s="44">
        <v>70926.0</v>
      </c>
      <c r="E9" s="45" t="s">
        <v>44</v>
      </c>
      <c r="F9" s="46"/>
      <c r="G9" s="46"/>
      <c r="H9" s="47"/>
      <c r="I9" s="54"/>
      <c r="J9" s="55"/>
      <c r="K9" s="50">
        <v>40000.0</v>
      </c>
      <c r="L9" s="51">
        <v>40000.0</v>
      </c>
      <c r="M9" s="52">
        <f t="shared" si="1"/>
        <v>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42">
        <v>44715.0</v>
      </c>
      <c r="C10" s="43" t="s">
        <v>46</v>
      </c>
      <c r="D10" s="44">
        <v>70926.0</v>
      </c>
      <c r="E10" s="45" t="s">
        <v>44</v>
      </c>
      <c r="F10" s="46"/>
      <c r="G10" s="46"/>
      <c r="H10" s="57"/>
      <c r="I10" s="58"/>
      <c r="J10" s="55"/>
      <c r="K10" s="50">
        <v>18000.0</v>
      </c>
      <c r="L10" s="51">
        <v>18000.0</v>
      </c>
      <c r="M10" s="52">
        <f t="shared" si="1"/>
        <v>0</v>
      </c>
      <c r="N10" s="59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/>
      <c r="B11" s="60"/>
      <c r="C11" s="60"/>
      <c r="D11" s="60"/>
      <c r="E11" s="60"/>
      <c r="F11" s="61"/>
      <c r="G11" s="61">
        <f>SUM(G5:G10)</f>
        <v>89</v>
      </c>
      <c r="H11" s="62"/>
      <c r="I11" s="63">
        <f>SUM(I5:I10)</f>
        <v>0</v>
      </c>
      <c r="J11" s="64"/>
      <c r="K11" s="65">
        <f t="shared" ref="K11:M11" si="2">SUM(K5:K10)</f>
        <v>108000</v>
      </c>
      <c r="L11" s="66">
        <f t="shared" si="2"/>
        <v>108989</v>
      </c>
      <c r="M11" s="52">
        <f t="shared" si="2"/>
        <v>-900</v>
      </c>
      <c r="N11" s="60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13"/>
      <c r="B12" s="33"/>
      <c r="C12" s="33"/>
      <c r="D12" s="33"/>
      <c r="E12" s="33"/>
      <c r="F12" s="40">
        <f>SUM(F11+G11+H11+I11+J11+K11)</f>
        <v>108089</v>
      </c>
      <c r="G12" s="2"/>
      <c r="H12" s="2"/>
      <c r="I12" s="2"/>
      <c r="J12" s="3"/>
      <c r="K12" s="41"/>
      <c r="L12" s="33"/>
      <c r="M12" s="33"/>
      <c r="N12" s="33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</cols>
  <sheetData>
    <row r="1">
      <c r="A1" s="1" t="s">
        <v>47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44716.0</v>
      </c>
      <c r="C5" s="43" t="s">
        <v>48</v>
      </c>
      <c r="D5" s="44">
        <v>70078.0</v>
      </c>
      <c r="E5" s="45" t="s">
        <v>49</v>
      </c>
      <c r="F5" s="46"/>
      <c r="G5" s="46"/>
      <c r="H5" s="47"/>
      <c r="I5" s="67">
        <v>145.0</v>
      </c>
      <c r="J5" s="49"/>
      <c r="K5" s="50"/>
      <c r="L5" s="51">
        <v>145.0</v>
      </c>
      <c r="M5" s="52">
        <f t="shared" ref="M5:M13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42">
        <v>44716.0</v>
      </c>
      <c r="C6" s="43" t="s">
        <v>50</v>
      </c>
      <c r="D6" s="44">
        <v>53249.0</v>
      </c>
      <c r="E6" s="45" t="s">
        <v>51</v>
      </c>
      <c r="F6" s="46"/>
      <c r="G6" s="46"/>
      <c r="H6" s="47"/>
      <c r="I6" s="67">
        <v>8.0</v>
      </c>
      <c r="J6" s="49"/>
      <c r="K6" s="50"/>
      <c r="L6" s="51">
        <v>8.0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42">
        <v>44716.0</v>
      </c>
      <c r="C7" s="43" t="s">
        <v>52</v>
      </c>
      <c r="D7" s="44">
        <v>64740.0</v>
      </c>
      <c r="E7" s="45" t="s">
        <v>53</v>
      </c>
      <c r="F7" s="46"/>
      <c r="G7" s="46"/>
      <c r="H7" s="47"/>
      <c r="I7" s="48"/>
      <c r="J7" s="68">
        <v>435.0</v>
      </c>
      <c r="K7" s="50"/>
      <c r="L7" s="51">
        <v>435.0</v>
      </c>
      <c r="M7" s="52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42">
        <v>44716.0</v>
      </c>
      <c r="C8" s="43" t="s">
        <v>54</v>
      </c>
      <c r="D8" s="44">
        <v>56132.0</v>
      </c>
      <c r="E8" s="45" t="s">
        <v>55</v>
      </c>
      <c r="F8" s="46"/>
      <c r="G8" s="46"/>
      <c r="H8" s="47"/>
      <c r="I8" s="67">
        <v>1000.0</v>
      </c>
      <c r="J8" s="49"/>
      <c r="K8" s="69"/>
      <c r="L8" s="51">
        <v>1000.0</v>
      </c>
      <c r="M8" s="52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42">
        <v>44716.0</v>
      </c>
      <c r="C9" s="43" t="s">
        <v>56</v>
      </c>
      <c r="D9" s="44">
        <v>21828.0</v>
      </c>
      <c r="E9" s="45" t="s">
        <v>57</v>
      </c>
      <c r="F9" s="46"/>
      <c r="G9" s="46"/>
      <c r="H9" s="47"/>
      <c r="I9" s="48"/>
      <c r="J9" s="49"/>
      <c r="K9" s="70">
        <v>2.0</v>
      </c>
      <c r="L9" s="51">
        <v>2.0</v>
      </c>
      <c r="M9" s="52">
        <f t="shared" si="1"/>
        <v>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42">
        <v>44716.0</v>
      </c>
      <c r="C10" s="43" t="s">
        <v>58</v>
      </c>
      <c r="D10" s="44">
        <v>21828.0</v>
      </c>
      <c r="E10" s="45" t="s">
        <v>57</v>
      </c>
      <c r="F10" s="46"/>
      <c r="G10" s="46"/>
      <c r="H10" s="47"/>
      <c r="I10" s="48"/>
      <c r="J10" s="49"/>
      <c r="K10" s="70">
        <v>3000.0</v>
      </c>
      <c r="L10" s="51">
        <v>3000.0</v>
      </c>
      <c r="M10" s="52">
        <f t="shared" si="1"/>
        <v>0</v>
      </c>
      <c r="N10" s="53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7.0</v>
      </c>
      <c r="B11" s="42">
        <v>44716.0</v>
      </c>
      <c r="C11" s="43" t="s">
        <v>59</v>
      </c>
      <c r="D11" s="44">
        <v>23221.0</v>
      </c>
      <c r="E11" s="45" t="s">
        <v>60</v>
      </c>
      <c r="F11" s="46"/>
      <c r="G11" s="46"/>
      <c r="H11" s="47"/>
      <c r="I11" s="48"/>
      <c r="J11" s="49"/>
      <c r="K11" s="70">
        <v>1500.0</v>
      </c>
      <c r="L11" s="51">
        <v>1500.0</v>
      </c>
      <c r="M11" s="52">
        <f t="shared" si="1"/>
        <v>0</v>
      </c>
      <c r="N11" s="53"/>
      <c r="O11" s="26"/>
      <c r="P11" s="2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>
        <v>8.0</v>
      </c>
      <c r="B12" s="42">
        <v>44716.0</v>
      </c>
      <c r="C12" s="43" t="s">
        <v>61</v>
      </c>
      <c r="D12" s="44">
        <v>23221.0</v>
      </c>
      <c r="E12" s="45" t="s">
        <v>60</v>
      </c>
      <c r="F12" s="46"/>
      <c r="G12" s="46"/>
      <c r="H12" s="47"/>
      <c r="I12" s="48"/>
      <c r="J12" s="49"/>
      <c r="K12" s="70">
        <v>19000.0</v>
      </c>
      <c r="L12" s="51">
        <v>19000.0</v>
      </c>
      <c r="M12" s="52">
        <f t="shared" si="1"/>
        <v>0</v>
      </c>
      <c r="N12" s="59"/>
      <c r="O12" s="26"/>
      <c r="P12" s="2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3"/>
      <c r="B13" s="42"/>
      <c r="C13" s="43"/>
      <c r="D13" s="44"/>
      <c r="E13" s="45"/>
      <c r="F13" s="46"/>
      <c r="G13" s="46"/>
      <c r="H13" s="47"/>
      <c r="I13" s="48"/>
      <c r="J13" s="49"/>
      <c r="K13" s="69"/>
      <c r="L13" s="51"/>
      <c r="M13" s="52">
        <f t="shared" si="1"/>
        <v>0</v>
      </c>
      <c r="N13" s="59"/>
      <c r="O13" s="26"/>
      <c r="P13" s="2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3"/>
      <c r="B14" s="60"/>
      <c r="C14" s="60"/>
      <c r="D14" s="60"/>
      <c r="E14" s="60"/>
      <c r="F14" s="61"/>
      <c r="G14" s="61">
        <f>SUM(G5:G13)</f>
        <v>0</v>
      </c>
      <c r="H14" s="62"/>
      <c r="I14" s="63">
        <f>SUM(I5:I13)</f>
        <v>1153</v>
      </c>
      <c r="J14" s="64"/>
      <c r="K14" s="71">
        <f t="shared" ref="K14:M14" si="2">SUM(K5:K13)</f>
        <v>23502</v>
      </c>
      <c r="L14" s="66">
        <f t="shared" si="2"/>
        <v>25090</v>
      </c>
      <c r="M14" s="52">
        <f t="shared" si="2"/>
        <v>0</v>
      </c>
      <c r="N14" s="60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13"/>
      <c r="B15" s="33"/>
      <c r="C15" s="33"/>
      <c r="D15" s="33"/>
      <c r="E15" s="33"/>
      <c r="F15" s="40">
        <f>L14</f>
        <v>25090</v>
      </c>
      <c r="G15" s="2"/>
      <c r="H15" s="2"/>
      <c r="I15" s="2"/>
      <c r="J15" s="3"/>
      <c r="K15" s="41"/>
      <c r="L15" s="33"/>
      <c r="M15" s="33"/>
      <c r="N15" s="33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</sheetData>
  <mergeCells count="15">
    <mergeCell ref="M2:M4"/>
    <mergeCell ref="N2:N4"/>
    <mergeCell ref="F3:F4"/>
    <mergeCell ref="G3:H3"/>
    <mergeCell ref="F15:J15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62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44717.0</v>
      </c>
      <c r="C5" s="43" t="s">
        <v>63</v>
      </c>
      <c r="D5" s="44">
        <v>66451.0</v>
      </c>
      <c r="E5" s="45" t="s">
        <v>64</v>
      </c>
      <c r="F5" s="46"/>
      <c r="G5" s="46"/>
      <c r="H5" s="47"/>
      <c r="I5" s="67">
        <v>200.0</v>
      </c>
      <c r="J5" s="49"/>
      <c r="K5" s="50"/>
      <c r="L5" s="51">
        <v>200.0</v>
      </c>
      <c r="M5" s="52">
        <f t="shared" ref="M5:M13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42">
        <v>44717.0</v>
      </c>
      <c r="C6" s="43" t="s">
        <v>65</v>
      </c>
      <c r="D6" s="44">
        <v>66451.0</v>
      </c>
      <c r="E6" s="45" t="s">
        <v>64</v>
      </c>
      <c r="F6" s="46"/>
      <c r="G6" s="46"/>
      <c r="H6" s="47"/>
      <c r="I6" s="67">
        <v>60.0</v>
      </c>
      <c r="J6" s="49"/>
      <c r="K6" s="50"/>
      <c r="L6" s="51">
        <v>60.0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42">
        <v>44717.0</v>
      </c>
      <c r="C7" s="43" t="s">
        <v>66</v>
      </c>
      <c r="D7" s="44">
        <v>37218.0</v>
      </c>
      <c r="E7" s="45" t="s">
        <v>67</v>
      </c>
      <c r="F7" s="46"/>
      <c r="G7" s="46"/>
      <c r="H7" s="47"/>
      <c r="I7" s="48">
        <v>200.0</v>
      </c>
      <c r="J7" s="68"/>
      <c r="K7" s="50"/>
      <c r="L7" s="51">
        <v>200.0</v>
      </c>
      <c r="M7" s="52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>
        <v>4.0</v>
      </c>
      <c r="B8" s="42">
        <v>44717.0</v>
      </c>
      <c r="C8" s="43" t="s">
        <v>68</v>
      </c>
      <c r="D8" s="44">
        <v>71023.0</v>
      </c>
      <c r="E8" s="45" t="s">
        <v>69</v>
      </c>
      <c r="F8" s="46"/>
      <c r="G8" s="46"/>
      <c r="H8" s="47"/>
      <c r="I8" s="67"/>
      <c r="J8" s="72">
        <v>300.0</v>
      </c>
      <c r="K8" s="69"/>
      <c r="L8" s="51">
        <v>300.0</v>
      </c>
      <c r="M8" s="52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42">
        <v>44717.0</v>
      </c>
      <c r="C9" s="43" t="s">
        <v>70</v>
      </c>
      <c r="D9" s="44">
        <v>49194.0</v>
      </c>
      <c r="E9" s="45" t="s">
        <v>71</v>
      </c>
      <c r="F9" s="46"/>
      <c r="G9" s="46"/>
      <c r="H9" s="47"/>
      <c r="I9" s="48">
        <v>313.0</v>
      </c>
      <c r="J9" s="49"/>
      <c r="K9" s="70"/>
      <c r="L9" s="51">
        <v>313.0</v>
      </c>
      <c r="M9" s="52">
        <f t="shared" si="1"/>
        <v>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>
        <v>6.0</v>
      </c>
      <c r="B10" s="42">
        <v>44717.0</v>
      </c>
      <c r="C10" s="43" t="s">
        <v>72</v>
      </c>
      <c r="D10" s="44">
        <v>64060.0</v>
      </c>
      <c r="E10" s="45" t="s">
        <v>73</v>
      </c>
      <c r="F10" s="46"/>
      <c r="G10" s="46"/>
      <c r="H10" s="47"/>
      <c r="I10" s="48">
        <v>200.0</v>
      </c>
      <c r="J10" s="49"/>
      <c r="K10" s="70"/>
      <c r="L10" s="51">
        <v>200.0</v>
      </c>
      <c r="M10" s="52">
        <f t="shared" si="1"/>
        <v>0</v>
      </c>
      <c r="N10" s="53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7.0</v>
      </c>
      <c r="B11" s="42">
        <v>44717.0</v>
      </c>
      <c r="C11" s="43" t="s">
        <v>74</v>
      </c>
      <c r="D11" s="44">
        <v>70901.0</v>
      </c>
      <c r="E11" s="45" t="s">
        <v>33</v>
      </c>
      <c r="F11" s="46"/>
      <c r="G11" s="46"/>
      <c r="H11" s="47"/>
      <c r="I11" s="48"/>
      <c r="J11" s="49"/>
      <c r="K11" s="70">
        <v>50000.0</v>
      </c>
      <c r="L11" s="51">
        <v>50000.0</v>
      </c>
      <c r="M11" s="52">
        <f t="shared" si="1"/>
        <v>0</v>
      </c>
      <c r="N11" s="53"/>
      <c r="O11" s="26"/>
      <c r="P11" s="2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>
        <v>8.0</v>
      </c>
      <c r="B12" s="42">
        <v>44717.0</v>
      </c>
      <c r="C12" s="43" t="s">
        <v>75</v>
      </c>
      <c r="D12" s="44">
        <v>70901.0</v>
      </c>
      <c r="E12" s="45" t="s">
        <v>33</v>
      </c>
      <c r="F12" s="46"/>
      <c r="G12" s="46"/>
      <c r="H12" s="47"/>
      <c r="I12" s="48"/>
      <c r="J12" s="49"/>
      <c r="K12" s="70">
        <v>50000.0</v>
      </c>
      <c r="L12" s="51">
        <v>50000.0</v>
      </c>
      <c r="M12" s="52">
        <f t="shared" si="1"/>
        <v>0</v>
      </c>
      <c r="N12" s="59"/>
      <c r="O12" s="26"/>
      <c r="P12" s="26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13">
        <v>9.0</v>
      </c>
      <c r="B13" s="42">
        <v>44717.0</v>
      </c>
      <c r="C13" s="43" t="s">
        <v>76</v>
      </c>
      <c r="D13" s="44">
        <v>70901.0</v>
      </c>
      <c r="E13" s="45" t="s">
        <v>33</v>
      </c>
      <c r="F13" s="46"/>
      <c r="G13" s="46"/>
      <c r="H13" s="47"/>
      <c r="I13" s="48"/>
      <c r="J13" s="49"/>
      <c r="K13" s="69">
        <v>8000.0</v>
      </c>
      <c r="L13" s="51">
        <v>8000.0</v>
      </c>
      <c r="M13" s="52">
        <f t="shared" si="1"/>
        <v>0</v>
      </c>
      <c r="N13" s="59"/>
      <c r="O13" s="26"/>
      <c r="P13" s="26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13"/>
      <c r="B14" s="60"/>
      <c r="C14" s="60"/>
      <c r="D14" s="60"/>
      <c r="E14" s="60"/>
      <c r="F14" s="61"/>
      <c r="G14" s="61">
        <f>SUM(G5:G13)</f>
        <v>0</v>
      </c>
      <c r="H14" s="62"/>
      <c r="I14" s="63">
        <f t="shared" ref="I14:K14" si="2">SUM(I5:I13)</f>
        <v>973</v>
      </c>
      <c r="J14" s="64">
        <f t="shared" si="2"/>
        <v>300</v>
      </c>
      <c r="K14" s="71">
        <f t="shared" si="2"/>
        <v>108000</v>
      </c>
      <c r="L14" s="51">
        <v>109273.0</v>
      </c>
      <c r="M14" s="52">
        <f>SUM(M5:M13)</f>
        <v>0</v>
      </c>
      <c r="N14" s="60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13"/>
      <c r="B15" s="33"/>
      <c r="C15" s="33"/>
      <c r="D15" s="33"/>
      <c r="E15" s="33"/>
      <c r="F15" s="40">
        <f>L14</f>
        <v>109273</v>
      </c>
      <c r="G15" s="2"/>
      <c r="H15" s="2"/>
      <c r="I15" s="2"/>
      <c r="J15" s="3"/>
      <c r="K15" s="41"/>
      <c r="L15" s="33"/>
      <c r="M15" s="33"/>
      <c r="N15" s="33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</sheetData>
  <mergeCells count="15">
    <mergeCell ref="M2:M4"/>
    <mergeCell ref="N2:N4"/>
    <mergeCell ref="F3:F4"/>
    <mergeCell ref="G3:H3"/>
    <mergeCell ref="F15:J15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44718.0</v>
      </c>
      <c r="C5" s="43" t="s">
        <v>78</v>
      </c>
      <c r="D5" s="44">
        <v>65232.0</v>
      </c>
      <c r="E5" s="45" t="s">
        <v>79</v>
      </c>
      <c r="F5" s="46"/>
      <c r="G5" s="46"/>
      <c r="H5" s="47"/>
      <c r="I5" s="73">
        <v>290.0</v>
      </c>
      <c r="J5" s="49"/>
      <c r="K5" s="50"/>
      <c r="L5" s="51">
        <v>290.0</v>
      </c>
      <c r="M5" s="52">
        <f t="shared" ref="M5:M6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>
        <v>2.0</v>
      </c>
      <c r="B6" s="42">
        <v>44718.0</v>
      </c>
      <c r="C6" s="43" t="s">
        <v>80</v>
      </c>
      <c r="D6" s="44">
        <v>68690.0</v>
      </c>
      <c r="E6" s="45" t="s">
        <v>81</v>
      </c>
      <c r="F6" s="46"/>
      <c r="G6" s="46"/>
      <c r="H6" s="47"/>
      <c r="I6" s="73">
        <v>200.0</v>
      </c>
      <c r="J6" s="49"/>
      <c r="K6" s="50"/>
      <c r="L6" s="51">
        <v>200.0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60"/>
      <c r="C7" s="60"/>
      <c r="D7" s="60"/>
      <c r="E7" s="60"/>
      <c r="F7" s="61"/>
      <c r="G7" s="61"/>
      <c r="H7" s="62"/>
      <c r="I7" s="74">
        <f>SUM(I5:I6)</f>
        <v>490</v>
      </c>
      <c r="J7" s="64"/>
      <c r="K7" s="75"/>
      <c r="L7" s="51">
        <f t="shared" ref="L7:M7" si="2">SUM(L5:L6)</f>
        <v>490</v>
      </c>
      <c r="M7" s="52">
        <f t="shared" si="2"/>
        <v>0</v>
      </c>
      <c r="N7" s="60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3"/>
      <c r="C8" s="33"/>
      <c r="D8" s="33"/>
      <c r="E8" s="33"/>
      <c r="F8" s="40">
        <f>L7</f>
        <v>490</v>
      </c>
      <c r="G8" s="2"/>
      <c r="H8" s="2"/>
      <c r="I8" s="2"/>
      <c r="J8" s="3"/>
      <c r="K8" s="41"/>
      <c r="L8" s="33"/>
      <c r="M8" s="33"/>
      <c r="N8" s="33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44719.0</v>
      </c>
      <c r="C5" s="43" t="s">
        <v>83</v>
      </c>
      <c r="D5" s="44">
        <v>44149.0</v>
      </c>
      <c r="E5" s="45" t="s">
        <v>84</v>
      </c>
      <c r="F5" s="46"/>
      <c r="G5" s="46"/>
      <c r="H5" s="47"/>
      <c r="I5" s="73">
        <v>4967.0</v>
      </c>
      <c r="J5" s="49"/>
      <c r="K5" s="50"/>
      <c r="L5" s="51">
        <v>4967.0</v>
      </c>
      <c r="M5" s="52">
        <f t="shared" ref="M5:M12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>
        <v>2.0</v>
      </c>
      <c r="B6" s="42">
        <v>44719.0</v>
      </c>
      <c r="C6" s="43" t="s">
        <v>85</v>
      </c>
      <c r="D6" s="44">
        <v>35245.0</v>
      </c>
      <c r="E6" s="45" t="s">
        <v>86</v>
      </c>
      <c r="F6" s="46"/>
      <c r="G6" s="46"/>
      <c r="H6" s="47"/>
      <c r="I6" s="73">
        <v>5150.0</v>
      </c>
      <c r="J6" s="49"/>
      <c r="K6" s="50"/>
      <c r="L6" s="51">
        <v>5150.0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42">
        <v>44719.0</v>
      </c>
      <c r="C7" s="43" t="s">
        <v>87</v>
      </c>
      <c r="D7" s="44">
        <v>66099.0</v>
      </c>
      <c r="E7" s="45" t="s">
        <v>88</v>
      </c>
      <c r="F7" s="46"/>
      <c r="G7" s="46"/>
      <c r="H7" s="47"/>
      <c r="I7" s="73">
        <v>300.0</v>
      </c>
      <c r="J7" s="49"/>
      <c r="K7" s="50"/>
      <c r="L7" s="51">
        <v>300.0</v>
      </c>
      <c r="M7" s="52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6">
        <v>4.0</v>
      </c>
      <c r="B8" s="42">
        <v>44719.0</v>
      </c>
      <c r="C8" s="43" t="s">
        <v>89</v>
      </c>
      <c r="D8" s="44">
        <v>66347.0</v>
      </c>
      <c r="E8" s="45" t="s">
        <v>90</v>
      </c>
      <c r="F8" s="46"/>
      <c r="G8" s="46"/>
      <c r="H8" s="47"/>
      <c r="I8" s="73">
        <v>300.0</v>
      </c>
      <c r="J8" s="49"/>
      <c r="K8" s="50"/>
      <c r="L8" s="51">
        <v>300.0</v>
      </c>
      <c r="M8" s="52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42">
        <v>44719.0</v>
      </c>
      <c r="C9" s="43" t="s">
        <v>91</v>
      </c>
      <c r="D9" s="44">
        <v>71087.0</v>
      </c>
      <c r="E9" s="45" t="s">
        <v>92</v>
      </c>
      <c r="F9" s="46"/>
      <c r="G9" s="46"/>
      <c r="H9" s="47"/>
      <c r="I9" s="73"/>
      <c r="J9" s="49"/>
      <c r="K9" s="50">
        <v>50000.0</v>
      </c>
      <c r="L9" s="51">
        <v>50000.0</v>
      </c>
      <c r="M9" s="52">
        <f t="shared" si="1"/>
        <v>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6">
        <v>6.0</v>
      </c>
      <c r="B10" s="42">
        <v>44719.0</v>
      </c>
      <c r="C10" s="43" t="s">
        <v>93</v>
      </c>
      <c r="D10" s="44">
        <v>71087.0</v>
      </c>
      <c r="E10" s="45" t="s">
        <v>92</v>
      </c>
      <c r="F10" s="46"/>
      <c r="G10" s="46"/>
      <c r="H10" s="47"/>
      <c r="I10" s="73"/>
      <c r="J10" s="49"/>
      <c r="K10" s="50">
        <v>50000.0</v>
      </c>
      <c r="L10" s="51">
        <v>50000.0</v>
      </c>
      <c r="M10" s="52">
        <f t="shared" si="1"/>
        <v>0</v>
      </c>
      <c r="N10" s="53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7.0</v>
      </c>
      <c r="B11" s="42">
        <v>44719.0</v>
      </c>
      <c r="C11" s="43" t="s">
        <v>94</v>
      </c>
      <c r="D11" s="44">
        <v>71087.0</v>
      </c>
      <c r="E11" s="45" t="s">
        <v>92</v>
      </c>
      <c r="F11" s="46"/>
      <c r="G11" s="46"/>
      <c r="H11" s="47"/>
      <c r="I11" s="73"/>
      <c r="J11" s="49"/>
      <c r="K11" s="50">
        <v>35000.0</v>
      </c>
      <c r="L11" s="51">
        <v>35000.0</v>
      </c>
      <c r="M11" s="52">
        <f t="shared" si="1"/>
        <v>0</v>
      </c>
      <c r="N11" s="53"/>
      <c r="O11" s="26"/>
      <c r="P11" s="2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/>
      <c r="B12" s="60"/>
      <c r="C12" s="60"/>
      <c r="D12" s="60"/>
      <c r="E12" s="60"/>
      <c r="F12" s="61"/>
      <c r="G12" s="61"/>
      <c r="H12" s="62"/>
      <c r="I12" s="74">
        <f>SUM(I5:I11)</f>
        <v>10717</v>
      </c>
      <c r="J12" s="64"/>
      <c r="K12" s="71">
        <f t="shared" ref="K12:L12" si="2">SUM(K5:K11)</f>
        <v>135000</v>
      </c>
      <c r="L12" s="51">
        <f t="shared" si="2"/>
        <v>145717</v>
      </c>
      <c r="M12" s="52">
        <f t="shared" si="1"/>
        <v>0</v>
      </c>
      <c r="N12" s="60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13"/>
      <c r="B13" s="33"/>
      <c r="C13" s="33"/>
      <c r="D13" s="33"/>
      <c r="E13" s="33"/>
      <c r="F13" s="40">
        <f>L12</f>
        <v>145717</v>
      </c>
      <c r="G13" s="2"/>
      <c r="H13" s="2"/>
      <c r="I13" s="2"/>
      <c r="J13" s="3"/>
      <c r="K13" s="41"/>
      <c r="L13" s="33"/>
      <c r="M13" s="33"/>
      <c r="N13" s="33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mergeCells count="15">
    <mergeCell ref="M2:M4"/>
    <mergeCell ref="N2:N4"/>
    <mergeCell ref="F3:F4"/>
    <mergeCell ref="G3:H3"/>
    <mergeCell ref="F13:J13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44720.0</v>
      </c>
      <c r="C5" s="43" t="s">
        <v>96</v>
      </c>
      <c r="D5" s="44">
        <v>71127.0</v>
      </c>
      <c r="E5" s="45" t="s">
        <v>97</v>
      </c>
      <c r="F5" s="46"/>
      <c r="G5" s="46"/>
      <c r="H5" s="77"/>
      <c r="I5" s="73"/>
      <c r="J5" s="49"/>
      <c r="K5" s="51">
        <v>50000.0</v>
      </c>
      <c r="L5" s="51">
        <v>50000.0</v>
      </c>
      <c r="M5" s="52">
        <f t="shared" ref="M5:M12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>
        <v>2.0</v>
      </c>
      <c r="B6" s="42">
        <v>44720.0</v>
      </c>
      <c r="C6" s="43" t="s">
        <v>98</v>
      </c>
      <c r="D6" s="44">
        <v>71127.0</v>
      </c>
      <c r="E6" s="45" t="s">
        <v>97</v>
      </c>
      <c r="F6" s="46"/>
      <c r="G6" s="46"/>
      <c r="H6" s="77"/>
      <c r="I6" s="73"/>
      <c r="J6" s="49"/>
      <c r="K6" s="51">
        <v>50000.0</v>
      </c>
      <c r="L6" s="51">
        <v>50000.0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42">
        <v>44720.0</v>
      </c>
      <c r="C7" s="43" t="s">
        <v>99</v>
      </c>
      <c r="D7" s="44">
        <v>71127.0</v>
      </c>
      <c r="E7" s="45" t="s">
        <v>97</v>
      </c>
      <c r="F7" s="46"/>
      <c r="G7" s="46"/>
      <c r="H7" s="77"/>
      <c r="I7" s="73"/>
      <c r="J7" s="49"/>
      <c r="K7" s="51">
        <v>50000.0</v>
      </c>
      <c r="L7" s="51">
        <v>50000.0</v>
      </c>
      <c r="M7" s="52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6">
        <v>4.0</v>
      </c>
      <c r="B8" s="42">
        <v>44720.0</v>
      </c>
      <c r="C8" s="43" t="s">
        <v>100</v>
      </c>
      <c r="D8" s="44">
        <v>71127.0</v>
      </c>
      <c r="E8" s="45" t="s">
        <v>97</v>
      </c>
      <c r="F8" s="46"/>
      <c r="G8" s="46"/>
      <c r="H8" s="77"/>
      <c r="I8" s="73"/>
      <c r="J8" s="49"/>
      <c r="K8" s="51">
        <v>39000.0</v>
      </c>
      <c r="L8" s="51">
        <v>39000.0</v>
      </c>
      <c r="M8" s="52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42">
        <v>44720.0</v>
      </c>
      <c r="C9" s="43" t="s">
        <v>101</v>
      </c>
      <c r="D9" s="44">
        <v>71129.0</v>
      </c>
      <c r="E9" s="45" t="s">
        <v>102</v>
      </c>
      <c r="F9" s="46"/>
      <c r="G9" s="46"/>
      <c r="H9" s="77"/>
      <c r="I9" s="73"/>
      <c r="J9" s="49"/>
      <c r="K9" s="51">
        <v>50000.0</v>
      </c>
      <c r="L9" s="51">
        <v>50000.0</v>
      </c>
      <c r="M9" s="52">
        <f t="shared" si="1"/>
        <v>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6">
        <v>6.0</v>
      </c>
      <c r="B10" s="42">
        <v>44720.0</v>
      </c>
      <c r="C10" s="43" t="s">
        <v>103</v>
      </c>
      <c r="D10" s="44">
        <v>71129.0</v>
      </c>
      <c r="E10" s="45" t="s">
        <v>102</v>
      </c>
      <c r="F10" s="46"/>
      <c r="G10" s="46"/>
      <c r="H10" s="77"/>
      <c r="I10" s="73"/>
      <c r="J10" s="49"/>
      <c r="K10" s="51">
        <v>31000.0</v>
      </c>
      <c r="L10" s="51">
        <v>31000.0</v>
      </c>
      <c r="M10" s="52">
        <f t="shared" si="1"/>
        <v>0</v>
      </c>
      <c r="N10" s="53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7.0</v>
      </c>
      <c r="B11" s="42">
        <v>44720.0</v>
      </c>
      <c r="C11" s="43" t="s">
        <v>104</v>
      </c>
      <c r="D11" s="44">
        <v>25650.0</v>
      </c>
      <c r="E11" s="45" t="s">
        <v>21</v>
      </c>
      <c r="F11" s="46"/>
      <c r="G11" s="46"/>
      <c r="H11" s="78">
        <v>35000.0</v>
      </c>
      <c r="I11" s="73"/>
      <c r="J11" s="49"/>
      <c r="K11" s="51"/>
      <c r="L11" s="51">
        <v>35000.0</v>
      </c>
      <c r="M11" s="52">
        <f t="shared" si="1"/>
        <v>0</v>
      </c>
      <c r="N11" s="53"/>
      <c r="O11" s="26"/>
      <c r="P11" s="2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/>
      <c r="B12" s="60"/>
      <c r="C12" s="60"/>
      <c r="D12" s="60"/>
      <c r="E12" s="60"/>
      <c r="F12" s="61"/>
      <c r="G12" s="61"/>
      <c r="H12" s="79">
        <f>SUM(H5:H11)</f>
        <v>35000</v>
      </c>
      <c r="I12" s="74"/>
      <c r="J12" s="64"/>
      <c r="K12" s="71">
        <f t="shared" ref="K12:L12" si="2">SUM(K5:K11)</f>
        <v>270000</v>
      </c>
      <c r="L12" s="51">
        <f t="shared" si="2"/>
        <v>305000</v>
      </c>
      <c r="M12" s="52">
        <f t="shared" si="1"/>
        <v>0</v>
      </c>
      <c r="N12" s="60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13"/>
      <c r="B13" s="33"/>
      <c r="C13" s="33"/>
      <c r="D13" s="33"/>
      <c r="E13" s="33"/>
      <c r="F13" s="40">
        <f>L12</f>
        <v>305000</v>
      </c>
      <c r="G13" s="2"/>
      <c r="H13" s="2"/>
      <c r="I13" s="2"/>
      <c r="J13" s="3"/>
      <c r="K13" s="41"/>
      <c r="L13" s="33"/>
      <c r="M13" s="33"/>
      <c r="N13" s="33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mergeCells count="15">
    <mergeCell ref="M2:M4"/>
    <mergeCell ref="N2:N4"/>
    <mergeCell ref="F3:F4"/>
    <mergeCell ref="G3:H3"/>
    <mergeCell ref="F13:J13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44721.0</v>
      </c>
      <c r="C5" s="43" t="s">
        <v>106</v>
      </c>
      <c r="D5" s="44">
        <v>35245.0</v>
      </c>
      <c r="E5" s="45" t="s">
        <v>86</v>
      </c>
      <c r="F5" s="46"/>
      <c r="G5" s="46"/>
      <c r="H5" s="77"/>
      <c r="I5" s="73"/>
      <c r="J5" s="72">
        <v>4800.0</v>
      </c>
      <c r="K5" s="51"/>
      <c r="L5" s="51">
        <v>4800.0</v>
      </c>
      <c r="M5" s="52">
        <f t="shared" ref="M5:M8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>
        <v>2.0</v>
      </c>
      <c r="B6" s="42">
        <v>44721.0</v>
      </c>
      <c r="C6" s="43" t="s">
        <v>107</v>
      </c>
      <c r="D6" s="44">
        <v>35245.0</v>
      </c>
      <c r="E6" s="45" t="s">
        <v>86</v>
      </c>
      <c r="F6" s="46"/>
      <c r="G6" s="46"/>
      <c r="H6" s="77"/>
      <c r="I6" s="73"/>
      <c r="J6" s="72">
        <v>400.0</v>
      </c>
      <c r="K6" s="51"/>
      <c r="L6" s="51">
        <v>400.0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42">
        <v>44721.0</v>
      </c>
      <c r="C7" s="43" t="s">
        <v>108</v>
      </c>
      <c r="D7" s="44">
        <v>52973.0</v>
      </c>
      <c r="E7" s="45" t="s">
        <v>109</v>
      </c>
      <c r="F7" s="46"/>
      <c r="G7" s="46"/>
      <c r="H7" s="77"/>
      <c r="I7" s="73">
        <v>290.0</v>
      </c>
      <c r="J7" s="49"/>
      <c r="K7" s="51"/>
      <c r="L7" s="51">
        <v>290.0</v>
      </c>
      <c r="M7" s="52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3"/>
      <c r="B8" s="60"/>
      <c r="C8" s="60"/>
      <c r="D8" s="60"/>
      <c r="E8" s="60"/>
      <c r="F8" s="61"/>
      <c r="G8" s="61"/>
      <c r="H8" s="79">
        <f t="shared" ref="H8:L8" si="2">SUM(H5:H7)</f>
        <v>0</v>
      </c>
      <c r="I8" s="74">
        <f t="shared" si="2"/>
        <v>290</v>
      </c>
      <c r="J8" s="64">
        <f t="shared" si="2"/>
        <v>5200</v>
      </c>
      <c r="K8" s="71">
        <f t="shared" si="2"/>
        <v>0</v>
      </c>
      <c r="L8" s="51">
        <f t="shared" si="2"/>
        <v>5490</v>
      </c>
      <c r="M8" s="52">
        <f t="shared" si="1"/>
        <v>0</v>
      </c>
      <c r="N8" s="60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13"/>
      <c r="B9" s="33"/>
      <c r="C9" s="33"/>
      <c r="D9" s="33"/>
      <c r="E9" s="33"/>
      <c r="F9" s="40">
        <f>L8</f>
        <v>5490</v>
      </c>
      <c r="G9" s="2"/>
      <c r="H9" s="2"/>
      <c r="I9" s="2"/>
      <c r="J9" s="3"/>
      <c r="K9" s="41"/>
      <c r="L9" s="33"/>
      <c r="M9" s="33"/>
      <c r="N9" s="33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</sheetData>
  <mergeCells count="15">
    <mergeCell ref="M2:M4"/>
    <mergeCell ref="N2:N4"/>
    <mergeCell ref="F3:F4"/>
    <mergeCell ref="G3:H3"/>
    <mergeCell ref="F9:J9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44722.0</v>
      </c>
      <c r="C5" s="43" t="s">
        <v>111</v>
      </c>
      <c r="D5" s="44">
        <v>71129.0</v>
      </c>
      <c r="E5" s="45" t="s">
        <v>102</v>
      </c>
      <c r="F5" s="46"/>
      <c r="G5" s="46"/>
      <c r="H5" s="77"/>
      <c r="I5" s="73"/>
      <c r="J5" s="72"/>
      <c r="K5" s="51">
        <v>50000.0</v>
      </c>
      <c r="L5" s="51">
        <v>50000.0</v>
      </c>
      <c r="M5" s="52">
        <f t="shared" ref="M5:M9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>
        <v>2.0</v>
      </c>
      <c r="B6" s="42">
        <v>44722.0</v>
      </c>
      <c r="C6" s="43" t="s">
        <v>112</v>
      </c>
      <c r="D6" s="44">
        <v>71129.0</v>
      </c>
      <c r="E6" s="45" t="s">
        <v>102</v>
      </c>
      <c r="F6" s="46"/>
      <c r="G6" s="46"/>
      <c r="H6" s="77"/>
      <c r="I6" s="73"/>
      <c r="J6" s="72"/>
      <c r="K6" s="51">
        <v>50000.0</v>
      </c>
      <c r="L6" s="51">
        <v>50000.0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42">
        <v>44722.0</v>
      </c>
      <c r="C7" s="43" t="s">
        <v>113</v>
      </c>
      <c r="D7" s="44">
        <v>71129.0</v>
      </c>
      <c r="E7" s="45" t="s">
        <v>102</v>
      </c>
      <c r="F7" s="46"/>
      <c r="G7" s="46"/>
      <c r="H7" s="77"/>
      <c r="I7" s="73"/>
      <c r="J7" s="72"/>
      <c r="K7" s="51">
        <v>8000.0</v>
      </c>
      <c r="L7" s="51">
        <v>8000.0</v>
      </c>
      <c r="M7" s="52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6">
        <v>4.0</v>
      </c>
      <c r="B8" s="42">
        <v>44722.0</v>
      </c>
      <c r="C8" s="43" t="s">
        <v>114</v>
      </c>
      <c r="D8" s="44">
        <v>42046.0</v>
      </c>
      <c r="E8" s="45" t="s">
        <v>115</v>
      </c>
      <c r="F8" s="46"/>
      <c r="G8" s="46"/>
      <c r="H8" s="77"/>
      <c r="I8" s="73">
        <v>300.0</v>
      </c>
      <c r="J8" s="49"/>
      <c r="K8" s="51"/>
      <c r="L8" s="51">
        <v>300.0</v>
      </c>
      <c r="M8" s="52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/>
      <c r="B9" s="60"/>
      <c r="C9" s="60"/>
      <c r="D9" s="60"/>
      <c r="E9" s="60"/>
      <c r="F9" s="61"/>
      <c r="G9" s="61"/>
      <c r="H9" s="79">
        <f t="shared" ref="H9:L9" si="2">SUM(H5:H8)</f>
        <v>0</v>
      </c>
      <c r="I9" s="74">
        <f t="shared" si="2"/>
        <v>300</v>
      </c>
      <c r="J9" s="64">
        <f t="shared" si="2"/>
        <v>0</v>
      </c>
      <c r="K9" s="71">
        <f t="shared" si="2"/>
        <v>108000</v>
      </c>
      <c r="L9" s="51">
        <f t="shared" si="2"/>
        <v>108300</v>
      </c>
      <c r="M9" s="52">
        <f t="shared" si="1"/>
        <v>0</v>
      </c>
      <c r="N9" s="60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>
      <c r="A10" s="13"/>
      <c r="B10" s="33"/>
      <c r="C10" s="33"/>
      <c r="D10" s="33"/>
      <c r="E10" s="33"/>
      <c r="F10" s="40">
        <f>L9</f>
        <v>108300</v>
      </c>
      <c r="G10" s="2"/>
      <c r="H10" s="2"/>
      <c r="I10" s="2"/>
      <c r="J10" s="3"/>
      <c r="K10" s="41"/>
      <c r="L10" s="33"/>
      <c r="M10" s="33"/>
      <c r="N10" s="33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15">
    <mergeCell ref="M2:M4"/>
    <mergeCell ref="N2:N4"/>
    <mergeCell ref="F3:F4"/>
    <mergeCell ref="G3:H3"/>
    <mergeCell ref="F10:J10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44724.0</v>
      </c>
      <c r="C5" s="43" t="s">
        <v>117</v>
      </c>
      <c r="D5" s="44">
        <v>45193.0</v>
      </c>
      <c r="E5" s="45" t="s">
        <v>118</v>
      </c>
      <c r="F5" s="46"/>
      <c r="G5" s="46"/>
      <c r="H5" s="77"/>
      <c r="I5" s="73"/>
      <c r="J5" s="72">
        <v>300.0</v>
      </c>
      <c r="K5" s="51"/>
      <c r="L5" s="51">
        <v>300.0</v>
      </c>
      <c r="M5" s="52">
        <f t="shared" ref="M5:M11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>
        <v>2.0</v>
      </c>
      <c r="B6" s="42">
        <v>44724.0</v>
      </c>
      <c r="C6" s="43" t="s">
        <v>119</v>
      </c>
      <c r="D6" s="44">
        <v>71295.0</v>
      </c>
      <c r="E6" s="45" t="s">
        <v>120</v>
      </c>
      <c r="F6" s="46"/>
      <c r="G6" s="46"/>
      <c r="H6" s="77"/>
      <c r="I6" s="73"/>
      <c r="J6" s="72"/>
      <c r="K6" s="51">
        <v>50000.0</v>
      </c>
      <c r="L6" s="51">
        <v>50000.0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42">
        <v>44724.0</v>
      </c>
      <c r="C7" s="43" t="s">
        <v>121</v>
      </c>
      <c r="D7" s="44">
        <v>71295.0</v>
      </c>
      <c r="E7" s="45" t="s">
        <v>120</v>
      </c>
      <c r="F7" s="46"/>
      <c r="G7" s="46"/>
      <c r="H7" s="77"/>
      <c r="I7" s="73"/>
      <c r="J7" s="72"/>
      <c r="K7" s="51">
        <v>50000.0</v>
      </c>
      <c r="L7" s="51">
        <v>50000.0</v>
      </c>
      <c r="M7" s="52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6">
        <v>4.0</v>
      </c>
      <c r="B8" s="42">
        <v>44724.0</v>
      </c>
      <c r="C8" s="43" t="s">
        <v>122</v>
      </c>
      <c r="D8" s="44">
        <v>71295.0</v>
      </c>
      <c r="E8" s="45" t="s">
        <v>120</v>
      </c>
      <c r="F8" s="46"/>
      <c r="G8" s="46"/>
      <c r="H8" s="77"/>
      <c r="I8" s="73"/>
      <c r="J8" s="49"/>
      <c r="K8" s="51">
        <v>8000.0</v>
      </c>
      <c r="L8" s="51">
        <v>8000.0</v>
      </c>
      <c r="M8" s="52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42">
        <v>44724.0</v>
      </c>
      <c r="C9" s="43" t="s">
        <v>123</v>
      </c>
      <c r="D9" s="44">
        <v>21828.0</v>
      </c>
      <c r="E9" s="45" t="s">
        <v>57</v>
      </c>
      <c r="F9" s="46"/>
      <c r="G9" s="46"/>
      <c r="H9" s="77"/>
      <c r="I9" s="73"/>
      <c r="J9" s="49"/>
      <c r="K9" s="51">
        <v>4908.0</v>
      </c>
      <c r="L9" s="51">
        <v>4908.0</v>
      </c>
      <c r="M9" s="52">
        <f t="shared" si="1"/>
        <v>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6">
        <v>6.0</v>
      </c>
      <c r="B10" s="42">
        <v>44724.0</v>
      </c>
      <c r="C10" s="43" t="s">
        <v>124</v>
      </c>
      <c r="D10" s="44">
        <v>57499.0</v>
      </c>
      <c r="E10" s="45" t="s">
        <v>125</v>
      </c>
      <c r="F10" s="46"/>
      <c r="G10" s="46"/>
      <c r="H10" s="77"/>
      <c r="I10" s="73">
        <v>300.0</v>
      </c>
      <c r="J10" s="49"/>
      <c r="K10" s="51"/>
      <c r="L10" s="51">
        <v>300.0</v>
      </c>
      <c r="M10" s="52">
        <f t="shared" si="1"/>
        <v>0</v>
      </c>
      <c r="N10" s="53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>
        <v>9.0</v>
      </c>
      <c r="B11" s="60"/>
      <c r="C11" s="60"/>
      <c r="D11" s="60"/>
      <c r="E11" s="60"/>
      <c r="F11" s="61"/>
      <c r="G11" s="61"/>
      <c r="H11" s="79"/>
      <c r="I11" s="74">
        <f t="shared" ref="I11:L11" si="2">SUM(I5:I10)</f>
        <v>300</v>
      </c>
      <c r="J11" s="64">
        <f t="shared" si="2"/>
        <v>300</v>
      </c>
      <c r="K11" s="71">
        <f t="shared" si="2"/>
        <v>112908</v>
      </c>
      <c r="L11" s="51">
        <f t="shared" si="2"/>
        <v>113508</v>
      </c>
      <c r="M11" s="52">
        <f t="shared" si="1"/>
        <v>0</v>
      </c>
      <c r="N11" s="60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13"/>
      <c r="B12" s="33"/>
      <c r="C12" s="33"/>
      <c r="D12" s="33"/>
      <c r="E12" s="33"/>
      <c r="F12" s="40">
        <f>L11</f>
        <v>113508</v>
      </c>
      <c r="G12" s="2"/>
      <c r="H12" s="2"/>
      <c r="I12" s="2"/>
      <c r="J12" s="3"/>
      <c r="K12" s="41"/>
      <c r="L12" s="33"/>
      <c r="M12" s="33"/>
      <c r="N12" s="33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44725.0</v>
      </c>
      <c r="C5" s="43" t="s">
        <v>127</v>
      </c>
      <c r="D5" s="44">
        <v>10271.0</v>
      </c>
      <c r="E5" s="45" t="s">
        <v>128</v>
      </c>
      <c r="F5" s="46"/>
      <c r="G5" s="46"/>
      <c r="H5" s="77"/>
      <c r="I5" s="73"/>
      <c r="J5" s="72">
        <v>200.0</v>
      </c>
      <c r="K5" s="51"/>
      <c r="L5" s="51">
        <v>200.0</v>
      </c>
      <c r="M5" s="52">
        <f t="shared" ref="M5:M9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>
        <v>2.0</v>
      </c>
      <c r="B6" s="42">
        <v>44725.0</v>
      </c>
      <c r="C6" s="43" t="s">
        <v>129</v>
      </c>
      <c r="D6" s="44">
        <v>71298.0</v>
      </c>
      <c r="E6" s="45" t="s">
        <v>130</v>
      </c>
      <c r="F6" s="46"/>
      <c r="G6" s="46"/>
      <c r="H6" s="77"/>
      <c r="I6" s="73"/>
      <c r="J6" s="72"/>
      <c r="K6" s="51">
        <v>50000.0</v>
      </c>
      <c r="L6" s="51">
        <v>50000.0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42">
        <v>44725.0</v>
      </c>
      <c r="C7" s="43" t="s">
        <v>131</v>
      </c>
      <c r="D7" s="44">
        <v>71298.0</v>
      </c>
      <c r="E7" s="45" t="s">
        <v>130</v>
      </c>
      <c r="F7" s="46"/>
      <c r="G7" s="46"/>
      <c r="H7" s="77"/>
      <c r="I7" s="73"/>
      <c r="J7" s="72"/>
      <c r="K7" s="51">
        <v>50000.0</v>
      </c>
      <c r="L7" s="51">
        <v>50000.0</v>
      </c>
      <c r="M7" s="52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6">
        <v>4.0</v>
      </c>
      <c r="B8" s="42">
        <v>44725.0</v>
      </c>
      <c r="C8" s="43" t="s">
        <v>132</v>
      </c>
      <c r="D8" s="44">
        <v>71298.0</v>
      </c>
      <c r="E8" s="45" t="s">
        <v>130</v>
      </c>
      <c r="F8" s="46"/>
      <c r="G8" s="46"/>
      <c r="H8" s="77"/>
      <c r="I8" s="73"/>
      <c r="J8" s="49"/>
      <c r="K8" s="51">
        <v>8000.0</v>
      </c>
      <c r="L8" s="51">
        <v>8000.0</v>
      </c>
      <c r="M8" s="52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42">
        <v>44725.0</v>
      </c>
      <c r="C9" s="43" t="s">
        <v>133</v>
      </c>
      <c r="D9" s="44">
        <v>44149.0</v>
      </c>
      <c r="E9" s="45" t="s">
        <v>134</v>
      </c>
      <c r="F9" s="46"/>
      <c r="G9" s="46"/>
      <c r="H9" s="77"/>
      <c r="I9" s="73">
        <v>18726.0</v>
      </c>
      <c r="J9" s="49"/>
      <c r="K9" s="51"/>
      <c r="L9" s="51">
        <v>18726.0</v>
      </c>
      <c r="M9" s="52">
        <f t="shared" si="1"/>
        <v>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13"/>
      <c r="B10" s="60"/>
      <c r="C10" s="60"/>
      <c r="D10" s="60"/>
      <c r="E10" s="60"/>
      <c r="F10" s="61"/>
      <c r="G10" s="61"/>
      <c r="H10" s="79"/>
      <c r="I10" s="74">
        <f t="shared" ref="I10:L10" si="2">SUM(I5:I9)</f>
        <v>18726</v>
      </c>
      <c r="J10" s="64">
        <f t="shared" si="2"/>
        <v>200</v>
      </c>
      <c r="K10" s="71">
        <f t="shared" si="2"/>
        <v>108000</v>
      </c>
      <c r="L10" s="51">
        <f t="shared" si="2"/>
        <v>126926</v>
      </c>
      <c r="M10" s="80">
        <v>0.0</v>
      </c>
      <c r="N10" s="60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13"/>
      <c r="B11" s="33"/>
      <c r="C11" s="33"/>
      <c r="D11" s="33"/>
      <c r="E11" s="33"/>
      <c r="F11" s="40">
        <f>L10</f>
        <v>126926</v>
      </c>
      <c r="G11" s="2"/>
      <c r="H11" s="2"/>
      <c r="I11" s="2"/>
      <c r="J11" s="3"/>
      <c r="K11" s="41"/>
      <c r="L11" s="33"/>
      <c r="M11" s="33"/>
      <c r="N11" s="33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5">
    <mergeCell ref="M2:M4"/>
    <mergeCell ref="N2:N4"/>
    <mergeCell ref="F3:F4"/>
    <mergeCell ref="G3:H3"/>
    <mergeCell ref="F11:J11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</cols>
  <sheetData>
    <row r="1">
      <c r="A1" s="1" t="s">
        <v>135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44726.0</v>
      </c>
      <c r="C5" s="43" t="s">
        <v>136</v>
      </c>
      <c r="D5" s="44">
        <v>69296.0</v>
      </c>
      <c r="E5" s="45" t="s">
        <v>137</v>
      </c>
      <c r="F5" s="46"/>
      <c r="G5" s="46"/>
      <c r="H5" s="77"/>
      <c r="I5" s="73">
        <v>0.0</v>
      </c>
      <c r="J5" s="72"/>
      <c r="K5" s="51"/>
      <c r="L5" s="51">
        <v>300.0</v>
      </c>
      <c r="M5" s="52">
        <f t="shared" ref="M5:M10" si="1">SUM(F5+G5+H5+I5+J5+K5-L5)</f>
        <v>-300</v>
      </c>
      <c r="N5" s="53" t="s">
        <v>138</v>
      </c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>
        <v>2.0</v>
      </c>
      <c r="B6" s="42">
        <v>44726.0</v>
      </c>
      <c r="C6" s="43" t="s">
        <v>139</v>
      </c>
      <c r="D6" s="44">
        <v>23221.0</v>
      </c>
      <c r="E6" s="45" t="s">
        <v>60</v>
      </c>
      <c r="F6" s="46"/>
      <c r="G6" s="46"/>
      <c r="H6" s="77"/>
      <c r="I6" s="73"/>
      <c r="J6" s="72"/>
      <c r="K6" s="51">
        <v>15895.0</v>
      </c>
      <c r="L6" s="51">
        <v>15895.0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42">
        <v>44726.0</v>
      </c>
      <c r="C7" s="43" t="s">
        <v>140</v>
      </c>
      <c r="D7" s="44">
        <v>52791.0</v>
      </c>
      <c r="E7" s="45" t="s">
        <v>141</v>
      </c>
      <c r="F7" s="46"/>
      <c r="G7" s="46"/>
      <c r="H7" s="77"/>
      <c r="I7" s="73">
        <v>200.0</v>
      </c>
      <c r="J7" s="72"/>
      <c r="K7" s="51"/>
      <c r="L7" s="51">
        <v>200.0</v>
      </c>
      <c r="M7" s="52">
        <f t="shared" si="1"/>
        <v>0</v>
      </c>
      <c r="N7" s="53"/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6">
        <v>4.0</v>
      </c>
      <c r="B8" s="42">
        <v>44726.0</v>
      </c>
      <c r="C8" s="43" t="s">
        <v>142</v>
      </c>
      <c r="D8" s="44">
        <v>67839.0</v>
      </c>
      <c r="E8" s="45" t="s">
        <v>143</v>
      </c>
      <c r="F8" s="46"/>
      <c r="G8" s="46"/>
      <c r="H8" s="77"/>
      <c r="I8" s="73">
        <v>200.0</v>
      </c>
      <c r="J8" s="49"/>
      <c r="K8" s="51"/>
      <c r="L8" s="51">
        <v>200.0</v>
      </c>
      <c r="M8" s="52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42">
        <v>44726.0</v>
      </c>
      <c r="C9" s="43" t="s">
        <v>144</v>
      </c>
      <c r="D9" s="44">
        <v>69840.0</v>
      </c>
      <c r="E9" s="45" t="s">
        <v>145</v>
      </c>
      <c r="F9" s="46"/>
      <c r="G9" s="46"/>
      <c r="H9" s="77"/>
      <c r="I9" s="73">
        <v>200.0</v>
      </c>
      <c r="J9" s="49"/>
      <c r="K9" s="51"/>
      <c r="L9" s="51">
        <v>200.0</v>
      </c>
      <c r="M9" s="52">
        <f t="shared" si="1"/>
        <v>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6">
        <v>6.0</v>
      </c>
      <c r="B10" s="42">
        <v>44726.0</v>
      </c>
      <c r="C10" s="43" t="s">
        <v>146</v>
      </c>
      <c r="D10" s="44">
        <v>67849.0</v>
      </c>
      <c r="E10" s="45" t="s">
        <v>147</v>
      </c>
      <c r="F10" s="46"/>
      <c r="G10" s="46"/>
      <c r="H10" s="77"/>
      <c r="I10" s="73">
        <v>200.0</v>
      </c>
      <c r="J10" s="49"/>
      <c r="K10" s="51"/>
      <c r="L10" s="51">
        <v>200.0</v>
      </c>
      <c r="M10" s="52">
        <f t="shared" si="1"/>
        <v>0</v>
      </c>
      <c r="N10" s="53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13"/>
      <c r="B11" s="60"/>
      <c r="C11" s="60"/>
      <c r="D11" s="60"/>
      <c r="E11" s="60"/>
      <c r="F11" s="61"/>
      <c r="G11" s="61"/>
      <c r="H11" s="79"/>
      <c r="I11" s="74">
        <f>SUM(I5:I10)</f>
        <v>800</v>
      </c>
      <c r="J11" s="64">
        <f>SUM(J5:J9)</f>
        <v>0</v>
      </c>
      <c r="K11" s="71">
        <f t="shared" ref="K11:M11" si="2">SUM(K5:K10)</f>
        <v>15895</v>
      </c>
      <c r="L11" s="51">
        <f t="shared" si="2"/>
        <v>16995</v>
      </c>
      <c r="M11" s="80">
        <f t="shared" si="2"/>
        <v>-300</v>
      </c>
      <c r="N11" s="60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13"/>
      <c r="B12" s="33"/>
      <c r="C12" s="33"/>
      <c r="D12" s="33"/>
      <c r="E12" s="33"/>
      <c r="F12" s="40">
        <f>SUM(F11+G11+H11+I11+J11+K11)</f>
        <v>16695</v>
      </c>
      <c r="G12" s="2"/>
      <c r="H12" s="2"/>
      <c r="I12" s="2"/>
      <c r="J12" s="3"/>
      <c r="K12" s="41"/>
      <c r="L12" s="33"/>
      <c r="M12" s="33"/>
      <c r="N12" s="33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</sheetData>
  <mergeCells count="15">
    <mergeCell ref="M2:M4"/>
    <mergeCell ref="N2:N4"/>
    <mergeCell ref="F3:F4"/>
    <mergeCell ref="G3:H3"/>
    <mergeCell ref="F12:J12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  <col customWidth="1" min="14" max="14" width="27.63"/>
  </cols>
  <sheetData>
    <row r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44728.0</v>
      </c>
      <c r="C5" s="43" t="s">
        <v>149</v>
      </c>
      <c r="D5" s="44">
        <v>44035.0</v>
      </c>
      <c r="E5" s="45" t="s">
        <v>150</v>
      </c>
      <c r="F5" s="46"/>
      <c r="G5" s="46"/>
      <c r="H5" s="77"/>
      <c r="I5" s="73">
        <v>0.0</v>
      </c>
      <c r="J5" s="72"/>
      <c r="K5" s="51"/>
      <c r="L5" s="51">
        <v>500.0</v>
      </c>
      <c r="M5" s="52">
        <f>SUM(F5+G5+H5+I5+J5+K5-L5)</f>
        <v>-500</v>
      </c>
      <c r="N5" s="53" t="s">
        <v>151</v>
      </c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60"/>
      <c r="C6" s="60"/>
      <c r="D6" s="60"/>
      <c r="E6" s="60"/>
      <c r="F6" s="61"/>
      <c r="G6" s="61"/>
      <c r="H6" s="79"/>
      <c r="I6" s="74"/>
      <c r="J6" s="64"/>
      <c r="K6" s="75"/>
      <c r="L6" s="51"/>
      <c r="M6" s="80">
        <f>SUM(M5)</f>
        <v>-500</v>
      </c>
      <c r="N6" s="60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13"/>
      <c r="B7" s="33"/>
      <c r="C7" s="33"/>
      <c r="D7" s="33"/>
      <c r="E7" s="33"/>
      <c r="F7" s="40">
        <f>SUM(F6+G6+H6+I6+J6+K6)</f>
        <v>0</v>
      </c>
      <c r="G7" s="2"/>
      <c r="H7" s="2"/>
      <c r="I7" s="2"/>
      <c r="J7" s="3"/>
      <c r="K7" s="41"/>
      <c r="L7" s="33"/>
      <c r="M7" s="33"/>
      <c r="N7" s="33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  <col customWidth="1" min="14" max="14" width="25.75"/>
  </cols>
  <sheetData>
    <row r="1">
      <c r="A1" s="1" t="s">
        <v>152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44729.0</v>
      </c>
      <c r="C5" s="43" t="s">
        <v>153</v>
      </c>
      <c r="D5" s="44">
        <v>10320.0</v>
      </c>
      <c r="E5" s="45" t="s">
        <v>154</v>
      </c>
      <c r="F5" s="46"/>
      <c r="G5" s="46"/>
      <c r="H5" s="77"/>
      <c r="I5" s="73">
        <v>0.0</v>
      </c>
      <c r="J5" s="72"/>
      <c r="K5" s="51"/>
      <c r="L5" s="51">
        <v>1000.0</v>
      </c>
      <c r="M5" s="52">
        <f t="shared" ref="M5:M12" si="1">SUM(F5+G5+H5+I5+J5+K5-L5)</f>
        <v>-1000</v>
      </c>
      <c r="N5" s="53" t="s">
        <v>155</v>
      </c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>
        <v>2.0</v>
      </c>
      <c r="B6" s="42">
        <v>44729.0</v>
      </c>
      <c r="C6" s="43" t="s">
        <v>156</v>
      </c>
      <c r="D6" s="44">
        <v>66774.0</v>
      </c>
      <c r="E6" s="45" t="s">
        <v>157</v>
      </c>
      <c r="F6" s="46"/>
      <c r="G6" s="46"/>
      <c r="H6" s="77"/>
      <c r="I6" s="73"/>
      <c r="J6" s="72">
        <v>150.0</v>
      </c>
      <c r="K6" s="51"/>
      <c r="L6" s="51">
        <v>150.0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>
        <v>3.0</v>
      </c>
      <c r="B7" s="42">
        <v>44729.0</v>
      </c>
      <c r="C7" s="43" t="s">
        <v>158</v>
      </c>
      <c r="D7" s="44">
        <v>22332.0</v>
      </c>
      <c r="E7" s="45" t="s">
        <v>159</v>
      </c>
      <c r="F7" s="46"/>
      <c r="G7" s="46"/>
      <c r="H7" s="77"/>
      <c r="I7" s="73">
        <v>0.0</v>
      </c>
      <c r="J7" s="72"/>
      <c r="K7" s="51"/>
      <c r="L7" s="51">
        <v>6994.0</v>
      </c>
      <c r="M7" s="52">
        <f t="shared" si="1"/>
        <v>-6994</v>
      </c>
      <c r="N7" s="53" t="s">
        <v>160</v>
      </c>
      <c r="O7" s="26"/>
      <c r="P7" s="26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76">
        <v>4.0</v>
      </c>
      <c r="B8" s="42">
        <v>44729.0</v>
      </c>
      <c r="C8" s="43" t="s">
        <v>161</v>
      </c>
      <c r="D8" s="44">
        <v>61100.0</v>
      </c>
      <c r="E8" s="45" t="s">
        <v>162</v>
      </c>
      <c r="F8" s="46"/>
      <c r="G8" s="46"/>
      <c r="H8" s="77"/>
      <c r="I8" s="73">
        <v>44.0</v>
      </c>
      <c r="J8" s="49"/>
      <c r="K8" s="51"/>
      <c r="L8" s="51">
        <v>44.0</v>
      </c>
      <c r="M8" s="52">
        <f t="shared" si="1"/>
        <v>0</v>
      </c>
      <c r="N8" s="53"/>
      <c r="O8" s="26"/>
      <c r="P8" s="26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13">
        <v>5.0</v>
      </c>
      <c r="B9" s="42">
        <v>44729.0</v>
      </c>
      <c r="C9" s="43" t="s">
        <v>163</v>
      </c>
      <c r="D9" s="44">
        <v>65013.0</v>
      </c>
      <c r="E9" s="45" t="s">
        <v>164</v>
      </c>
      <c r="F9" s="46"/>
      <c r="G9" s="46"/>
      <c r="H9" s="77"/>
      <c r="I9" s="73"/>
      <c r="J9" s="49"/>
      <c r="K9" s="51">
        <v>24100.0</v>
      </c>
      <c r="L9" s="51">
        <v>24100.0</v>
      </c>
      <c r="M9" s="52">
        <f t="shared" si="1"/>
        <v>0</v>
      </c>
      <c r="N9" s="53"/>
      <c r="O9" s="26"/>
      <c r="P9" s="26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76">
        <v>6.0</v>
      </c>
      <c r="B10" s="42">
        <v>44729.0</v>
      </c>
      <c r="C10" s="43" t="s">
        <v>165</v>
      </c>
      <c r="D10" s="44">
        <v>65013.0</v>
      </c>
      <c r="E10" s="45" t="s">
        <v>164</v>
      </c>
      <c r="F10" s="46"/>
      <c r="G10" s="46"/>
      <c r="H10" s="77"/>
      <c r="I10" s="73"/>
      <c r="J10" s="49"/>
      <c r="K10" s="51">
        <v>100.0</v>
      </c>
      <c r="L10" s="51">
        <v>100.0</v>
      </c>
      <c r="M10" s="52">
        <f t="shared" si="1"/>
        <v>0</v>
      </c>
      <c r="N10" s="53"/>
      <c r="O10" s="26"/>
      <c r="P10" s="26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76">
        <v>7.0</v>
      </c>
      <c r="B11" s="42">
        <v>44729.0</v>
      </c>
      <c r="C11" s="43" t="s">
        <v>166</v>
      </c>
      <c r="D11" s="44">
        <v>30894.0</v>
      </c>
      <c r="E11" s="45" t="s">
        <v>167</v>
      </c>
      <c r="F11" s="46"/>
      <c r="G11" s="46"/>
      <c r="H11" s="77"/>
      <c r="I11" s="73">
        <v>0.0</v>
      </c>
      <c r="J11" s="49"/>
      <c r="K11" s="51"/>
      <c r="L11" s="51">
        <v>1000.0</v>
      </c>
      <c r="M11" s="52">
        <f t="shared" si="1"/>
        <v>-1000</v>
      </c>
      <c r="N11" s="53" t="s">
        <v>155</v>
      </c>
      <c r="O11" s="26"/>
      <c r="P11" s="26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13"/>
      <c r="B12" s="60"/>
      <c r="C12" s="60"/>
      <c r="D12" s="60"/>
      <c r="E12" s="60"/>
      <c r="F12" s="61">
        <f t="shared" ref="F12:L12" si="2">SUM(F5:F11)</f>
        <v>0</v>
      </c>
      <c r="G12" s="61">
        <f t="shared" si="2"/>
        <v>0</v>
      </c>
      <c r="H12" s="61">
        <f t="shared" si="2"/>
        <v>0</v>
      </c>
      <c r="I12" s="61">
        <f t="shared" si="2"/>
        <v>44</v>
      </c>
      <c r="J12" s="61">
        <f t="shared" si="2"/>
        <v>150</v>
      </c>
      <c r="K12" s="61">
        <f t="shared" si="2"/>
        <v>24200</v>
      </c>
      <c r="L12" s="51">
        <f t="shared" si="2"/>
        <v>33388</v>
      </c>
      <c r="M12" s="52">
        <f t="shared" si="1"/>
        <v>-8994</v>
      </c>
      <c r="N12" s="60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13"/>
      <c r="B13" s="33"/>
      <c r="C13" s="33"/>
      <c r="D13" s="33"/>
      <c r="E13" s="33"/>
      <c r="F13" s="40">
        <f>SUM(F12+G12+H12+I12+J12+K12)</f>
        <v>24394</v>
      </c>
      <c r="G13" s="2"/>
      <c r="H13" s="2"/>
      <c r="I13" s="2"/>
      <c r="J13" s="3"/>
      <c r="K13" s="41"/>
      <c r="L13" s="33"/>
      <c r="M13" s="33"/>
      <c r="N13" s="33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</sheetData>
  <mergeCells count="15">
    <mergeCell ref="M2:M4"/>
    <mergeCell ref="N2:N4"/>
    <mergeCell ref="F3:F4"/>
    <mergeCell ref="G3:H3"/>
    <mergeCell ref="F13:J13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  <col customWidth="1" min="14" max="14" width="25.75"/>
  </cols>
  <sheetData>
    <row r="1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44732.0</v>
      </c>
      <c r="C5" s="43" t="s">
        <v>169</v>
      </c>
      <c r="D5" s="44">
        <v>53906.0</v>
      </c>
      <c r="E5" s="45" t="s">
        <v>170</v>
      </c>
      <c r="F5" s="46"/>
      <c r="G5" s="46"/>
      <c r="H5" s="77"/>
      <c r="I5" s="73">
        <v>100.0</v>
      </c>
      <c r="J5" s="72"/>
      <c r="K5" s="51"/>
      <c r="L5" s="51">
        <v>100.0</v>
      </c>
      <c r="M5" s="52">
        <f t="shared" ref="M5:M6" si="2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60"/>
      <c r="C6" s="60"/>
      <c r="D6" s="60"/>
      <c r="E6" s="60"/>
      <c r="F6" s="61">
        <f t="shared" ref="F6:L6" si="1">SUM(F5)</f>
        <v>0</v>
      </c>
      <c r="G6" s="61">
        <f t="shared" si="1"/>
        <v>0</v>
      </c>
      <c r="H6" s="61">
        <f t="shared" si="1"/>
        <v>0</v>
      </c>
      <c r="I6" s="61">
        <f t="shared" si="1"/>
        <v>100</v>
      </c>
      <c r="J6" s="61">
        <f t="shared" si="1"/>
        <v>0</v>
      </c>
      <c r="K6" s="61">
        <f t="shared" si="1"/>
        <v>0</v>
      </c>
      <c r="L6" s="51">
        <f t="shared" si="1"/>
        <v>100</v>
      </c>
      <c r="M6" s="52">
        <f t="shared" si="2"/>
        <v>0</v>
      </c>
      <c r="N6" s="60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13"/>
      <c r="B7" s="33"/>
      <c r="C7" s="33"/>
      <c r="D7" s="33"/>
      <c r="E7" s="33"/>
      <c r="F7" s="40">
        <f>SUM(F6+G6+H6+I6+J6+K6)</f>
        <v>100</v>
      </c>
      <c r="G7" s="2"/>
      <c r="H7" s="2"/>
      <c r="I7" s="2"/>
      <c r="J7" s="3"/>
      <c r="K7" s="41"/>
      <c r="L7" s="33"/>
      <c r="M7" s="33"/>
      <c r="N7" s="33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  <col customWidth="1" min="14" max="14" width="25.75"/>
  </cols>
  <sheetData>
    <row r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44733.0</v>
      </c>
      <c r="C5" s="43" t="s">
        <v>172</v>
      </c>
      <c r="D5" s="44">
        <v>44149.0</v>
      </c>
      <c r="E5" s="45" t="s">
        <v>134</v>
      </c>
      <c r="F5" s="46"/>
      <c r="G5" s="46"/>
      <c r="H5" s="77"/>
      <c r="I5" s="73">
        <v>22373.0</v>
      </c>
      <c r="J5" s="72"/>
      <c r="K5" s="51"/>
      <c r="L5" s="51">
        <v>22373.0</v>
      </c>
      <c r="M5" s="52">
        <f t="shared" ref="M5:M6" si="2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60"/>
      <c r="C6" s="60"/>
      <c r="D6" s="60"/>
      <c r="E6" s="60"/>
      <c r="F6" s="61">
        <f t="shared" ref="F6:L6" si="1">SUM(F5)</f>
        <v>0</v>
      </c>
      <c r="G6" s="61">
        <f t="shared" si="1"/>
        <v>0</v>
      </c>
      <c r="H6" s="61">
        <f t="shared" si="1"/>
        <v>0</v>
      </c>
      <c r="I6" s="61">
        <f t="shared" si="1"/>
        <v>22373</v>
      </c>
      <c r="J6" s="61">
        <f t="shared" si="1"/>
        <v>0</v>
      </c>
      <c r="K6" s="61">
        <f t="shared" si="1"/>
        <v>0</v>
      </c>
      <c r="L6" s="51">
        <f t="shared" si="1"/>
        <v>22373</v>
      </c>
      <c r="M6" s="52">
        <f t="shared" si="2"/>
        <v>0</v>
      </c>
      <c r="N6" s="60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13"/>
      <c r="B7" s="33"/>
      <c r="C7" s="33"/>
      <c r="D7" s="33"/>
      <c r="E7" s="33"/>
      <c r="F7" s="40">
        <f>SUM(F6+G6+H6+I6+J6+K6)</f>
        <v>22373</v>
      </c>
      <c r="G7" s="2"/>
      <c r="H7" s="2"/>
      <c r="I7" s="2"/>
      <c r="J7" s="3"/>
      <c r="K7" s="41"/>
      <c r="L7" s="33"/>
      <c r="M7" s="33"/>
      <c r="N7" s="33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  <col customWidth="1" min="14" max="14" width="25.75"/>
  </cols>
  <sheetData>
    <row r="1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44734.0</v>
      </c>
      <c r="C5" s="43" t="s">
        <v>174</v>
      </c>
      <c r="D5" s="44">
        <v>19122.0</v>
      </c>
      <c r="E5" s="45" t="s">
        <v>175</v>
      </c>
      <c r="F5" s="46"/>
      <c r="G5" s="46"/>
      <c r="H5" s="77"/>
      <c r="I5" s="73">
        <v>150.0</v>
      </c>
      <c r="J5" s="72"/>
      <c r="K5" s="51"/>
      <c r="L5" s="51">
        <v>150.0</v>
      </c>
      <c r="M5" s="52">
        <f t="shared" ref="M5:M6" si="2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60"/>
      <c r="C6" s="60"/>
      <c r="D6" s="60"/>
      <c r="E6" s="60"/>
      <c r="F6" s="61">
        <f t="shared" ref="F6:L6" si="1">SUM(F5)</f>
        <v>0</v>
      </c>
      <c r="G6" s="61">
        <f t="shared" si="1"/>
        <v>0</v>
      </c>
      <c r="H6" s="61">
        <f t="shared" si="1"/>
        <v>0</v>
      </c>
      <c r="I6" s="61">
        <f t="shared" si="1"/>
        <v>150</v>
      </c>
      <c r="J6" s="61">
        <f t="shared" si="1"/>
        <v>0</v>
      </c>
      <c r="K6" s="61">
        <f t="shared" si="1"/>
        <v>0</v>
      </c>
      <c r="L6" s="51">
        <f t="shared" si="1"/>
        <v>150</v>
      </c>
      <c r="M6" s="52">
        <f t="shared" si="2"/>
        <v>0</v>
      </c>
      <c r="N6" s="60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13"/>
      <c r="B7" s="33"/>
      <c r="C7" s="33"/>
      <c r="D7" s="33"/>
      <c r="E7" s="33"/>
      <c r="F7" s="40">
        <f>SUM(F6+G6+H6+I6+J6+K6)</f>
        <v>150</v>
      </c>
      <c r="G7" s="2"/>
      <c r="H7" s="2"/>
      <c r="I7" s="2"/>
      <c r="J7" s="3"/>
      <c r="K7" s="41"/>
      <c r="L7" s="33"/>
      <c r="M7" s="33"/>
      <c r="N7" s="33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  <col customWidth="1" min="14" max="14" width="25.75"/>
  </cols>
  <sheetData>
    <row r="1">
      <c r="A1" s="1" t="s">
        <v>176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44738.0</v>
      </c>
      <c r="C5" s="43" t="s">
        <v>177</v>
      </c>
      <c r="D5" s="44">
        <v>52647.0</v>
      </c>
      <c r="E5" s="45" t="s">
        <v>178</v>
      </c>
      <c r="F5" s="46"/>
      <c r="G5" s="46"/>
      <c r="H5" s="77"/>
      <c r="I5" s="73">
        <v>100.0</v>
      </c>
      <c r="J5" s="72"/>
      <c r="K5" s="51"/>
      <c r="L5" s="51">
        <v>100.0</v>
      </c>
      <c r="M5" s="52">
        <f t="shared" ref="M5:M6" si="2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13"/>
      <c r="B6" s="60"/>
      <c r="C6" s="60"/>
      <c r="D6" s="60"/>
      <c r="E6" s="60"/>
      <c r="F6" s="61">
        <f t="shared" ref="F6:L6" si="1">SUM(F5)</f>
        <v>0</v>
      </c>
      <c r="G6" s="61">
        <f t="shared" si="1"/>
        <v>0</v>
      </c>
      <c r="H6" s="61">
        <f t="shared" si="1"/>
        <v>0</v>
      </c>
      <c r="I6" s="61">
        <f t="shared" si="1"/>
        <v>100</v>
      </c>
      <c r="J6" s="61">
        <f t="shared" si="1"/>
        <v>0</v>
      </c>
      <c r="K6" s="61">
        <f t="shared" si="1"/>
        <v>0</v>
      </c>
      <c r="L6" s="51">
        <f t="shared" si="1"/>
        <v>100</v>
      </c>
      <c r="M6" s="52">
        <f t="shared" si="2"/>
        <v>0</v>
      </c>
      <c r="N6" s="60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13"/>
      <c r="B7" s="33"/>
      <c r="C7" s="33"/>
      <c r="D7" s="33"/>
      <c r="E7" s="33"/>
      <c r="F7" s="40">
        <f>SUM(F6+G6+H6+I6+J6+K6)</f>
        <v>100</v>
      </c>
      <c r="G7" s="2"/>
      <c r="H7" s="2"/>
      <c r="I7" s="2"/>
      <c r="J7" s="3"/>
      <c r="K7" s="41"/>
      <c r="L7" s="33"/>
      <c r="M7" s="33"/>
      <c r="N7" s="33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</sheetData>
  <mergeCells count="15">
    <mergeCell ref="M2:M4"/>
    <mergeCell ref="N2:N4"/>
    <mergeCell ref="F3:F4"/>
    <mergeCell ref="G3:H3"/>
    <mergeCell ref="F7:J7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  <col customWidth="1" min="14" max="14" width="25.75"/>
  </cols>
  <sheetData>
    <row r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44739.0</v>
      </c>
      <c r="C5" s="43" t="s">
        <v>180</v>
      </c>
      <c r="D5" s="44">
        <v>51697.0</v>
      </c>
      <c r="E5" s="45" t="s">
        <v>181</v>
      </c>
      <c r="F5" s="46"/>
      <c r="G5" s="46"/>
      <c r="H5" s="77"/>
      <c r="I5" s="73"/>
      <c r="J5" s="72">
        <v>5625.0</v>
      </c>
      <c r="K5" s="51"/>
      <c r="L5" s="51">
        <v>5625.0</v>
      </c>
      <c r="M5" s="52">
        <f t="shared" ref="M5:M6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>
        <v>2.0</v>
      </c>
      <c r="B6" s="42">
        <v>44739.0</v>
      </c>
      <c r="C6" s="43" t="s">
        <v>182</v>
      </c>
      <c r="D6" s="44">
        <v>58818.0</v>
      </c>
      <c r="E6" s="45" t="s">
        <v>183</v>
      </c>
      <c r="F6" s="46"/>
      <c r="G6" s="46"/>
      <c r="H6" s="77"/>
      <c r="I6" s="73">
        <v>0.0</v>
      </c>
      <c r="J6" s="72"/>
      <c r="K6" s="51"/>
      <c r="L6" s="51">
        <v>300.0</v>
      </c>
      <c r="M6" s="52">
        <f t="shared" si="1"/>
        <v>-300</v>
      </c>
      <c r="N6" s="53" t="s">
        <v>138</v>
      </c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60"/>
      <c r="C7" s="60"/>
      <c r="D7" s="60"/>
      <c r="E7" s="60"/>
      <c r="F7" s="61"/>
      <c r="G7" s="61"/>
      <c r="H7" s="61"/>
      <c r="I7" s="61"/>
      <c r="J7" s="81">
        <f>SUM(J5:J6)</f>
        <v>5625</v>
      </c>
      <c r="K7" s="61"/>
      <c r="L7" s="51">
        <f>SUM(L3:L6)</f>
        <v>5925</v>
      </c>
      <c r="M7" s="52">
        <f>SUM(M5:M6)</f>
        <v>-300</v>
      </c>
      <c r="N7" s="60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3"/>
      <c r="C8" s="33"/>
      <c r="D8" s="33"/>
      <c r="E8" s="33"/>
      <c r="F8" s="40">
        <f>SUM(F7+G7+H7+I7+J7+K7)</f>
        <v>5625</v>
      </c>
      <c r="G8" s="2"/>
      <c r="H8" s="2"/>
      <c r="I8" s="2"/>
      <c r="J8" s="3"/>
      <c r="K8" s="41"/>
      <c r="L8" s="33"/>
      <c r="M8" s="33"/>
      <c r="N8" s="33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  <col customWidth="1" min="14" max="14" width="25.75"/>
  </cols>
  <sheetData>
    <row r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44740.0</v>
      </c>
      <c r="C5" s="43" t="s">
        <v>185</v>
      </c>
      <c r="D5" s="44">
        <v>58818.0</v>
      </c>
      <c r="E5" s="45" t="s">
        <v>183</v>
      </c>
      <c r="F5" s="46"/>
      <c r="G5" s="46"/>
      <c r="H5" s="77"/>
      <c r="I5" s="73"/>
      <c r="J5" s="72">
        <v>3116.0</v>
      </c>
      <c r="K5" s="51"/>
      <c r="L5" s="51">
        <v>3116.0</v>
      </c>
      <c r="M5" s="52">
        <f t="shared" ref="M5:M6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>
        <v>2.0</v>
      </c>
      <c r="B6" s="42">
        <v>44740.0</v>
      </c>
      <c r="C6" s="43" t="s">
        <v>186</v>
      </c>
      <c r="D6" s="44">
        <v>58818.0</v>
      </c>
      <c r="E6" s="45" t="s">
        <v>183</v>
      </c>
      <c r="F6" s="46"/>
      <c r="G6" s="46"/>
      <c r="H6" s="77"/>
      <c r="I6" s="73">
        <v>150.0</v>
      </c>
      <c r="J6" s="72"/>
      <c r="K6" s="51"/>
      <c r="L6" s="51">
        <v>150.0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60"/>
      <c r="C7" s="60"/>
      <c r="D7" s="60"/>
      <c r="E7" s="60"/>
      <c r="F7" s="61"/>
      <c r="G7" s="61"/>
      <c r="H7" s="61"/>
      <c r="I7" s="82">
        <f t="shared" ref="I7:J7" si="2">SUM(I5:I6)</f>
        <v>150</v>
      </c>
      <c r="J7" s="81">
        <f t="shared" si="2"/>
        <v>3116</v>
      </c>
      <c r="K7" s="61"/>
      <c r="L7" s="51">
        <f>SUM(L3:L6)</f>
        <v>3266</v>
      </c>
      <c r="M7" s="52">
        <f>SUM(M5:M6)</f>
        <v>0</v>
      </c>
      <c r="N7" s="60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3"/>
      <c r="C8" s="33"/>
      <c r="D8" s="33"/>
      <c r="E8" s="33"/>
      <c r="F8" s="40">
        <f>SUM(F7+G7+H7+I7+J7+K7)</f>
        <v>3266</v>
      </c>
      <c r="G8" s="2"/>
      <c r="H8" s="2"/>
      <c r="I8" s="2"/>
      <c r="J8" s="3"/>
      <c r="K8" s="41"/>
      <c r="L8" s="33"/>
      <c r="M8" s="33"/>
      <c r="N8" s="33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  <col customWidth="1" min="14" max="14" width="25.75"/>
  </cols>
  <sheetData>
    <row r="1">
      <c r="A1" s="1" t="s">
        <v>187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44740.0</v>
      </c>
      <c r="C5" s="43" t="s">
        <v>188</v>
      </c>
      <c r="D5" s="44">
        <v>23221.0</v>
      </c>
      <c r="E5" s="45" t="s">
        <v>60</v>
      </c>
      <c r="F5" s="46"/>
      <c r="G5" s="46"/>
      <c r="H5" s="77"/>
      <c r="I5" s="73"/>
      <c r="J5" s="72"/>
      <c r="K5" s="51">
        <v>462.0</v>
      </c>
      <c r="L5" s="51">
        <v>462.0</v>
      </c>
      <c r="M5" s="52">
        <f t="shared" ref="M5:M6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>
        <v>2.0</v>
      </c>
      <c r="B6" s="42">
        <v>44741.0</v>
      </c>
      <c r="C6" s="43" t="s">
        <v>189</v>
      </c>
      <c r="D6" s="44">
        <v>21828.0</v>
      </c>
      <c r="E6" s="45" t="s">
        <v>57</v>
      </c>
      <c r="F6" s="46"/>
      <c r="G6" s="46"/>
      <c r="H6" s="77"/>
      <c r="I6" s="73"/>
      <c r="J6" s="72"/>
      <c r="K6" s="51">
        <v>531.0</v>
      </c>
      <c r="L6" s="51">
        <v>531.0</v>
      </c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60"/>
      <c r="C7" s="60"/>
      <c r="D7" s="60"/>
      <c r="E7" s="60"/>
      <c r="F7" s="61"/>
      <c r="G7" s="61"/>
      <c r="H7" s="61"/>
      <c r="I7" s="82">
        <f t="shared" ref="I7:K7" si="2">SUM(I5:I6)</f>
        <v>0</v>
      </c>
      <c r="J7" s="81">
        <f t="shared" si="2"/>
        <v>0</v>
      </c>
      <c r="K7" s="61">
        <f t="shared" si="2"/>
        <v>993</v>
      </c>
      <c r="L7" s="51">
        <f>SUM(L3:L6)</f>
        <v>993</v>
      </c>
      <c r="M7" s="52">
        <f>SUM(M5:M6)</f>
        <v>0</v>
      </c>
      <c r="N7" s="60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3"/>
      <c r="C8" s="33"/>
      <c r="D8" s="33"/>
      <c r="E8" s="33"/>
      <c r="F8" s="40">
        <f>SUM(F7+G7+H7+I7+J7+K7)</f>
        <v>993</v>
      </c>
      <c r="G8" s="2"/>
      <c r="H8" s="2"/>
      <c r="I8" s="2"/>
      <c r="J8" s="3"/>
      <c r="K8" s="41"/>
      <c r="L8" s="33"/>
      <c r="M8" s="33"/>
      <c r="N8" s="33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25"/>
    <col customWidth="1" min="5" max="5" width="58.88"/>
    <col customWidth="1" min="12" max="12" width="14.5"/>
    <col customWidth="1" min="14" max="14" width="25.75"/>
  </cols>
  <sheetData>
    <row r="1">
      <c r="A1" s="1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2"/>
      <c r="H2" s="2"/>
      <c r="I2" s="2"/>
      <c r="J2" s="2"/>
      <c r="K2" s="2"/>
      <c r="L2" s="3"/>
      <c r="M2" s="6" t="s">
        <v>7</v>
      </c>
      <c r="N2" s="6" t="s">
        <v>8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8"/>
      <c r="B3" s="8"/>
      <c r="C3" s="8"/>
      <c r="D3" s="8"/>
      <c r="E3" s="8"/>
      <c r="F3" s="9" t="s">
        <v>9</v>
      </c>
      <c r="G3" s="7" t="s">
        <v>10</v>
      </c>
      <c r="H3" s="3"/>
      <c r="I3" s="7" t="s">
        <v>11</v>
      </c>
      <c r="J3" s="3"/>
      <c r="K3" s="10" t="s">
        <v>12</v>
      </c>
      <c r="L3" s="6" t="s">
        <v>13</v>
      </c>
      <c r="M3" s="8"/>
      <c r="N3" s="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11"/>
      <c r="B4" s="11"/>
      <c r="C4" s="11"/>
      <c r="D4" s="11"/>
      <c r="E4" s="11"/>
      <c r="F4" s="11"/>
      <c r="G4" s="12" t="s">
        <v>14</v>
      </c>
      <c r="H4" s="12" t="s">
        <v>15</v>
      </c>
      <c r="I4" s="12" t="s">
        <v>16</v>
      </c>
      <c r="J4" s="12" t="s">
        <v>17</v>
      </c>
      <c r="K4" s="11"/>
      <c r="L4" s="11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13">
        <v>1.0</v>
      </c>
      <c r="B5" s="42">
        <v>44742.0</v>
      </c>
      <c r="C5" s="43" t="s">
        <v>191</v>
      </c>
      <c r="D5" s="44">
        <v>23221.0</v>
      </c>
      <c r="E5" s="45" t="s">
        <v>60</v>
      </c>
      <c r="F5" s="46"/>
      <c r="G5" s="46"/>
      <c r="H5" s="77"/>
      <c r="I5" s="73"/>
      <c r="J5" s="72"/>
      <c r="K5" s="51">
        <v>290.0</v>
      </c>
      <c r="L5" s="51">
        <v>290.0</v>
      </c>
      <c r="M5" s="52">
        <f t="shared" ref="M5:M6" si="1">SUM(F5+G5+H5+I5+J5+K5-L5)</f>
        <v>0</v>
      </c>
      <c r="N5" s="53"/>
      <c r="O5" s="26"/>
      <c r="P5" s="26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76"/>
      <c r="B6" s="42"/>
      <c r="C6" s="43"/>
      <c r="D6" s="44"/>
      <c r="E6" s="45"/>
      <c r="F6" s="46"/>
      <c r="G6" s="46"/>
      <c r="H6" s="77"/>
      <c r="I6" s="73"/>
      <c r="J6" s="72"/>
      <c r="K6" s="51"/>
      <c r="L6" s="51"/>
      <c r="M6" s="52">
        <f t="shared" si="1"/>
        <v>0</v>
      </c>
      <c r="N6" s="53"/>
      <c r="O6" s="26"/>
      <c r="P6" s="26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13"/>
      <c r="B7" s="60"/>
      <c r="C7" s="60"/>
      <c r="D7" s="60"/>
      <c r="E7" s="60"/>
      <c r="F7" s="61"/>
      <c r="G7" s="61"/>
      <c r="H7" s="61"/>
      <c r="I7" s="82">
        <f t="shared" ref="I7:K7" si="2">SUM(I5:I6)</f>
        <v>0</v>
      </c>
      <c r="J7" s="81">
        <f t="shared" si="2"/>
        <v>0</v>
      </c>
      <c r="K7" s="61">
        <f t="shared" si="2"/>
        <v>290</v>
      </c>
      <c r="L7" s="51">
        <f>SUM(L3:L6)</f>
        <v>290</v>
      </c>
      <c r="M7" s="52">
        <f>SUM(M5:M6)</f>
        <v>0</v>
      </c>
      <c r="N7" s="60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>
      <c r="A8" s="13"/>
      <c r="B8" s="33"/>
      <c r="C8" s="33"/>
      <c r="D8" s="33"/>
      <c r="E8" s="33"/>
      <c r="F8" s="40">
        <f>SUM(F7+G7+H7+I7+J7+K7)</f>
        <v>290</v>
      </c>
      <c r="G8" s="2"/>
      <c r="H8" s="2"/>
      <c r="I8" s="2"/>
      <c r="J8" s="3"/>
      <c r="K8" s="41"/>
      <c r="L8" s="33"/>
      <c r="M8" s="33"/>
      <c r="N8" s="33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</sheetData>
  <mergeCells count="15">
    <mergeCell ref="M2:M4"/>
    <mergeCell ref="N2:N4"/>
    <mergeCell ref="F3:F4"/>
    <mergeCell ref="G3:H3"/>
    <mergeCell ref="F8:J8"/>
    <mergeCell ref="I3:J3"/>
    <mergeCell ref="K3:K4"/>
    <mergeCell ref="A1:L1"/>
    <mergeCell ref="A2:A4"/>
    <mergeCell ref="B2:B4"/>
    <mergeCell ref="C2:C4"/>
    <mergeCell ref="D2:D4"/>
    <mergeCell ref="E2:E4"/>
    <mergeCell ref="F2:L2"/>
    <mergeCell ref="L3:L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