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1-2-2- 66 " sheetId="1" r:id="rId4"/>
    <sheet state="visible" name="3-2-66" sheetId="2" r:id="rId5"/>
    <sheet state="visible" name="4-2-66" sheetId="3" r:id="rId6"/>
    <sheet state="visible" name="5-2-66" sheetId="4" r:id="rId7"/>
    <sheet state="visible" name="6-2-66" sheetId="5" r:id="rId8"/>
    <sheet state="visible" name="7-2-66" sheetId="6" r:id="rId9"/>
    <sheet state="visible" name="8-2-66" sheetId="7" r:id="rId10"/>
    <sheet state="visible" name="10-2-66" sheetId="8" r:id="rId11"/>
    <sheet state="visible" name="11-2-66" sheetId="9" r:id="rId12"/>
    <sheet state="visible" name="12.2.66" sheetId="10" r:id="rId13"/>
    <sheet state="visible" name="13.2.66" sheetId="11" r:id="rId14"/>
    <sheet state="visible" name="14.2.66" sheetId="12" r:id="rId15"/>
    <sheet state="visible" name="15.2.66" sheetId="13" r:id="rId16"/>
    <sheet state="visible" name="16.2.66" sheetId="14" r:id="rId17"/>
    <sheet state="visible" name="18.2.66" sheetId="15" r:id="rId18"/>
    <sheet state="visible" name="19.2.66" sheetId="16" r:id="rId19"/>
    <sheet state="visible" name="20.2.66" sheetId="17" r:id="rId20"/>
    <sheet state="visible" name="21.2.66" sheetId="18" r:id="rId21"/>
    <sheet state="visible" name="22.2.66" sheetId="19" r:id="rId22"/>
    <sheet state="visible" name="23.2.66" sheetId="20" r:id="rId23"/>
    <sheet state="visible" name="24.2.66" sheetId="21" r:id="rId24"/>
    <sheet state="visible" name="27.2.66" sheetId="22" r:id="rId25"/>
    <sheet state="visible" name="28.2.66" sheetId="23" r:id="rId26"/>
  </sheets>
  <definedNames/>
  <calcPr/>
</workbook>
</file>

<file path=xl/sharedStrings.xml><?xml version="1.0" encoding="utf-8"?>
<sst xmlns="http://schemas.openxmlformats.org/spreadsheetml/2006/main" count="603" uniqueCount="170">
  <si>
    <t xml:space="preserve">                              E-WALLET  31-2/2/ 2023                                                                                                  </t>
  </si>
  <si>
    <t>NO</t>
  </si>
  <si>
    <t>วันที่</t>
  </si>
  <si>
    <t>เลขออเดอร์</t>
  </si>
  <si>
    <t>รหัส</t>
  </si>
  <si>
    <t>Name</t>
  </si>
  <si>
    <t>Payment</t>
  </si>
  <si>
    <t>ผลต่าง</t>
  </si>
  <si>
    <t>หมายเหตุ</t>
  </si>
  <si>
    <t>Cash</t>
  </si>
  <si>
    <t>Credit Card</t>
  </si>
  <si>
    <t>Tranfer Money</t>
  </si>
  <si>
    <t xml:space="preserve">QR
 Payment
</t>
  </si>
  <si>
    <t>ยอดในระบบ</t>
  </si>
  <si>
    <t>Front Office</t>
  </si>
  <si>
    <t>Online</t>
  </si>
  <si>
    <t>KBANK</t>
  </si>
  <si>
    <t>KTB</t>
  </si>
  <si>
    <t>ETHONLIN2302000001</t>
  </si>
  <si>
    <t>นาย จักรพงศ์ สินธุรักษ์</t>
  </si>
  <si>
    <t>ETHBKK012302000001</t>
  </si>
  <si>
    <t>นาย ศราวุฒน์ สินธุวรโรจน์</t>
  </si>
  <si>
    <t>ETHBKK012302000002</t>
  </si>
  <si>
    <t>นาง สุกัญญา  หิรัญเกื้อ</t>
  </si>
  <si>
    <t>ETHBKK012302000003</t>
  </si>
  <si>
    <t>นางสาว ศศกร  อมตวงษ์</t>
  </si>
  <si>
    <t>พี่เปิ้ลเติม</t>
  </si>
  <si>
    <t>ETHBKK012302000004</t>
  </si>
  <si>
    <t>ห้างหุ้นส่วนจำกัด ไดม่อนอันดามัน เน็ตเวิร์ค  (สำนักงานใหญ่)</t>
  </si>
  <si>
    <t>ETHBKK012302000005</t>
  </si>
  <si>
    <t>นาย พัฒน์รดิศ สุพัฒน์วณิชกร</t>
  </si>
  <si>
    <t>ETHBKK012302000006</t>
  </si>
  <si>
    <t>นาง ทิพยาภรณ์ ฆ้องวงษ์</t>
  </si>
  <si>
    <t>ETHONLIN2302000002</t>
  </si>
  <si>
    <t>บริษัท เศรษฐกวี จำกัด ( สำนักงานใหญ่ )</t>
  </si>
  <si>
    <t>ETHONLIN2302000004</t>
  </si>
  <si>
    <t>นาย ธนกร อภัยพงศ์</t>
  </si>
  <si>
    <t>ETHONLIN2302000005</t>
  </si>
  <si>
    <t>ETHONLIN2302000006</t>
  </si>
  <si>
    <t>ETHONLIN2302000007</t>
  </si>
  <si>
    <t>ETHONLIN2302000008</t>
  </si>
  <si>
    <t>ETHONLIN2302000009</t>
  </si>
  <si>
    <t xml:space="preserve"> </t>
  </si>
  <si>
    <t xml:space="preserve">                              E-WALLET  3/2/ 2023                                                                                                  </t>
  </si>
  <si>
    <t>ETHBKK012302000007</t>
  </si>
  <si>
    <t>นาง นิธินันท์  แจ่มจรัส</t>
  </si>
  <si>
    <t>ETHBKK012302000009</t>
  </si>
  <si>
    <t>นาย พีรพงศ์ ภรประเสริฐศรี</t>
  </si>
  <si>
    <t>ETHBKK012302000010</t>
  </si>
  <si>
    <t>นางสาว นัชชา มิตรวารีสัมพันธุ์</t>
  </si>
  <si>
    <t>ETHONLIN2302000010</t>
  </si>
  <si>
    <t>นาย สิรภพ สุดใจ</t>
  </si>
  <si>
    <t>ETHONLIN2302000011</t>
  </si>
  <si>
    <t>ETHONLIN2302000012</t>
  </si>
  <si>
    <t>นางสาว รัชตวรรณ เนาวสินธ์</t>
  </si>
  <si>
    <t>ETHONLIN2302000013</t>
  </si>
  <si>
    <t>นาย วสันต์ สมสว่าง</t>
  </si>
  <si>
    <t>ETHONLIN2302000014</t>
  </si>
  <si>
    <t>ETHONLIN2302000015</t>
  </si>
  <si>
    <t>ETHONLIN2302000016</t>
  </si>
  <si>
    <t xml:space="preserve">                              E-WALLET  4/2/2566                                                                                                  </t>
  </si>
  <si>
    <t>ETHBKK012302000012</t>
  </si>
  <si>
    <t>นาย คมกฤษณ์ ฉัตรจิรธีรพงศ์</t>
  </si>
  <si>
    <t>ETHBKK012302000011</t>
  </si>
  <si>
    <t>ETHONLIN2302000017</t>
  </si>
  <si>
    <t>นาย ธนบูลย์ แสงฐิตาพันธุ์</t>
  </si>
  <si>
    <t xml:space="preserve">                              E-WALLET  5/2/ 2023                                                                                                  </t>
  </si>
  <si>
    <t>ETHONLIN2302000019</t>
  </si>
  <si>
    <t>ETHONLIN2302000018</t>
  </si>
  <si>
    <t>ETHBKK012302000013</t>
  </si>
  <si>
    <t>นางสาว มัลลิกา พลรัตน์</t>
  </si>
  <si>
    <t xml:space="preserve">                              E-WALLET  6/2/ 2023                                                                                                  </t>
  </si>
  <si>
    <t>ETHONLIN2302000022</t>
  </si>
  <si>
    <t>นางสาว ธนิชชนันท์ สิริภาคยะประภา</t>
  </si>
  <si>
    <t>ETHONLIN2302000021</t>
  </si>
  <si>
    <t>นาง นูรไอนี สูเด็น</t>
  </si>
  <si>
    <t>ETHONLIN2302000020</t>
  </si>
  <si>
    <t>ห้างหุ้นส่วนจำกัด บี ฮัมเบิล แอนด์ เมอร์ซี กรุ๊ป (สำนักงานใหญ่)</t>
  </si>
  <si>
    <t>ETHBKK012302000014</t>
  </si>
  <si>
    <t>นาย จักรกฤษณ์ ผิวเขียว</t>
  </si>
  <si>
    <t xml:space="preserve">                              E-WALLET  7/2/ 2023                                                                                                  </t>
  </si>
  <si>
    <t>ETHBKK012302000015</t>
  </si>
  <si>
    <t>ห้างหุ้นส่วนจำกัด ไดม่อนอันดามัน เน็ตเวิร์ค (สำนักงานใหญ่)</t>
  </si>
  <si>
    <t>ETHONLIN2302000023</t>
  </si>
  <si>
    <t>นาย ดัสกรณ์ แสงฐิตาพันธุ์</t>
  </si>
  <si>
    <t xml:space="preserve">                              E-WALLET  8/2/ 2023                                                                                                  </t>
  </si>
  <si>
    <t>ETHBKK012302000016</t>
  </si>
  <si>
    <t>นาง นิธินันท์ แจ่มจรัส</t>
  </si>
  <si>
    <t>ETHBKK012302000017</t>
  </si>
  <si>
    <t>นาง อัจจิมา บุญเกิด</t>
  </si>
  <si>
    <t>ETHBKK012302000018</t>
  </si>
  <si>
    <t xml:space="preserve">                              E-WALLET  10/2/ 2023                                                                                                  </t>
  </si>
  <si>
    <t>ETHBKK012302000019</t>
  </si>
  <si>
    <t>ห้างหุ้นส่วนจำกัด เครือข่ายปิยธนา ( สำนักงานใหญ่ )</t>
  </si>
  <si>
    <t xml:space="preserve">                              E-WALLET  11/2/ 2023                                                                                                  </t>
  </si>
  <si>
    <t>ETHBKK012302000020</t>
  </si>
  <si>
    <t>นาง นภัสวรรณ แย้มโรจน์</t>
  </si>
  <si>
    <t xml:space="preserve">                              E-WALLET  12/2/ 2023                                                                                                  </t>
  </si>
  <si>
    <t>ETHBKK012302000021</t>
  </si>
  <si>
    <t>นาย นันณัชพงศ์ จันทรคล</t>
  </si>
  <si>
    <t xml:space="preserve">                              E-WALLET  13/2/ 2023                                                                                                  </t>
  </si>
  <si>
    <t>ETHONLIN2302000024</t>
  </si>
  <si>
    <t>ETHBKK012302000022</t>
  </si>
  <si>
    <t>นางสาว แสงรวี สวนมี</t>
  </si>
  <si>
    <t>ETHBKK012302000023</t>
  </si>
  <si>
    <t>ETHBKK012302000024</t>
  </si>
  <si>
    <t>นางสาว ภัทรพิดา อุ่นโสดา</t>
  </si>
  <si>
    <t xml:space="preserve">                              E-WALLET  14/2/ 2023                                                                                                  </t>
  </si>
  <si>
    <t>ETHBKK012302000025</t>
  </si>
  <si>
    <t>ETHONLIN2302000027</t>
  </si>
  <si>
    <t>ETHONLIN2302000026</t>
  </si>
  <si>
    <t>ETHBKK012302000026</t>
  </si>
  <si>
    <t>นาย กันต์ แสงสุริยา</t>
  </si>
  <si>
    <t>ETHONLIN2302000025</t>
  </si>
  <si>
    <t xml:space="preserve">                              E-WALLET  15/2/ 2023                                                                                                  </t>
  </si>
  <si>
    <t>ETHBKK012302000027</t>
  </si>
  <si>
    <t>นาง คันสนีย์ ศรแก้ว</t>
  </si>
  <si>
    <t>ETHBKK012302000028</t>
  </si>
  <si>
    <t>นางสาว คณาง ไพรบึง</t>
  </si>
  <si>
    <t>ETHBKK012302000029</t>
  </si>
  <si>
    <t>นางสาว ทองสุข ณ ลำปาง</t>
  </si>
  <si>
    <t>ETHBKK012302000030</t>
  </si>
  <si>
    <t>นางสาว กาญจนา จันทรมณี</t>
  </si>
  <si>
    <t>ETHBKK012302000031</t>
  </si>
  <si>
    <t>นาย ฉลอง ทองพันธ์</t>
  </si>
  <si>
    <t xml:space="preserve">                              E-WALLET  16/2/ 2023                                                                                                  </t>
  </si>
  <si>
    <t>ETHBKK012302000032</t>
  </si>
  <si>
    <t>ETHONLIN2302000029</t>
  </si>
  <si>
    <t>ETHONLIN2302000030</t>
  </si>
  <si>
    <t xml:space="preserve">                              E-WALLET  18/2/ 2023                                                                                                  </t>
  </si>
  <si>
    <t>ETHBKK012302000033</t>
  </si>
  <si>
    <t>ETHBKK012302000034</t>
  </si>
  <si>
    <t>ตัดบัตรออนไลน์วันที่ 15/2/66 ลง E-WALLET วันนี้</t>
  </si>
  <si>
    <t>ETHBKK012302000035</t>
  </si>
  <si>
    <t xml:space="preserve">                              E-WALLET  19/2/ 2023                                                                                                  </t>
  </si>
  <si>
    <t>ETHONLIN2302000031</t>
  </si>
  <si>
    <t>นางสาว วัชรวรรณ นิลสุ</t>
  </si>
  <si>
    <t xml:space="preserve">                              E-WALLET 20/2/2566                                             </t>
  </si>
  <si>
    <t>ETHONLIN2302000033</t>
  </si>
  <si>
    <t>นาย ณัฐนันท์ ดีดวงพันธ์</t>
  </si>
  <si>
    <t>ETHBKK012302000036</t>
  </si>
  <si>
    <t>นาย นิตินาฎ หมิ่นขัด</t>
  </si>
  <si>
    <t>ETHONLIN2302000032</t>
  </si>
  <si>
    <t>ETHBKK012302000037</t>
  </si>
  <si>
    <t>ETHBKK012302000038</t>
  </si>
  <si>
    <t>นางสาว พิชาวีร์ บวรธีราเศรษฐ์</t>
  </si>
  <si>
    <t xml:space="preserve">                              E-WALLET 21/2/2566                                             </t>
  </si>
  <si>
    <t>ETHONLIN2302000034</t>
  </si>
  <si>
    <t>นางสาว ยูรีนา เกษา</t>
  </si>
  <si>
    <t xml:space="preserve">                              E-WALLET 22/2/2566                                             </t>
  </si>
  <si>
    <t>ETHONLIN2302000036</t>
  </si>
  <si>
    <t>นาง นารินี กมลสุวรรณ</t>
  </si>
  <si>
    <t>ETHONLIN2302000035</t>
  </si>
  <si>
    <t>นาย หัสดิน รักษากุล</t>
  </si>
  <si>
    <t xml:space="preserve">                              E-WALLET 23/2/2566                                             </t>
  </si>
  <si>
    <t>ETHONLIN2302000037</t>
  </si>
  <si>
    <t xml:space="preserve">                              E-WALLET 24/2/2566                                             </t>
  </si>
  <si>
    <t>ETHONLIN2302000038</t>
  </si>
  <si>
    <t xml:space="preserve">                              E-WALLET 27/2/2566                                             </t>
  </si>
  <si>
    <t>ETHBKK012302000039</t>
  </si>
  <si>
    <t>นาย บัญชา อุฬารวงศ์</t>
  </si>
  <si>
    <t>ETHONLIN2302000039</t>
  </si>
  <si>
    <t xml:space="preserve">                              E-WALLET 28/2/2566                                             </t>
  </si>
  <si>
    <t>ETHONLIN2302000043</t>
  </si>
  <si>
    <t>ETHONLIN2302000044</t>
  </si>
  <si>
    <t>ETHONLIN2302000040</t>
  </si>
  <si>
    <t>ETHONLIN2302000041</t>
  </si>
  <si>
    <t>ETHONLIN2302000042</t>
  </si>
  <si>
    <t>ETHBKK012302000040</t>
  </si>
  <si>
    <t>นาง หยาดนภา มุระดา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</si>
</sst>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฿-41E]#,##0.00"/>
    <numFmt numFmtId="165" formatCode="m/d/yyyy"/>
    <numFmt numFmtId="166" formatCode="#,###_);\(#,###\)"/>
    <numFmt numFmtId="167" formatCode="d/m/yyyy"/>
  </numFmts>
  <fonts count="14">
    <font>
      <sz val="10.0"/>
      <color rgb="FF000000"/>
      <name val="Arial"/>
      <scheme val="minor"/>
    </font>
    <font>
      <b/>
      <sz val="24.0"/>
      <color theme="1"/>
      <name val="Calibri"/>
    </font>
    <font/>
    <font>
      <color theme="1"/>
      <name val="Arial"/>
    </font>
    <font>
      <b/>
      <sz val="14.0"/>
      <color theme="1"/>
      <name val="Calibri"/>
    </font>
    <font>
      <b/>
      <sz val="14.0"/>
      <color rgb="FFFF0000"/>
      <name val="Calibri"/>
    </font>
    <font>
      <sz val="14.0"/>
      <color theme="1"/>
      <name val="Calibri"/>
    </font>
    <font>
      <sz val="14.0"/>
      <color theme="1"/>
      <name val="Arial"/>
    </font>
    <font>
      <sz val="17.0"/>
      <color theme="1"/>
      <name val="Calibri"/>
    </font>
    <font>
      <sz val="17.0"/>
      <color rgb="FFFF0000"/>
      <name val="Calibri"/>
    </font>
    <font>
      <b/>
      <sz val="17.0"/>
      <color theme="1"/>
      <name val="Calibri"/>
    </font>
    <font>
      <b/>
      <color rgb="FFFF0000"/>
      <name val="Arial"/>
    </font>
    <font>
      <b/>
      <sz val="18.0"/>
      <color theme="1"/>
      <name val="Arial"/>
    </font>
    <font>
      <b/>
      <sz val="14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</fills>
  <borders count="10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right" readingOrder="0" vertical="bottom"/>
    </xf>
    <xf borderId="1" fillId="0" fontId="2" numFmtId="0" xfId="0" applyBorder="1" applyFont="1"/>
    <xf borderId="2" fillId="0" fontId="2" numFmtId="0" xfId="0" applyBorder="1" applyFont="1"/>
    <xf borderId="0" fillId="0" fontId="3" numFmtId="0" xfId="0" applyAlignment="1" applyFont="1">
      <alignment vertical="bottom"/>
    </xf>
    <xf borderId="3" fillId="3" fontId="4" numFmtId="0" xfId="0" applyAlignment="1" applyBorder="1" applyFill="1" applyFont="1">
      <alignment horizontal="center" vertical="bottom"/>
    </xf>
    <xf borderId="4" fillId="3" fontId="4" numFmtId="0" xfId="0" applyAlignment="1" applyBorder="1" applyFont="1">
      <alignment horizontal="center" vertical="bottom"/>
    </xf>
    <xf borderId="1" fillId="3" fontId="4" numFmtId="0" xfId="0" applyAlignment="1" applyBorder="1" applyFont="1">
      <alignment horizontal="center" vertical="bottom"/>
    </xf>
    <xf borderId="3" fillId="0" fontId="2" numFmtId="0" xfId="0" applyBorder="1" applyFont="1"/>
    <xf borderId="4" fillId="0" fontId="2" numFmtId="0" xfId="0" applyBorder="1" applyFont="1"/>
    <xf borderId="4" fillId="3" fontId="5" numFmtId="0" xfId="0" applyAlignment="1" applyBorder="1" applyFont="1">
      <alignment horizontal="center" vertical="bottom"/>
    </xf>
    <xf borderId="4" fillId="3" fontId="5" numFmtId="0" xfId="0" applyAlignment="1" applyBorder="1" applyFont="1">
      <alignment horizontal="center" vertical="top"/>
    </xf>
    <xf borderId="5" fillId="0" fontId="2" numFmtId="0" xfId="0" applyBorder="1" applyFont="1"/>
    <xf borderId="2" fillId="3" fontId="4" numFmtId="0" xfId="0" applyAlignment="1" applyBorder="1" applyFont="1">
      <alignment horizontal="center" vertical="bottom"/>
    </xf>
    <xf borderId="5" fillId="4" fontId="6" numFmtId="0" xfId="0" applyAlignment="1" applyBorder="1" applyFill="1" applyFont="1">
      <alignment horizontal="center" readingOrder="0" vertical="bottom"/>
    </xf>
    <xf borderId="2" fillId="0" fontId="7" numFmtId="165" xfId="0" applyAlignment="1" applyBorder="1" applyFont="1" applyNumberFormat="1">
      <alignment horizontal="center" readingOrder="0" vertical="bottom"/>
    </xf>
    <xf borderId="2" fillId="0" fontId="7" numFmtId="4" xfId="0" applyAlignment="1" applyBorder="1" applyFont="1" applyNumberFormat="1">
      <alignment horizontal="center" readingOrder="0" vertical="bottom"/>
    </xf>
    <xf borderId="2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readingOrder="0" vertical="bottom"/>
    </xf>
    <xf borderId="2" fillId="4" fontId="8" numFmtId="38" xfId="0" applyAlignment="1" applyBorder="1" applyFont="1" applyNumberFormat="1">
      <alignment vertical="bottom"/>
    </xf>
    <xf borderId="2" fillId="4" fontId="8" numFmtId="38" xfId="0" applyAlignment="1" applyBorder="1" applyFont="1" applyNumberFormat="1">
      <alignment readingOrder="0" vertical="bottom"/>
    </xf>
    <xf borderId="2" fillId="4" fontId="8" numFmtId="38" xfId="0" applyAlignment="1" applyBorder="1" applyFont="1" applyNumberFormat="1">
      <alignment horizontal="right" vertical="bottom"/>
    </xf>
    <xf borderId="2" fillId="0" fontId="8" numFmtId="38" xfId="0" applyAlignment="1" applyBorder="1" applyFont="1" applyNumberFormat="1">
      <alignment vertical="bottom"/>
    </xf>
    <xf borderId="2" fillId="0" fontId="8" numFmtId="38" xfId="0" applyAlignment="1" applyBorder="1" applyFont="1" applyNumberFormat="1">
      <alignment horizontal="right" readingOrder="0" vertical="bottom"/>
    </xf>
    <xf borderId="2" fillId="0" fontId="9" numFmtId="38" xfId="0" applyAlignment="1" applyBorder="1" applyFont="1" applyNumberFormat="1">
      <alignment horizontal="right" vertical="bottom"/>
    </xf>
    <xf borderId="2" fillId="0" fontId="3" numFmtId="38" xfId="0" applyAlignment="1" applyBorder="1" applyFont="1" applyNumberFormat="1">
      <alignment vertical="bottom"/>
    </xf>
    <xf borderId="0" fillId="4" fontId="3" numFmtId="0" xfId="0" applyAlignment="1" applyFont="1">
      <alignment vertical="bottom"/>
    </xf>
    <xf borderId="2" fillId="0" fontId="3" numFmtId="38" xfId="0" applyAlignment="1" applyBorder="1" applyFont="1" applyNumberFormat="1">
      <alignment readingOrder="0" vertical="bottom"/>
    </xf>
    <xf borderId="2" fillId="0" fontId="3" numFmtId="165" xfId="0" applyAlignment="1" applyBorder="1" applyFont="1" applyNumberFormat="1">
      <alignment vertical="bottom"/>
    </xf>
    <xf borderId="2" fillId="0" fontId="3" numFmtId="0" xfId="0" applyAlignment="1" applyBorder="1" applyFont="1">
      <alignment vertical="bottom"/>
    </xf>
    <xf borderId="4" fillId="4" fontId="8" numFmtId="38" xfId="0" applyAlignment="1" applyBorder="1" applyFont="1" applyNumberFormat="1">
      <alignment horizontal="right" vertical="bottom"/>
    </xf>
    <xf borderId="4" fillId="0" fontId="8" numFmtId="38" xfId="0" applyAlignment="1" applyBorder="1" applyFont="1" applyNumberFormat="1">
      <alignment vertical="bottom"/>
    </xf>
    <xf borderId="4" fillId="0" fontId="9" numFmtId="38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4" fontId="3" numFmtId="166" xfId="0" applyAlignment="1" applyBorder="1" applyFont="1" applyNumberFormat="1">
      <alignment vertical="bottom"/>
    </xf>
    <xf borderId="7" fillId="4" fontId="10" numFmtId="166" xfId="0" applyAlignment="1" applyBorder="1" applyFont="1" applyNumberFormat="1">
      <alignment readingOrder="0" vertical="bottom"/>
    </xf>
    <xf borderId="8" fillId="4" fontId="3" numFmtId="166" xfId="0" applyAlignment="1" applyBorder="1" applyFont="1" applyNumberFormat="1">
      <alignment vertical="bottom"/>
    </xf>
    <xf borderId="2" fillId="0" fontId="8" numFmtId="38" xfId="0" applyAlignment="1" applyBorder="1" applyFont="1" applyNumberFormat="1">
      <alignment readingOrder="0" vertical="bottom"/>
    </xf>
    <xf borderId="2" fillId="4" fontId="8" numFmtId="38" xfId="0" applyAlignment="1" applyBorder="1" applyFont="1" applyNumberFormat="1">
      <alignment horizontal="right" readingOrder="0" vertical="bottom"/>
    </xf>
    <xf borderId="9" fillId="4" fontId="8" numFmtId="38" xfId="0" applyAlignment="1" applyBorder="1" applyFont="1" applyNumberFormat="1">
      <alignment vertical="bottom"/>
    </xf>
    <xf borderId="9" fillId="4" fontId="8" numFmtId="38" xfId="0" applyAlignment="1" applyBorder="1" applyFont="1" applyNumberFormat="1">
      <alignment readingOrder="0" vertical="bottom"/>
    </xf>
    <xf borderId="9" fillId="4" fontId="8" numFmtId="38" xfId="0" applyAlignment="1" applyBorder="1" applyFont="1" applyNumberFormat="1">
      <alignment horizontal="right" vertical="bottom"/>
    </xf>
    <xf borderId="9" fillId="0" fontId="8" numFmtId="38" xfId="0" applyAlignment="1" applyBorder="1" applyFont="1" applyNumberFormat="1">
      <alignment vertical="bottom"/>
    </xf>
    <xf borderId="9" fillId="0" fontId="8" numFmtId="38" xfId="0" applyAlignment="1" applyBorder="1" applyFont="1" applyNumberFormat="1">
      <alignment horizontal="right" readingOrder="0" vertical="bottom"/>
    </xf>
    <xf borderId="9" fillId="0" fontId="8" numFmtId="38" xfId="0" applyAlignment="1" applyBorder="1" applyFont="1" applyNumberFormat="1">
      <alignment readingOrder="0" vertical="bottom"/>
    </xf>
    <xf borderId="9" fillId="4" fontId="8" numFmtId="38" xfId="0" applyAlignment="1" applyBorder="1" applyFont="1" applyNumberFormat="1">
      <alignment horizontal="right" readingOrder="0" vertical="bottom"/>
    </xf>
    <xf borderId="2" fillId="0" fontId="7" numFmtId="167" xfId="0" applyAlignment="1" applyBorder="1" applyFont="1" applyNumberFormat="1">
      <alignment horizontal="center" readingOrder="0" vertical="bottom"/>
    </xf>
    <xf borderId="2" fillId="0" fontId="11" numFmtId="38" xfId="0" applyAlignment="1" applyBorder="1" applyFont="1" applyNumberFormat="1">
      <alignment readingOrder="0" vertical="bottom"/>
    </xf>
    <xf borderId="1" fillId="2" fontId="1" numFmtId="164" xfId="0" applyAlignment="1" applyBorder="1" applyFont="1" applyNumberFormat="1">
      <alignment horizontal="center" readingOrder="0" vertical="bottom"/>
    </xf>
    <xf borderId="9" fillId="0" fontId="3" numFmtId="0" xfId="0" applyAlignment="1" applyBorder="1" applyFont="1">
      <alignment vertical="bottom"/>
    </xf>
    <xf borderId="9" fillId="4" fontId="12" numFmtId="166" xfId="0" applyAlignment="1" applyBorder="1" applyFont="1" applyNumberFormat="1">
      <alignment vertical="bottom"/>
    </xf>
    <xf borderId="0" fillId="4" fontId="3" numFmtId="166" xfId="0" applyAlignment="1" applyFont="1" applyNumberFormat="1">
      <alignment vertical="bottom"/>
    </xf>
    <xf borderId="0" fillId="4" fontId="10" numFmtId="166" xfId="0" applyAlignment="1" applyFont="1" applyNumberFormat="1">
      <alignment readingOrder="0" vertical="bottom"/>
    </xf>
    <xf borderId="2" fillId="0" fontId="7" numFmtId="167" xfId="0" applyAlignment="1" applyBorder="1" applyFont="1" applyNumberFormat="1">
      <alignment horizontal="center" vertical="bottom"/>
    </xf>
    <xf borderId="5" fillId="0" fontId="7" numFmtId="0" xfId="0" applyAlignment="1" applyBorder="1" applyFont="1">
      <alignment vertical="bottom"/>
    </xf>
    <xf borderId="2" fillId="0" fontId="7" numFmtId="0" xfId="0" applyAlignment="1" applyBorder="1" applyFont="1">
      <alignment vertical="bottom"/>
    </xf>
    <xf borderId="9" fillId="0" fontId="7" numFmtId="0" xfId="0" applyAlignment="1" applyBorder="1" applyFont="1">
      <alignment vertical="bottom"/>
    </xf>
    <xf borderId="9" fillId="4" fontId="13" numFmtId="166" xfId="0" applyAlignment="1" applyBorder="1" applyFont="1" applyNumberFormat="1">
      <alignment vertical="bottom"/>
    </xf>
    <xf borderId="5" fillId="0" fontId="7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1.75"/>
    <col customWidth="1" min="5" max="5" width="60.63"/>
    <col customWidth="1" min="12" max="12" width="15.63"/>
    <col customWidth="1" min="14" max="14" width="20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4">
        <v>1.0</v>
      </c>
      <c r="B5" s="15">
        <v>44958.0</v>
      </c>
      <c r="C5" s="16" t="s">
        <v>18</v>
      </c>
      <c r="D5" s="17">
        <v>50342.0</v>
      </c>
      <c r="E5" s="18" t="s">
        <v>19</v>
      </c>
      <c r="F5" s="19"/>
      <c r="G5" s="19"/>
      <c r="H5" s="20">
        <v>1000.0</v>
      </c>
      <c r="I5" s="19"/>
      <c r="J5" s="21"/>
      <c r="K5" s="22"/>
      <c r="L5" s="23">
        <v>1000.0</v>
      </c>
      <c r="M5" s="24">
        <f t="shared" ref="M5:M19" si="1">SUM(F5+G5+H5+I5+J5+K5-L5)</f>
        <v>0</v>
      </c>
      <c r="N5" s="25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4">
        <v>2.0</v>
      </c>
      <c r="B6" s="15">
        <v>44959.0</v>
      </c>
      <c r="C6" s="16" t="s">
        <v>20</v>
      </c>
      <c r="D6" s="17">
        <v>49194.0</v>
      </c>
      <c r="E6" s="18" t="s">
        <v>21</v>
      </c>
      <c r="F6" s="19"/>
      <c r="G6" s="19"/>
      <c r="H6" s="19"/>
      <c r="I6" s="20">
        <v>24140.0</v>
      </c>
      <c r="J6" s="21"/>
      <c r="K6" s="22"/>
      <c r="L6" s="23">
        <v>24140.0</v>
      </c>
      <c r="M6" s="24">
        <f t="shared" si="1"/>
        <v>0</v>
      </c>
      <c r="N6" s="25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4">
        <v>3.0</v>
      </c>
      <c r="B7" s="15">
        <v>44959.0</v>
      </c>
      <c r="C7" s="16" t="s">
        <v>22</v>
      </c>
      <c r="D7" s="17">
        <v>75501.0</v>
      </c>
      <c r="E7" s="18" t="s">
        <v>23</v>
      </c>
      <c r="F7" s="19"/>
      <c r="G7" s="19"/>
      <c r="H7" s="20">
        <v>42500.0</v>
      </c>
      <c r="I7" s="19"/>
      <c r="J7" s="21"/>
      <c r="K7" s="22"/>
      <c r="L7" s="23">
        <v>42500.0</v>
      </c>
      <c r="M7" s="24">
        <f t="shared" si="1"/>
        <v>0</v>
      </c>
      <c r="N7" s="25"/>
      <c r="O7" s="26"/>
      <c r="P7" s="26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4">
        <v>4.0</v>
      </c>
      <c r="B8" s="15">
        <v>44959.0</v>
      </c>
      <c r="C8" s="16" t="s">
        <v>24</v>
      </c>
      <c r="D8" s="17">
        <v>25650.0</v>
      </c>
      <c r="E8" s="18" t="s">
        <v>25</v>
      </c>
      <c r="F8" s="19"/>
      <c r="G8" s="19"/>
      <c r="H8" s="20">
        <v>0.0</v>
      </c>
      <c r="I8" s="19"/>
      <c r="J8" s="21"/>
      <c r="K8" s="22"/>
      <c r="L8" s="23">
        <v>14550.0</v>
      </c>
      <c r="M8" s="24">
        <f t="shared" si="1"/>
        <v>-14550</v>
      </c>
      <c r="N8" s="27" t="s">
        <v>26</v>
      </c>
      <c r="O8" s="26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4">
        <v>5.0</v>
      </c>
      <c r="B9" s="15">
        <v>44959.0</v>
      </c>
      <c r="C9" s="16" t="s">
        <v>27</v>
      </c>
      <c r="D9" s="17">
        <v>21818.0</v>
      </c>
      <c r="E9" s="18" t="s">
        <v>28</v>
      </c>
      <c r="F9" s="19"/>
      <c r="G9" s="19"/>
      <c r="H9" s="20">
        <v>0.0</v>
      </c>
      <c r="I9" s="19"/>
      <c r="J9" s="21"/>
      <c r="K9" s="22"/>
      <c r="L9" s="23">
        <v>83200.0</v>
      </c>
      <c r="M9" s="24">
        <f t="shared" si="1"/>
        <v>-83200</v>
      </c>
      <c r="N9" s="27" t="s">
        <v>26</v>
      </c>
      <c r="O9" s="26"/>
      <c r="P9" s="26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4">
        <v>6.0</v>
      </c>
      <c r="B10" s="15">
        <v>44959.0</v>
      </c>
      <c r="C10" s="16" t="s">
        <v>29</v>
      </c>
      <c r="D10" s="17">
        <v>10002.0</v>
      </c>
      <c r="E10" s="18" t="s">
        <v>30</v>
      </c>
      <c r="F10" s="19"/>
      <c r="G10" s="19"/>
      <c r="H10" s="20">
        <v>0.0</v>
      </c>
      <c r="I10" s="19"/>
      <c r="J10" s="21"/>
      <c r="K10" s="22"/>
      <c r="L10" s="23">
        <v>19400.0</v>
      </c>
      <c r="M10" s="24">
        <f t="shared" si="1"/>
        <v>-19400</v>
      </c>
      <c r="N10" s="27" t="s">
        <v>26</v>
      </c>
      <c r="O10" s="26"/>
      <c r="P10" s="26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4">
        <v>7.0</v>
      </c>
      <c r="B11" s="15">
        <v>44959.0</v>
      </c>
      <c r="C11" s="16" t="s">
        <v>31</v>
      </c>
      <c r="D11" s="17">
        <v>31927.0</v>
      </c>
      <c r="E11" s="18" t="s">
        <v>32</v>
      </c>
      <c r="F11" s="19"/>
      <c r="G11" s="19"/>
      <c r="H11" s="19"/>
      <c r="I11" s="20">
        <v>400.0</v>
      </c>
      <c r="J11" s="21"/>
      <c r="K11" s="22"/>
      <c r="L11" s="23">
        <v>400.0</v>
      </c>
      <c r="M11" s="24">
        <f t="shared" si="1"/>
        <v>0</v>
      </c>
      <c r="N11" s="25"/>
      <c r="O11" s="26"/>
      <c r="P11" s="26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4">
        <v>8.0</v>
      </c>
      <c r="B12" s="15">
        <v>44959.0</v>
      </c>
      <c r="C12" s="16" t="s">
        <v>33</v>
      </c>
      <c r="D12" s="17">
        <v>35245.0</v>
      </c>
      <c r="E12" s="18" t="s">
        <v>34</v>
      </c>
      <c r="F12" s="19"/>
      <c r="G12" s="19"/>
      <c r="H12" s="20">
        <v>68600.0</v>
      </c>
      <c r="I12" s="19"/>
      <c r="J12" s="21"/>
      <c r="K12" s="22"/>
      <c r="L12" s="23">
        <v>68600.0</v>
      </c>
      <c r="M12" s="24">
        <f t="shared" si="1"/>
        <v>0</v>
      </c>
      <c r="N12" s="25"/>
      <c r="O12" s="26"/>
      <c r="P12" s="26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4">
        <v>9.0</v>
      </c>
      <c r="B13" s="15">
        <v>44959.0</v>
      </c>
      <c r="C13" s="16" t="s">
        <v>35</v>
      </c>
      <c r="D13" s="17">
        <v>42046.0</v>
      </c>
      <c r="E13" s="18" t="s">
        <v>36</v>
      </c>
      <c r="F13" s="19"/>
      <c r="G13" s="19"/>
      <c r="H13" s="20">
        <v>5150.0</v>
      </c>
      <c r="I13" s="19"/>
      <c r="J13" s="21"/>
      <c r="K13" s="22"/>
      <c r="L13" s="23">
        <v>5150.0</v>
      </c>
      <c r="M13" s="24">
        <f t="shared" si="1"/>
        <v>0</v>
      </c>
      <c r="N13" s="25"/>
      <c r="O13" s="26"/>
      <c r="P13" s="26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4">
        <v>10.0</v>
      </c>
      <c r="B14" s="15">
        <v>44959.0</v>
      </c>
      <c r="C14" s="16" t="s">
        <v>37</v>
      </c>
      <c r="D14" s="17">
        <v>50342.0</v>
      </c>
      <c r="E14" s="18" t="s">
        <v>19</v>
      </c>
      <c r="F14" s="19"/>
      <c r="G14" s="19"/>
      <c r="H14" s="20">
        <v>1000.0</v>
      </c>
      <c r="I14" s="19"/>
      <c r="J14" s="21"/>
      <c r="K14" s="22"/>
      <c r="L14" s="23">
        <v>1000.0</v>
      </c>
      <c r="M14" s="24">
        <f t="shared" si="1"/>
        <v>0</v>
      </c>
      <c r="N14" s="25"/>
      <c r="O14" s="26"/>
      <c r="P14" s="26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4">
        <v>11.0</v>
      </c>
      <c r="B15" s="15">
        <v>44959.0</v>
      </c>
      <c r="C15" s="16" t="s">
        <v>38</v>
      </c>
      <c r="D15" s="17">
        <v>50342.0</v>
      </c>
      <c r="E15" s="18" t="s">
        <v>19</v>
      </c>
      <c r="F15" s="19"/>
      <c r="G15" s="19"/>
      <c r="H15" s="20">
        <v>6000.0</v>
      </c>
      <c r="I15" s="19"/>
      <c r="J15" s="21"/>
      <c r="K15" s="22"/>
      <c r="L15" s="23">
        <v>6000.0</v>
      </c>
      <c r="M15" s="24">
        <f t="shared" si="1"/>
        <v>0</v>
      </c>
      <c r="N15" s="25"/>
      <c r="O15" s="26"/>
      <c r="P15" s="26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4">
        <v>12.0</v>
      </c>
      <c r="B16" s="15">
        <v>44959.0</v>
      </c>
      <c r="C16" s="16" t="s">
        <v>39</v>
      </c>
      <c r="D16" s="17">
        <v>25650.0</v>
      </c>
      <c r="E16" s="18" t="s">
        <v>25</v>
      </c>
      <c r="F16" s="19"/>
      <c r="G16" s="19"/>
      <c r="H16" s="20">
        <v>3980.0</v>
      </c>
      <c r="I16" s="19"/>
      <c r="J16" s="21"/>
      <c r="K16" s="22"/>
      <c r="L16" s="23">
        <v>3980.0</v>
      </c>
      <c r="M16" s="24">
        <f t="shared" si="1"/>
        <v>0</v>
      </c>
      <c r="N16" s="25"/>
      <c r="O16" s="26"/>
      <c r="P16" s="26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4">
        <v>13.0</v>
      </c>
      <c r="B17" s="15">
        <v>44959.0</v>
      </c>
      <c r="C17" s="16" t="s">
        <v>40</v>
      </c>
      <c r="D17" s="17">
        <v>50342.0</v>
      </c>
      <c r="E17" s="18" t="s">
        <v>19</v>
      </c>
      <c r="F17" s="19"/>
      <c r="G17" s="19"/>
      <c r="H17" s="20">
        <v>2000.0</v>
      </c>
      <c r="I17" s="19"/>
      <c r="J17" s="21"/>
      <c r="K17" s="22"/>
      <c r="L17" s="23">
        <v>2000.0</v>
      </c>
      <c r="M17" s="24">
        <f t="shared" si="1"/>
        <v>0</v>
      </c>
      <c r="N17" s="25"/>
      <c r="O17" s="26"/>
      <c r="P17" s="26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4">
        <v>14.0</v>
      </c>
      <c r="B18" s="15">
        <v>44959.0</v>
      </c>
      <c r="C18" s="16" t="s">
        <v>41</v>
      </c>
      <c r="D18" s="17">
        <v>25650.0</v>
      </c>
      <c r="E18" s="18" t="s">
        <v>25</v>
      </c>
      <c r="F18" s="19"/>
      <c r="G18" s="19"/>
      <c r="H18" s="20">
        <v>2400.0</v>
      </c>
      <c r="I18" s="21"/>
      <c r="J18" s="19"/>
      <c r="K18" s="22"/>
      <c r="L18" s="23">
        <v>2400.0</v>
      </c>
      <c r="M18" s="24">
        <f t="shared" si="1"/>
        <v>0</v>
      </c>
      <c r="N18" s="25"/>
      <c r="O18" s="26"/>
      <c r="P18" s="26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4"/>
      <c r="B19" s="28"/>
      <c r="C19" s="29"/>
      <c r="D19" s="29"/>
      <c r="E19" s="29"/>
      <c r="F19" s="30">
        <f t="shared" ref="F19:G19" si="2">SUM(F16:F18)</f>
        <v>0</v>
      </c>
      <c r="G19" s="30">
        <f t="shared" si="2"/>
        <v>0</v>
      </c>
      <c r="H19" s="30">
        <f t="shared" ref="H19:K19" si="3">SUM(H5:H18)</f>
        <v>132630</v>
      </c>
      <c r="I19" s="30">
        <f t="shared" si="3"/>
        <v>24540</v>
      </c>
      <c r="J19" s="30">
        <f t="shared" si="3"/>
        <v>0</v>
      </c>
      <c r="K19" s="30">
        <f t="shared" si="3"/>
        <v>0</v>
      </c>
      <c r="L19" s="31">
        <f>SUM(L3:L18)</f>
        <v>274320</v>
      </c>
      <c r="M19" s="32">
        <f t="shared" si="1"/>
        <v>-117150</v>
      </c>
      <c r="N19" s="25"/>
      <c r="O19" s="26"/>
      <c r="P19" s="26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30.0" customHeight="1">
      <c r="A20" s="33"/>
      <c r="B20" s="29"/>
      <c r="C20" s="29"/>
      <c r="D20" s="29"/>
      <c r="E20" s="34"/>
      <c r="F20" s="35"/>
      <c r="G20" s="35"/>
      <c r="H20" s="35"/>
      <c r="I20" s="36">
        <f>SUM(F19+G19+H19+I19+J19+K19)</f>
        <v>157170</v>
      </c>
      <c r="J20" s="35"/>
      <c r="K20" s="35"/>
      <c r="L20" s="35"/>
      <c r="M20" s="37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 t="s">
        <v>42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</sheetData>
  <mergeCells count="14">
    <mergeCell ref="M2:M4"/>
    <mergeCell ref="N2:N4"/>
    <mergeCell ref="F3:F4"/>
    <mergeCell ref="G3:H3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1.75"/>
    <col customWidth="1" min="5" max="5" width="60.63"/>
    <col customWidth="1" min="12" max="12" width="15.63"/>
    <col customWidth="1" min="14" max="14" width="20.0"/>
  </cols>
  <sheetData>
    <row r="1">
      <c r="A1" s="1" t="s">
        <v>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4">
        <v>1.0</v>
      </c>
      <c r="B5" s="15">
        <v>44960.0</v>
      </c>
      <c r="C5" s="16" t="s">
        <v>44</v>
      </c>
      <c r="D5" s="17">
        <v>48841.0</v>
      </c>
      <c r="E5" s="18" t="s">
        <v>45</v>
      </c>
      <c r="F5" s="19"/>
      <c r="G5" s="19"/>
      <c r="H5" s="20"/>
      <c r="I5" s="20">
        <v>0.0</v>
      </c>
      <c r="J5" s="21"/>
      <c r="K5" s="22"/>
      <c r="L5" s="23">
        <v>2411.5</v>
      </c>
      <c r="M5" s="24">
        <f t="shared" ref="M5:M16" si="1">SUM(F5+G5+H5+I5+J5+K5-L5)</f>
        <v>-2411.5</v>
      </c>
      <c r="N5" s="25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4">
        <v>2.0</v>
      </c>
      <c r="B6" s="15">
        <v>44960.0</v>
      </c>
      <c r="C6" s="16" t="s">
        <v>46</v>
      </c>
      <c r="D6" s="17">
        <v>35227.0</v>
      </c>
      <c r="E6" s="18" t="s">
        <v>47</v>
      </c>
      <c r="F6" s="20">
        <v>300.0</v>
      </c>
      <c r="G6" s="19"/>
      <c r="H6" s="20"/>
      <c r="I6" s="19"/>
      <c r="J6" s="21"/>
      <c r="K6" s="22"/>
      <c r="L6" s="23">
        <v>300.0</v>
      </c>
      <c r="M6" s="24">
        <f t="shared" si="1"/>
        <v>0</v>
      </c>
      <c r="N6" s="25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4">
        <v>3.0</v>
      </c>
      <c r="B7" s="15">
        <v>44960.0</v>
      </c>
      <c r="C7" s="16" t="s">
        <v>48</v>
      </c>
      <c r="D7" s="17">
        <v>51249.0</v>
      </c>
      <c r="E7" s="18" t="s">
        <v>49</v>
      </c>
      <c r="F7" s="19"/>
      <c r="G7" s="19"/>
      <c r="H7" s="20"/>
      <c r="I7" s="20">
        <v>30.0</v>
      </c>
      <c r="J7" s="21"/>
      <c r="K7" s="22"/>
      <c r="L7" s="23">
        <v>30.0</v>
      </c>
      <c r="M7" s="24">
        <f t="shared" si="1"/>
        <v>0</v>
      </c>
      <c r="N7" s="27"/>
      <c r="O7" s="26"/>
      <c r="P7" s="26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4">
        <v>4.0</v>
      </c>
      <c r="B8" s="15">
        <v>44960.0</v>
      </c>
      <c r="C8" s="16" t="s">
        <v>50</v>
      </c>
      <c r="D8" s="17">
        <v>48577.0</v>
      </c>
      <c r="E8" s="18" t="s">
        <v>51</v>
      </c>
      <c r="F8" s="19"/>
      <c r="G8" s="19"/>
      <c r="H8" s="20"/>
      <c r="I8" s="19"/>
      <c r="J8" s="21"/>
      <c r="K8" s="38">
        <v>65.0</v>
      </c>
      <c r="L8" s="23">
        <v>65.0</v>
      </c>
      <c r="M8" s="24">
        <f t="shared" si="1"/>
        <v>0</v>
      </c>
      <c r="N8" s="27"/>
      <c r="O8" s="26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4">
        <v>5.0</v>
      </c>
      <c r="B9" s="15">
        <v>44960.0</v>
      </c>
      <c r="C9" s="16" t="s">
        <v>52</v>
      </c>
      <c r="D9" s="17">
        <v>31927.0</v>
      </c>
      <c r="E9" s="18" t="s">
        <v>32</v>
      </c>
      <c r="F9" s="19"/>
      <c r="G9" s="19"/>
      <c r="H9" s="20"/>
      <c r="I9" s="19"/>
      <c r="J9" s="21"/>
      <c r="K9" s="38">
        <v>1050.0</v>
      </c>
      <c r="L9" s="23">
        <v>1050.0</v>
      </c>
      <c r="M9" s="24">
        <f t="shared" si="1"/>
        <v>0</v>
      </c>
      <c r="N9" s="27"/>
      <c r="O9" s="26"/>
      <c r="P9" s="26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4">
        <v>6.0</v>
      </c>
      <c r="B10" s="15">
        <v>44960.0</v>
      </c>
      <c r="C10" s="16" t="s">
        <v>53</v>
      </c>
      <c r="D10" s="17">
        <v>23221.0</v>
      </c>
      <c r="E10" s="18" t="s">
        <v>54</v>
      </c>
      <c r="F10" s="19"/>
      <c r="G10" s="19"/>
      <c r="H10" s="19"/>
      <c r="I10" s="20"/>
      <c r="J10" s="21"/>
      <c r="K10" s="38">
        <v>983.0</v>
      </c>
      <c r="L10" s="23">
        <v>983.0</v>
      </c>
      <c r="M10" s="24">
        <f t="shared" si="1"/>
        <v>0</v>
      </c>
      <c r="N10" s="25"/>
      <c r="O10" s="26"/>
      <c r="P10" s="26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4">
        <v>7.0</v>
      </c>
      <c r="B11" s="15">
        <v>44960.0</v>
      </c>
      <c r="C11" s="16" t="s">
        <v>55</v>
      </c>
      <c r="D11" s="17">
        <v>60648.0</v>
      </c>
      <c r="E11" s="18" t="s">
        <v>56</v>
      </c>
      <c r="F11" s="19"/>
      <c r="G11" s="19"/>
      <c r="H11" s="20"/>
      <c r="I11" s="19"/>
      <c r="J11" s="21"/>
      <c r="K11" s="38">
        <v>1875.0</v>
      </c>
      <c r="L11" s="23">
        <v>1875.0</v>
      </c>
      <c r="M11" s="24">
        <f t="shared" si="1"/>
        <v>0</v>
      </c>
      <c r="N11" s="25"/>
      <c r="O11" s="26"/>
      <c r="P11" s="26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4">
        <v>8.0</v>
      </c>
      <c r="B12" s="15">
        <v>44960.0</v>
      </c>
      <c r="C12" s="16" t="s">
        <v>57</v>
      </c>
      <c r="D12" s="17">
        <v>60648.0</v>
      </c>
      <c r="E12" s="18" t="s">
        <v>56</v>
      </c>
      <c r="F12" s="19"/>
      <c r="G12" s="19"/>
      <c r="H12" s="20"/>
      <c r="I12" s="19"/>
      <c r="J12" s="21"/>
      <c r="K12" s="38">
        <v>150.0</v>
      </c>
      <c r="L12" s="23">
        <v>150.0</v>
      </c>
      <c r="M12" s="24">
        <f t="shared" si="1"/>
        <v>0</v>
      </c>
      <c r="N12" s="25"/>
      <c r="O12" s="26"/>
      <c r="P12" s="26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4">
        <v>9.0</v>
      </c>
      <c r="B13" s="15">
        <v>44960.0</v>
      </c>
      <c r="C13" s="16" t="s">
        <v>58</v>
      </c>
      <c r="D13" s="17">
        <v>50342.0</v>
      </c>
      <c r="E13" s="18" t="s">
        <v>19</v>
      </c>
      <c r="F13" s="19"/>
      <c r="G13" s="20">
        <v>8000.0</v>
      </c>
      <c r="H13" s="20"/>
      <c r="I13" s="19"/>
      <c r="J13" s="21"/>
      <c r="K13" s="22"/>
      <c r="L13" s="23">
        <v>8000.0</v>
      </c>
      <c r="M13" s="24">
        <f t="shared" si="1"/>
        <v>0</v>
      </c>
      <c r="N13" s="25"/>
      <c r="O13" s="26"/>
      <c r="P13" s="26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4">
        <v>10.0</v>
      </c>
      <c r="B14" s="15">
        <v>44960.0</v>
      </c>
      <c r="C14" s="16" t="s">
        <v>59</v>
      </c>
      <c r="D14" s="17">
        <v>50342.0</v>
      </c>
      <c r="E14" s="18" t="s">
        <v>19</v>
      </c>
      <c r="F14" s="19"/>
      <c r="G14" s="20">
        <v>2000.0</v>
      </c>
      <c r="H14" s="20"/>
      <c r="I14" s="19"/>
      <c r="J14" s="21"/>
      <c r="K14" s="22"/>
      <c r="L14" s="23">
        <v>2000.0</v>
      </c>
      <c r="M14" s="24">
        <f t="shared" si="1"/>
        <v>0</v>
      </c>
      <c r="N14" s="25"/>
      <c r="O14" s="26"/>
      <c r="P14" s="26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4">
        <v>11.0</v>
      </c>
      <c r="B15" s="15"/>
      <c r="C15" s="16"/>
      <c r="D15" s="17"/>
      <c r="E15" s="18"/>
      <c r="F15" s="19"/>
      <c r="G15" s="19"/>
      <c r="H15" s="20"/>
      <c r="I15" s="21"/>
      <c r="J15" s="19"/>
      <c r="K15" s="22"/>
      <c r="L15" s="23"/>
      <c r="M15" s="24">
        <f t="shared" si="1"/>
        <v>0</v>
      </c>
      <c r="N15" s="25"/>
      <c r="O15" s="26"/>
      <c r="P15" s="26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4"/>
      <c r="B16" s="28"/>
      <c r="C16" s="29"/>
      <c r="D16" s="29"/>
      <c r="E16" s="29"/>
      <c r="F16" s="30">
        <f t="shared" ref="F16:L16" si="2">SUM(F5:F15)</f>
        <v>300</v>
      </c>
      <c r="G16" s="30">
        <f t="shared" si="2"/>
        <v>10000</v>
      </c>
      <c r="H16" s="30">
        <f t="shared" si="2"/>
        <v>0</v>
      </c>
      <c r="I16" s="30">
        <f t="shared" si="2"/>
        <v>30</v>
      </c>
      <c r="J16" s="30">
        <f t="shared" si="2"/>
        <v>0</v>
      </c>
      <c r="K16" s="30">
        <f t="shared" si="2"/>
        <v>4123</v>
      </c>
      <c r="L16" s="30">
        <f t="shared" si="2"/>
        <v>16864.5</v>
      </c>
      <c r="M16" s="32">
        <f t="shared" si="1"/>
        <v>-2411.5</v>
      </c>
      <c r="N16" s="25"/>
      <c r="O16" s="26"/>
      <c r="P16" s="26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30.0" customHeight="1">
      <c r="A17" s="33"/>
      <c r="B17" s="29"/>
      <c r="C17" s="29"/>
      <c r="D17" s="29"/>
      <c r="E17" s="34"/>
      <c r="F17" s="35"/>
      <c r="G17" s="35"/>
      <c r="H17" s="35"/>
      <c r="I17" s="36">
        <f>SUM(F16+G16+H16+I16+J16+K16)</f>
        <v>14453</v>
      </c>
      <c r="J17" s="35"/>
      <c r="K17" s="35"/>
      <c r="L17" s="35"/>
      <c r="M17" s="37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 t="s">
        <v>42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</sheetData>
  <mergeCells count="14">
    <mergeCell ref="M2:M4"/>
    <mergeCell ref="N2:N4"/>
    <mergeCell ref="F3:F4"/>
    <mergeCell ref="G3:H3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1.75"/>
    <col customWidth="1" min="5" max="5" width="60.63"/>
    <col customWidth="1" min="12" max="12" width="15.63"/>
    <col customWidth="1" min="14" max="14" width="20.0"/>
  </cols>
  <sheetData>
    <row r="1">
      <c r="A1" s="1" t="s">
        <v>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4">
        <v>1.0</v>
      </c>
      <c r="B5" s="15">
        <v>44961.0</v>
      </c>
      <c r="C5" s="16" t="s">
        <v>61</v>
      </c>
      <c r="D5" s="17">
        <v>69093.0</v>
      </c>
      <c r="E5" s="18" t="s">
        <v>62</v>
      </c>
      <c r="F5" s="19"/>
      <c r="G5" s="19"/>
      <c r="H5" s="20"/>
      <c r="I5" s="20"/>
      <c r="J5" s="21"/>
      <c r="K5" s="38">
        <v>200.0</v>
      </c>
      <c r="L5" s="23">
        <v>200.0</v>
      </c>
      <c r="M5" s="24">
        <f t="shared" ref="M5:M8" si="1">SUM(F5+G5+H5+I5+J5+K5-L5)</f>
        <v>0</v>
      </c>
      <c r="N5" s="25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4">
        <v>2.0</v>
      </c>
      <c r="B6" s="15">
        <v>44961.0</v>
      </c>
      <c r="C6" s="16" t="s">
        <v>63</v>
      </c>
      <c r="D6" s="17">
        <v>35245.0</v>
      </c>
      <c r="E6" s="18" t="s">
        <v>34</v>
      </c>
      <c r="F6" s="20"/>
      <c r="G6" s="19"/>
      <c r="H6" s="20"/>
      <c r="I6" s="19"/>
      <c r="J6" s="39">
        <v>2600.0</v>
      </c>
      <c r="K6" s="22"/>
      <c r="L6" s="23">
        <v>2600.0</v>
      </c>
      <c r="M6" s="24">
        <f t="shared" si="1"/>
        <v>0</v>
      </c>
      <c r="N6" s="25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4">
        <v>3.0</v>
      </c>
      <c r="B7" s="15">
        <v>44961.0</v>
      </c>
      <c r="C7" s="16" t="s">
        <v>64</v>
      </c>
      <c r="D7" s="17">
        <v>21828.0</v>
      </c>
      <c r="E7" s="18" t="s">
        <v>65</v>
      </c>
      <c r="F7" s="19"/>
      <c r="G7" s="19"/>
      <c r="H7" s="20">
        <v>31.0</v>
      </c>
      <c r="I7" s="20"/>
      <c r="J7" s="21"/>
      <c r="K7" s="22"/>
      <c r="L7" s="23">
        <v>31.0</v>
      </c>
      <c r="M7" s="24">
        <f t="shared" si="1"/>
        <v>0</v>
      </c>
      <c r="N7" s="27"/>
      <c r="O7" s="26"/>
      <c r="P7" s="26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4"/>
      <c r="B8" s="28"/>
      <c r="C8" s="29"/>
      <c r="D8" s="29"/>
      <c r="E8" s="29"/>
      <c r="F8" s="30">
        <f t="shared" ref="F8:L8" si="2">SUM(F5:F7)</f>
        <v>0</v>
      </c>
      <c r="G8" s="30">
        <f t="shared" si="2"/>
        <v>0</v>
      </c>
      <c r="H8" s="30">
        <f t="shared" si="2"/>
        <v>31</v>
      </c>
      <c r="I8" s="30">
        <f t="shared" si="2"/>
        <v>0</v>
      </c>
      <c r="J8" s="30">
        <f t="shared" si="2"/>
        <v>2600</v>
      </c>
      <c r="K8" s="30">
        <f t="shared" si="2"/>
        <v>200</v>
      </c>
      <c r="L8" s="30">
        <f t="shared" si="2"/>
        <v>2831</v>
      </c>
      <c r="M8" s="32">
        <f t="shared" si="1"/>
        <v>0</v>
      </c>
      <c r="N8" s="25"/>
      <c r="O8" s="26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30.0" customHeight="1">
      <c r="A9" s="33"/>
      <c r="B9" s="29"/>
      <c r="C9" s="29"/>
      <c r="D9" s="29"/>
      <c r="E9" s="34"/>
      <c r="F9" s="35"/>
      <c r="G9" s="35"/>
      <c r="H9" s="35"/>
      <c r="I9" s="36">
        <f>SUM(F8+G8+H8+I8+J8+K8)</f>
        <v>2831</v>
      </c>
      <c r="J9" s="35"/>
      <c r="K9" s="35"/>
      <c r="L9" s="35"/>
      <c r="M9" s="37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 t="s">
        <v>42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</sheetData>
  <mergeCells count="14">
    <mergeCell ref="M2:M4"/>
    <mergeCell ref="N2:N4"/>
    <mergeCell ref="F3:F4"/>
    <mergeCell ref="G3:H3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1.75"/>
    <col customWidth="1" min="5" max="5" width="60.63"/>
    <col customWidth="1" min="12" max="12" width="15.63"/>
    <col customWidth="1" min="14" max="14" width="20.0"/>
  </cols>
  <sheetData>
    <row r="1">
      <c r="A1" s="1" t="s">
        <v>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4">
        <v>1.0</v>
      </c>
      <c r="B5" s="15">
        <v>44962.0</v>
      </c>
      <c r="C5" s="16" t="s">
        <v>67</v>
      </c>
      <c r="D5" s="17">
        <v>50342.0</v>
      </c>
      <c r="E5" s="18" t="s">
        <v>19</v>
      </c>
      <c r="F5" s="19"/>
      <c r="G5" s="19"/>
      <c r="H5" s="20">
        <v>1500.0</v>
      </c>
      <c r="I5" s="20"/>
      <c r="J5" s="21"/>
      <c r="K5" s="22"/>
      <c r="L5" s="23">
        <v>1500.0</v>
      </c>
      <c r="M5" s="24">
        <f t="shared" ref="M5:M9" si="1">SUM(F5+G5+H5+I5+J5+K5-L5)</f>
        <v>0</v>
      </c>
      <c r="N5" s="25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4">
        <v>2.0</v>
      </c>
      <c r="B6" s="15">
        <v>44962.0</v>
      </c>
      <c r="C6" s="16" t="s">
        <v>68</v>
      </c>
      <c r="D6" s="17">
        <v>50342.0</v>
      </c>
      <c r="E6" s="18" t="s">
        <v>19</v>
      </c>
      <c r="F6" s="20"/>
      <c r="G6" s="19"/>
      <c r="H6" s="20">
        <v>1000.0</v>
      </c>
      <c r="I6" s="19"/>
      <c r="J6" s="21"/>
      <c r="K6" s="22"/>
      <c r="L6" s="23">
        <v>1000.0</v>
      </c>
      <c r="M6" s="24">
        <f t="shared" si="1"/>
        <v>0</v>
      </c>
      <c r="N6" s="25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4">
        <v>3.0</v>
      </c>
      <c r="B7" s="15">
        <v>44962.0</v>
      </c>
      <c r="C7" s="16" t="s">
        <v>69</v>
      </c>
      <c r="D7" s="17">
        <v>22341.0</v>
      </c>
      <c r="E7" s="18" t="s">
        <v>70</v>
      </c>
      <c r="F7" s="19"/>
      <c r="G7" s="19"/>
      <c r="H7" s="20"/>
      <c r="I7" s="20">
        <v>50.0</v>
      </c>
      <c r="J7" s="21"/>
      <c r="K7" s="22"/>
      <c r="L7" s="23">
        <v>50.0</v>
      </c>
      <c r="M7" s="24">
        <f t="shared" si="1"/>
        <v>0</v>
      </c>
      <c r="N7" s="27"/>
      <c r="O7" s="26"/>
      <c r="P7" s="26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4">
        <v>11.0</v>
      </c>
      <c r="B8" s="15"/>
      <c r="C8" s="16"/>
      <c r="D8" s="17"/>
      <c r="E8" s="18"/>
      <c r="F8" s="19"/>
      <c r="G8" s="19"/>
      <c r="H8" s="20"/>
      <c r="I8" s="21"/>
      <c r="J8" s="19"/>
      <c r="K8" s="22"/>
      <c r="L8" s="23"/>
      <c r="M8" s="24">
        <f t="shared" si="1"/>
        <v>0</v>
      </c>
      <c r="N8" s="25"/>
      <c r="O8" s="26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4"/>
      <c r="B9" s="28"/>
      <c r="C9" s="29"/>
      <c r="D9" s="29"/>
      <c r="E9" s="29"/>
      <c r="F9" s="30">
        <f t="shared" ref="F9:L9" si="2">SUM(F5:F8)</f>
        <v>0</v>
      </c>
      <c r="G9" s="30">
        <f t="shared" si="2"/>
        <v>0</v>
      </c>
      <c r="H9" s="30">
        <f t="shared" si="2"/>
        <v>2500</v>
      </c>
      <c r="I9" s="30">
        <f t="shared" si="2"/>
        <v>50</v>
      </c>
      <c r="J9" s="30">
        <f t="shared" si="2"/>
        <v>0</v>
      </c>
      <c r="K9" s="30">
        <f t="shared" si="2"/>
        <v>0</v>
      </c>
      <c r="L9" s="30">
        <f t="shared" si="2"/>
        <v>2550</v>
      </c>
      <c r="M9" s="32">
        <f t="shared" si="1"/>
        <v>0</v>
      </c>
      <c r="N9" s="25"/>
      <c r="O9" s="26"/>
      <c r="P9" s="26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30.0" customHeight="1">
      <c r="A10" s="33"/>
      <c r="B10" s="29"/>
      <c r="C10" s="29"/>
      <c r="D10" s="29"/>
      <c r="E10" s="34"/>
      <c r="F10" s="35"/>
      <c r="G10" s="35"/>
      <c r="H10" s="35"/>
      <c r="I10" s="36">
        <f>SUM(F9+G9+H9+I9+J9+K9)</f>
        <v>2550</v>
      </c>
      <c r="J10" s="35"/>
      <c r="K10" s="35"/>
      <c r="L10" s="35"/>
      <c r="M10" s="37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 t="s">
        <v>42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</sheetData>
  <mergeCells count="14">
    <mergeCell ref="M2:M4"/>
    <mergeCell ref="N2:N4"/>
    <mergeCell ref="F3:F4"/>
    <mergeCell ref="G3:H3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1.75"/>
    <col customWidth="1" min="5" max="5" width="60.63"/>
    <col customWidth="1" min="12" max="12" width="15.63"/>
    <col customWidth="1" min="14" max="14" width="20.0"/>
  </cols>
  <sheetData>
    <row r="1">
      <c r="A1" s="1" t="s">
        <v>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4">
        <v>1.0</v>
      </c>
      <c r="B5" s="15">
        <v>44963.0</v>
      </c>
      <c r="C5" s="16" t="s">
        <v>72</v>
      </c>
      <c r="D5" s="17">
        <v>59137.0</v>
      </c>
      <c r="E5" s="18" t="s">
        <v>73</v>
      </c>
      <c r="F5" s="40"/>
      <c r="G5" s="40"/>
      <c r="H5" s="41">
        <v>26750.0</v>
      </c>
      <c r="I5" s="41"/>
      <c r="J5" s="42"/>
      <c r="K5" s="43"/>
      <c r="L5" s="44">
        <v>26750.0</v>
      </c>
      <c r="M5" s="24">
        <f t="shared" ref="M5:M10" si="1">SUM(F5+G5+H5+I5+J5+K5-L5)</f>
        <v>0</v>
      </c>
      <c r="N5" s="25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4">
        <v>2.0</v>
      </c>
      <c r="B6" s="15">
        <v>44963.0</v>
      </c>
      <c r="C6" s="16" t="s">
        <v>74</v>
      </c>
      <c r="D6" s="17">
        <v>50413.0</v>
      </c>
      <c r="E6" s="18" t="s">
        <v>75</v>
      </c>
      <c r="F6" s="41"/>
      <c r="G6" s="40"/>
      <c r="H6" s="41">
        <v>5000.0</v>
      </c>
      <c r="I6" s="40"/>
      <c r="J6" s="42"/>
      <c r="K6" s="43"/>
      <c r="L6" s="44">
        <v>5000.0</v>
      </c>
      <c r="M6" s="24">
        <f t="shared" si="1"/>
        <v>0</v>
      </c>
      <c r="N6" s="25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4">
        <v>3.0</v>
      </c>
      <c r="B7" s="15">
        <v>44963.0</v>
      </c>
      <c r="C7" s="16" t="s">
        <v>76</v>
      </c>
      <c r="D7" s="17">
        <v>49655.0</v>
      </c>
      <c r="E7" s="18" t="s">
        <v>77</v>
      </c>
      <c r="F7" s="40"/>
      <c r="G7" s="40"/>
      <c r="H7" s="41">
        <v>5000.0</v>
      </c>
      <c r="I7" s="41"/>
      <c r="J7" s="42"/>
      <c r="K7" s="43"/>
      <c r="L7" s="44">
        <v>5000.0</v>
      </c>
      <c r="M7" s="24">
        <f t="shared" si="1"/>
        <v>0</v>
      </c>
      <c r="N7" s="27"/>
      <c r="O7" s="26"/>
      <c r="P7" s="26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4">
        <v>4.0</v>
      </c>
      <c r="B8" s="15">
        <v>44963.0</v>
      </c>
      <c r="C8" s="16" t="s">
        <v>78</v>
      </c>
      <c r="D8" s="17">
        <v>69620.0</v>
      </c>
      <c r="E8" s="18" t="s">
        <v>79</v>
      </c>
      <c r="F8" s="40"/>
      <c r="G8" s="40"/>
      <c r="H8" s="41"/>
      <c r="I8" s="42"/>
      <c r="J8" s="41">
        <v>14718.0</v>
      </c>
      <c r="K8" s="43"/>
      <c r="L8" s="44">
        <v>14718.0</v>
      </c>
      <c r="M8" s="24">
        <f t="shared" si="1"/>
        <v>0</v>
      </c>
      <c r="N8" s="25"/>
      <c r="O8" s="26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4"/>
      <c r="B9" s="15"/>
      <c r="C9" s="16"/>
      <c r="D9" s="17"/>
      <c r="E9" s="18"/>
      <c r="F9" s="40"/>
      <c r="G9" s="40"/>
      <c r="H9" s="41"/>
      <c r="I9" s="42"/>
      <c r="J9" s="40"/>
      <c r="K9" s="43"/>
      <c r="L9" s="44"/>
      <c r="M9" s="24">
        <f t="shared" si="1"/>
        <v>0</v>
      </c>
      <c r="N9" s="25"/>
      <c r="O9" s="26"/>
      <c r="P9" s="26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4"/>
      <c r="B10" s="28"/>
      <c r="C10" s="29"/>
      <c r="D10" s="29"/>
      <c r="E10" s="29"/>
      <c r="F10" s="42">
        <f t="shared" ref="F10:L10" si="2">SUM(F5:F8)</f>
        <v>0</v>
      </c>
      <c r="G10" s="42">
        <f t="shared" si="2"/>
        <v>0</v>
      </c>
      <c r="H10" s="42">
        <f t="shared" si="2"/>
        <v>36750</v>
      </c>
      <c r="I10" s="42">
        <f t="shared" si="2"/>
        <v>0</v>
      </c>
      <c r="J10" s="42">
        <f t="shared" si="2"/>
        <v>14718</v>
      </c>
      <c r="K10" s="42">
        <f t="shared" si="2"/>
        <v>0</v>
      </c>
      <c r="L10" s="42">
        <f t="shared" si="2"/>
        <v>51468</v>
      </c>
      <c r="M10" s="32">
        <f t="shared" si="1"/>
        <v>0</v>
      </c>
      <c r="N10" s="25"/>
      <c r="O10" s="26"/>
      <c r="P10" s="26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30.0" customHeight="1">
      <c r="A11" s="33"/>
      <c r="B11" s="29"/>
      <c r="C11" s="29"/>
      <c r="D11" s="29"/>
      <c r="E11" s="34"/>
      <c r="F11" s="35"/>
      <c r="G11" s="35"/>
      <c r="H11" s="35"/>
      <c r="I11" s="36">
        <f>SUM(F10+G10+H10+I10+J10+K10)</f>
        <v>51468</v>
      </c>
      <c r="J11" s="35"/>
      <c r="K11" s="35"/>
      <c r="L11" s="35"/>
      <c r="M11" s="37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 t="s">
        <v>42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</sheetData>
  <mergeCells count="14">
    <mergeCell ref="M2:M4"/>
    <mergeCell ref="N2:N4"/>
    <mergeCell ref="F3:F4"/>
    <mergeCell ref="G3:H3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1.75"/>
    <col customWidth="1" min="5" max="5" width="60.63"/>
    <col customWidth="1" min="12" max="12" width="15.63"/>
    <col customWidth="1" min="14" max="14" width="20.0"/>
  </cols>
  <sheetData>
    <row r="1">
      <c r="A1" s="1" t="s">
        <v>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4">
        <v>1.0</v>
      </c>
      <c r="B5" s="15">
        <v>44964.0</v>
      </c>
      <c r="C5" s="16" t="s">
        <v>81</v>
      </c>
      <c r="D5" s="17">
        <v>21818.0</v>
      </c>
      <c r="E5" s="18" t="s">
        <v>82</v>
      </c>
      <c r="F5" s="40"/>
      <c r="G5" s="40"/>
      <c r="H5" s="41"/>
      <c r="I5" s="41">
        <v>17300.0</v>
      </c>
      <c r="J5" s="42"/>
      <c r="K5" s="43"/>
      <c r="L5" s="44">
        <v>17300.0</v>
      </c>
      <c r="M5" s="24">
        <f t="shared" ref="M5:M8" si="1">SUM(F5+G5+H5+I5+J5+K5-L5)</f>
        <v>0</v>
      </c>
      <c r="N5" s="25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4">
        <v>2.0</v>
      </c>
      <c r="B6" s="15">
        <v>44964.0</v>
      </c>
      <c r="C6" s="16" t="s">
        <v>83</v>
      </c>
      <c r="D6" s="17">
        <v>52597.0</v>
      </c>
      <c r="E6" s="18" t="s">
        <v>84</v>
      </c>
      <c r="F6" s="41"/>
      <c r="G6" s="40"/>
      <c r="H6" s="41"/>
      <c r="I6" s="40"/>
      <c r="J6" s="42"/>
      <c r="K6" s="45">
        <v>681.0</v>
      </c>
      <c r="L6" s="44">
        <v>681.0</v>
      </c>
      <c r="M6" s="24">
        <f t="shared" si="1"/>
        <v>0</v>
      </c>
      <c r="N6" s="25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4"/>
      <c r="B7" s="15"/>
      <c r="C7" s="16"/>
      <c r="D7" s="17"/>
      <c r="E7" s="18"/>
      <c r="F7" s="40"/>
      <c r="G7" s="40"/>
      <c r="H7" s="41"/>
      <c r="I7" s="42"/>
      <c r="J7" s="40"/>
      <c r="K7" s="43"/>
      <c r="L7" s="44"/>
      <c r="M7" s="24">
        <f t="shared" si="1"/>
        <v>0</v>
      </c>
      <c r="N7" s="25"/>
      <c r="O7" s="26"/>
      <c r="P7" s="26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4"/>
      <c r="B8" s="28"/>
      <c r="C8" s="29"/>
      <c r="D8" s="29"/>
      <c r="E8" s="29"/>
      <c r="F8" s="42">
        <f t="shared" ref="F8:L8" si="2">SUM(F5:F6)</f>
        <v>0</v>
      </c>
      <c r="G8" s="42">
        <f t="shared" si="2"/>
        <v>0</v>
      </c>
      <c r="H8" s="42">
        <f t="shared" si="2"/>
        <v>0</v>
      </c>
      <c r="I8" s="42">
        <f t="shared" si="2"/>
        <v>17300</v>
      </c>
      <c r="J8" s="42">
        <f t="shared" si="2"/>
        <v>0</v>
      </c>
      <c r="K8" s="42">
        <f t="shared" si="2"/>
        <v>681</v>
      </c>
      <c r="L8" s="42">
        <f t="shared" si="2"/>
        <v>17981</v>
      </c>
      <c r="M8" s="32">
        <f t="shared" si="1"/>
        <v>0</v>
      </c>
      <c r="N8" s="25"/>
      <c r="O8" s="26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30.0" customHeight="1">
      <c r="A9" s="33"/>
      <c r="B9" s="29"/>
      <c r="C9" s="29"/>
      <c r="D9" s="29"/>
      <c r="E9" s="34"/>
      <c r="F9" s="35"/>
      <c r="G9" s="35"/>
      <c r="H9" s="35"/>
      <c r="I9" s="36">
        <f>SUM(F8+G8+H8+I8+J8+K8)</f>
        <v>17981</v>
      </c>
      <c r="J9" s="35"/>
      <c r="K9" s="35"/>
      <c r="L9" s="35"/>
      <c r="M9" s="37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 t="s">
        <v>42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</sheetData>
  <mergeCells count="14">
    <mergeCell ref="M2:M4"/>
    <mergeCell ref="N2:N4"/>
    <mergeCell ref="F3:F4"/>
    <mergeCell ref="G3:H3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1.75"/>
    <col customWidth="1" min="5" max="5" width="60.63"/>
    <col customWidth="1" min="12" max="12" width="15.63"/>
    <col customWidth="1" min="14" max="14" width="20.0"/>
  </cols>
  <sheetData>
    <row r="1">
      <c r="A1" s="1" t="s">
        <v>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4">
        <v>1.0</v>
      </c>
      <c r="B5" s="15">
        <v>44965.0</v>
      </c>
      <c r="C5" s="16" t="s">
        <v>86</v>
      </c>
      <c r="D5" s="17">
        <v>48841.0</v>
      </c>
      <c r="E5" s="18" t="s">
        <v>87</v>
      </c>
      <c r="F5" s="40"/>
      <c r="G5" s="40"/>
      <c r="H5" s="41"/>
      <c r="I5" s="41">
        <v>129.0</v>
      </c>
      <c r="J5" s="42"/>
      <c r="K5" s="43"/>
      <c r="L5" s="44">
        <v>129.0</v>
      </c>
      <c r="M5" s="24">
        <f t="shared" ref="M5:M8" si="1">SUM(F5+G5+H5+I5+J5+K5-L5)</f>
        <v>0</v>
      </c>
      <c r="N5" s="25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4">
        <v>2.0</v>
      </c>
      <c r="B6" s="15">
        <v>44965.0</v>
      </c>
      <c r="C6" s="16" t="s">
        <v>88</v>
      </c>
      <c r="D6" s="17">
        <v>64457.0</v>
      </c>
      <c r="E6" s="18" t="s">
        <v>89</v>
      </c>
      <c r="F6" s="41"/>
      <c r="G6" s="40"/>
      <c r="H6" s="41"/>
      <c r="I6" s="41">
        <v>20.0</v>
      </c>
      <c r="J6" s="42"/>
      <c r="K6" s="45"/>
      <c r="L6" s="44">
        <v>20.0</v>
      </c>
      <c r="M6" s="24">
        <f t="shared" si="1"/>
        <v>0</v>
      </c>
      <c r="N6" s="25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4">
        <v>3.0</v>
      </c>
      <c r="B7" s="15">
        <v>44965.0</v>
      </c>
      <c r="C7" s="16" t="s">
        <v>90</v>
      </c>
      <c r="D7" s="17">
        <v>35245.0</v>
      </c>
      <c r="E7" s="18" t="s">
        <v>34</v>
      </c>
      <c r="F7" s="40"/>
      <c r="G7" s="40"/>
      <c r="H7" s="41"/>
      <c r="I7" s="46">
        <v>1000.0</v>
      </c>
      <c r="J7" s="40"/>
      <c r="K7" s="43"/>
      <c r="L7" s="44">
        <v>1000.0</v>
      </c>
      <c r="M7" s="24">
        <f t="shared" si="1"/>
        <v>0</v>
      </c>
      <c r="N7" s="25"/>
      <c r="O7" s="26"/>
      <c r="P7" s="26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4"/>
      <c r="B8" s="28"/>
      <c r="C8" s="29"/>
      <c r="D8" s="29"/>
      <c r="E8" s="29"/>
      <c r="F8" s="42">
        <f t="shared" ref="F8:H8" si="2">SUM(F5:F6)</f>
        <v>0</v>
      </c>
      <c r="G8" s="42">
        <f t="shared" si="2"/>
        <v>0</v>
      </c>
      <c r="H8" s="42">
        <f t="shared" si="2"/>
        <v>0</v>
      </c>
      <c r="I8" s="42">
        <f>SUM(I5:I7)</f>
        <v>1149</v>
      </c>
      <c r="J8" s="42">
        <f t="shared" ref="J8:K8" si="3">SUM(J5:J6)</f>
        <v>0</v>
      </c>
      <c r="K8" s="42">
        <f t="shared" si="3"/>
        <v>0</v>
      </c>
      <c r="L8" s="42">
        <f>SUM(L5:L7)</f>
        <v>1149</v>
      </c>
      <c r="M8" s="32">
        <f t="shared" si="1"/>
        <v>0</v>
      </c>
      <c r="N8" s="25"/>
      <c r="O8" s="26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30.0" customHeight="1">
      <c r="A9" s="33"/>
      <c r="B9" s="29"/>
      <c r="C9" s="29"/>
      <c r="D9" s="29"/>
      <c r="E9" s="34"/>
      <c r="F9" s="35"/>
      <c r="G9" s="35"/>
      <c r="H9" s="35"/>
      <c r="I9" s="36">
        <f>SUM(F8+G8+H8+I8+J8+K8)</f>
        <v>1149</v>
      </c>
      <c r="J9" s="35"/>
      <c r="K9" s="35"/>
      <c r="L9" s="35"/>
      <c r="M9" s="37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 t="s">
        <v>42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</sheetData>
  <mergeCells count="14">
    <mergeCell ref="M2:M4"/>
    <mergeCell ref="N2:N4"/>
    <mergeCell ref="F3:F4"/>
    <mergeCell ref="G3:H3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1.75"/>
    <col customWidth="1" min="5" max="5" width="60.63"/>
    <col customWidth="1" min="12" max="12" width="15.63"/>
    <col customWidth="1" min="14" max="14" width="20.0"/>
  </cols>
  <sheetData>
    <row r="1">
      <c r="A1" s="1" t="s">
        <v>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4">
        <v>1.0</v>
      </c>
      <c r="B5" s="15">
        <v>44967.0</v>
      </c>
      <c r="C5" s="16" t="s">
        <v>92</v>
      </c>
      <c r="D5" s="17">
        <v>21821.0</v>
      </c>
      <c r="E5" s="18" t="s">
        <v>93</v>
      </c>
      <c r="F5" s="40"/>
      <c r="G5" s="40"/>
      <c r="H5" s="41"/>
      <c r="I5" s="41">
        <v>4200.0</v>
      </c>
      <c r="J5" s="42"/>
      <c r="K5" s="43"/>
      <c r="L5" s="44">
        <v>4200.0</v>
      </c>
      <c r="M5" s="24">
        <f t="shared" ref="M5:M8" si="1">SUM(F5+G5+H5+I5+J5+K5-L5)</f>
        <v>0</v>
      </c>
      <c r="N5" s="25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4"/>
      <c r="B6" s="15"/>
      <c r="C6" s="16"/>
      <c r="D6" s="17"/>
      <c r="E6" s="18"/>
      <c r="F6" s="41"/>
      <c r="G6" s="40"/>
      <c r="H6" s="41"/>
      <c r="I6" s="41"/>
      <c r="J6" s="42"/>
      <c r="K6" s="45"/>
      <c r="L6" s="44"/>
      <c r="M6" s="24">
        <f t="shared" si="1"/>
        <v>0</v>
      </c>
      <c r="N6" s="25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4"/>
      <c r="B7" s="15"/>
      <c r="C7" s="16"/>
      <c r="D7" s="17"/>
      <c r="E7" s="18"/>
      <c r="F7" s="40"/>
      <c r="G7" s="40"/>
      <c r="H7" s="41"/>
      <c r="I7" s="46"/>
      <c r="J7" s="40"/>
      <c r="K7" s="43"/>
      <c r="L7" s="44"/>
      <c r="M7" s="24">
        <f t="shared" si="1"/>
        <v>0</v>
      </c>
      <c r="N7" s="25"/>
      <c r="O7" s="26"/>
      <c r="P7" s="26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4"/>
      <c r="B8" s="28"/>
      <c r="C8" s="29"/>
      <c r="D8" s="29"/>
      <c r="E8" s="29"/>
      <c r="F8" s="42">
        <f t="shared" ref="F8:H8" si="2">SUM(F5:F6)</f>
        <v>0</v>
      </c>
      <c r="G8" s="42">
        <f t="shared" si="2"/>
        <v>0</v>
      </c>
      <c r="H8" s="42">
        <f t="shared" si="2"/>
        <v>0</v>
      </c>
      <c r="I8" s="42">
        <f>SUM(I5:I7)</f>
        <v>4200</v>
      </c>
      <c r="J8" s="42">
        <f t="shared" ref="J8:K8" si="3">SUM(J5:J6)</f>
        <v>0</v>
      </c>
      <c r="K8" s="42">
        <f t="shared" si="3"/>
        <v>0</v>
      </c>
      <c r="L8" s="42">
        <f>SUM(L5:L7)</f>
        <v>4200</v>
      </c>
      <c r="M8" s="32">
        <f t="shared" si="1"/>
        <v>0</v>
      </c>
      <c r="N8" s="25"/>
      <c r="O8" s="26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30.0" customHeight="1">
      <c r="A9" s="33"/>
      <c r="B9" s="29"/>
      <c r="C9" s="29"/>
      <c r="D9" s="29"/>
      <c r="E9" s="34"/>
      <c r="F9" s="35"/>
      <c r="G9" s="35"/>
      <c r="H9" s="35"/>
      <c r="I9" s="36">
        <f>SUM(F8+G8+H8+I8+J8+K8)</f>
        <v>4200</v>
      </c>
      <c r="J9" s="35"/>
      <c r="K9" s="35"/>
      <c r="L9" s="35"/>
      <c r="M9" s="37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 t="s">
        <v>42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</sheetData>
  <mergeCells count="14">
    <mergeCell ref="M2:M4"/>
    <mergeCell ref="N2:N4"/>
    <mergeCell ref="F3:F4"/>
    <mergeCell ref="G3:H3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1.75"/>
    <col customWidth="1" min="5" max="5" width="33.25"/>
    <col customWidth="1" min="12" max="12" width="15.63"/>
    <col customWidth="1" min="14" max="14" width="20.0"/>
  </cols>
  <sheetData>
    <row r="1">
      <c r="A1" s="1" t="s">
        <v>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4">
        <v>1.0</v>
      </c>
      <c r="B5" s="15">
        <v>44968.0</v>
      </c>
      <c r="C5" s="16" t="s">
        <v>95</v>
      </c>
      <c r="D5" s="17">
        <v>74614.0</v>
      </c>
      <c r="E5" s="18" t="s">
        <v>96</v>
      </c>
      <c r="F5" s="40"/>
      <c r="G5" s="40"/>
      <c r="H5" s="41"/>
      <c r="I5" s="41">
        <v>200.0</v>
      </c>
      <c r="J5" s="42"/>
      <c r="K5" s="43"/>
      <c r="L5" s="44">
        <v>200.0</v>
      </c>
      <c r="M5" s="24">
        <f t="shared" ref="M5:M8" si="1">SUM(F5+G5+H5+I5+J5+K5-L5)</f>
        <v>0</v>
      </c>
      <c r="N5" s="25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4"/>
      <c r="B6" s="15"/>
      <c r="C6" s="16"/>
      <c r="D6" s="17"/>
      <c r="E6" s="18"/>
      <c r="F6" s="41"/>
      <c r="G6" s="40"/>
      <c r="H6" s="41"/>
      <c r="I6" s="41"/>
      <c r="J6" s="42"/>
      <c r="K6" s="45"/>
      <c r="L6" s="44"/>
      <c r="M6" s="24">
        <f t="shared" si="1"/>
        <v>0</v>
      </c>
      <c r="N6" s="25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4"/>
      <c r="B7" s="15"/>
      <c r="C7" s="16"/>
      <c r="D7" s="17"/>
      <c r="E7" s="18"/>
      <c r="F7" s="40"/>
      <c r="G7" s="40"/>
      <c r="H7" s="41"/>
      <c r="I7" s="46"/>
      <c r="J7" s="40"/>
      <c r="K7" s="43"/>
      <c r="L7" s="44"/>
      <c r="M7" s="24">
        <f t="shared" si="1"/>
        <v>0</v>
      </c>
      <c r="N7" s="25"/>
      <c r="O7" s="26"/>
      <c r="P7" s="26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4"/>
      <c r="B8" s="28"/>
      <c r="C8" s="29"/>
      <c r="D8" s="29"/>
      <c r="E8" s="29"/>
      <c r="F8" s="42">
        <f t="shared" ref="F8:H8" si="2">SUM(F5:F6)</f>
        <v>0</v>
      </c>
      <c r="G8" s="42">
        <f t="shared" si="2"/>
        <v>0</v>
      </c>
      <c r="H8" s="42">
        <f t="shared" si="2"/>
        <v>0</v>
      </c>
      <c r="I8" s="42">
        <f>SUM(I5:I7)</f>
        <v>200</v>
      </c>
      <c r="J8" s="42">
        <f t="shared" ref="J8:K8" si="3">SUM(J5:J6)</f>
        <v>0</v>
      </c>
      <c r="K8" s="42">
        <f t="shared" si="3"/>
        <v>0</v>
      </c>
      <c r="L8" s="42">
        <f>SUM(L5:L7)</f>
        <v>200</v>
      </c>
      <c r="M8" s="32">
        <f t="shared" si="1"/>
        <v>0</v>
      </c>
      <c r="N8" s="25"/>
      <c r="O8" s="26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30.0" customHeight="1">
      <c r="A9" s="33"/>
      <c r="B9" s="29"/>
      <c r="C9" s="29"/>
      <c r="D9" s="29"/>
      <c r="E9" s="34"/>
      <c r="F9" s="35"/>
      <c r="G9" s="35"/>
      <c r="H9" s="35"/>
      <c r="I9" s="36">
        <f>SUM(F8+G8+H8+I8+J8+K8)</f>
        <v>200</v>
      </c>
      <c r="J9" s="35"/>
      <c r="K9" s="35"/>
      <c r="L9" s="35"/>
      <c r="M9" s="37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 t="s">
        <v>42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</sheetData>
  <mergeCells count="14">
    <mergeCell ref="M2:M4"/>
    <mergeCell ref="N2:N4"/>
    <mergeCell ref="F3:F4"/>
    <mergeCell ref="G3:H3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1.75"/>
    <col customWidth="1" min="5" max="5" width="33.25"/>
    <col customWidth="1" min="12" max="12" width="15.63"/>
    <col customWidth="1" min="14" max="14" width="20.0"/>
  </cols>
  <sheetData>
    <row r="1">
      <c r="A1" s="1" t="s">
        <v>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4">
        <v>1.0</v>
      </c>
      <c r="B5" s="15">
        <v>44969.0</v>
      </c>
      <c r="C5" s="16" t="s">
        <v>98</v>
      </c>
      <c r="D5" s="17">
        <v>53209.0</v>
      </c>
      <c r="E5" s="18" t="s">
        <v>99</v>
      </c>
      <c r="F5" s="40"/>
      <c r="G5" s="40"/>
      <c r="H5" s="41"/>
      <c r="I5" s="41">
        <v>465.0</v>
      </c>
      <c r="J5" s="42"/>
      <c r="K5" s="43"/>
      <c r="L5" s="44">
        <v>465.0</v>
      </c>
      <c r="M5" s="24">
        <f t="shared" ref="M5:M8" si="1">SUM(F5+G5+H5+I5+J5+K5-L5)</f>
        <v>0</v>
      </c>
      <c r="N5" s="25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4"/>
      <c r="B6" s="15"/>
      <c r="C6" s="16"/>
      <c r="D6" s="17"/>
      <c r="E6" s="18"/>
      <c r="F6" s="41"/>
      <c r="G6" s="40"/>
      <c r="H6" s="41"/>
      <c r="I6" s="41"/>
      <c r="J6" s="42"/>
      <c r="K6" s="45"/>
      <c r="L6" s="44"/>
      <c r="M6" s="24">
        <f t="shared" si="1"/>
        <v>0</v>
      </c>
      <c r="N6" s="25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4"/>
      <c r="B7" s="15"/>
      <c r="C7" s="16"/>
      <c r="D7" s="17"/>
      <c r="E7" s="18"/>
      <c r="F7" s="40"/>
      <c r="G7" s="40"/>
      <c r="H7" s="41"/>
      <c r="I7" s="46"/>
      <c r="J7" s="40"/>
      <c r="K7" s="43"/>
      <c r="L7" s="44"/>
      <c r="M7" s="24">
        <f t="shared" si="1"/>
        <v>0</v>
      </c>
      <c r="N7" s="25"/>
      <c r="O7" s="26"/>
      <c r="P7" s="26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4"/>
      <c r="B8" s="28"/>
      <c r="C8" s="29"/>
      <c r="D8" s="29"/>
      <c r="E8" s="29"/>
      <c r="F8" s="42">
        <f t="shared" ref="F8:H8" si="2">SUM(F5:F6)</f>
        <v>0</v>
      </c>
      <c r="G8" s="42">
        <f t="shared" si="2"/>
        <v>0</v>
      </c>
      <c r="H8" s="42">
        <f t="shared" si="2"/>
        <v>0</v>
      </c>
      <c r="I8" s="42">
        <f>SUM(I5:I7)</f>
        <v>465</v>
      </c>
      <c r="J8" s="42">
        <f t="shared" ref="J8:K8" si="3">SUM(J5:J6)</f>
        <v>0</v>
      </c>
      <c r="K8" s="42">
        <f t="shared" si="3"/>
        <v>0</v>
      </c>
      <c r="L8" s="42">
        <f>SUM(L5:L7)</f>
        <v>465</v>
      </c>
      <c r="M8" s="32">
        <f t="shared" si="1"/>
        <v>0</v>
      </c>
      <c r="N8" s="25"/>
      <c r="O8" s="26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30.0" customHeight="1">
      <c r="A9" s="33"/>
      <c r="B9" s="29"/>
      <c r="C9" s="29"/>
      <c r="D9" s="29"/>
      <c r="E9" s="34"/>
      <c r="F9" s="35"/>
      <c r="G9" s="35"/>
      <c r="H9" s="35"/>
      <c r="I9" s="36">
        <f>SUM(F8+G8+H8+I8+J8+K8)</f>
        <v>465</v>
      </c>
      <c r="J9" s="35"/>
      <c r="K9" s="35"/>
      <c r="L9" s="35"/>
      <c r="M9" s="37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 t="s">
        <v>42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</sheetData>
  <mergeCells count="14">
    <mergeCell ref="M2:M4"/>
    <mergeCell ref="N2:N4"/>
    <mergeCell ref="F3:F4"/>
    <mergeCell ref="G3:H3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1.75"/>
    <col customWidth="1" min="5" max="5" width="33.25"/>
    <col customWidth="1" min="12" max="12" width="15.63"/>
    <col customWidth="1" min="14" max="14" width="20.0"/>
  </cols>
  <sheetData>
    <row r="1">
      <c r="A1" s="1" t="s">
        <v>100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4">
        <v>1.0</v>
      </c>
      <c r="B5" s="15">
        <v>44970.0</v>
      </c>
      <c r="C5" s="16" t="s">
        <v>101</v>
      </c>
      <c r="D5" s="17">
        <v>42046.0</v>
      </c>
      <c r="E5" s="18" t="s">
        <v>36</v>
      </c>
      <c r="F5" s="40"/>
      <c r="G5" s="40"/>
      <c r="H5" s="41">
        <v>6030.0</v>
      </c>
      <c r="I5" s="41"/>
      <c r="J5" s="42"/>
      <c r="K5" s="43"/>
      <c r="L5" s="44">
        <v>6030.0</v>
      </c>
      <c r="M5" s="24">
        <f t="shared" ref="M5:M9" si="1">SUM(F5+G5+H5+I5+J5+K5-L5)</f>
        <v>0</v>
      </c>
      <c r="N5" s="25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4">
        <v>2.0</v>
      </c>
      <c r="B6" s="15">
        <v>44970.0</v>
      </c>
      <c r="C6" s="16" t="s">
        <v>102</v>
      </c>
      <c r="D6" s="17">
        <v>66050.0</v>
      </c>
      <c r="E6" s="18" t="s">
        <v>103</v>
      </c>
      <c r="F6" s="41"/>
      <c r="G6" s="40"/>
      <c r="H6" s="41"/>
      <c r="I6" s="41">
        <v>200.0</v>
      </c>
      <c r="J6" s="42"/>
      <c r="K6" s="45"/>
      <c r="L6" s="44">
        <v>200.0</v>
      </c>
      <c r="M6" s="24">
        <f t="shared" si="1"/>
        <v>0</v>
      </c>
      <c r="N6" s="25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4">
        <v>3.0</v>
      </c>
      <c r="B7" s="15">
        <v>44970.0</v>
      </c>
      <c r="C7" s="16" t="s">
        <v>104</v>
      </c>
      <c r="D7" s="17">
        <v>42046.0</v>
      </c>
      <c r="E7" s="18" t="s">
        <v>36</v>
      </c>
      <c r="F7" s="40"/>
      <c r="G7" s="40"/>
      <c r="H7" s="41"/>
      <c r="I7" s="46">
        <v>900.0</v>
      </c>
      <c r="J7" s="40"/>
      <c r="K7" s="43"/>
      <c r="L7" s="44">
        <v>900.0</v>
      </c>
      <c r="M7" s="24">
        <f t="shared" si="1"/>
        <v>0</v>
      </c>
      <c r="N7" s="25"/>
      <c r="O7" s="26"/>
      <c r="P7" s="26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4">
        <v>4.0</v>
      </c>
      <c r="B8" s="15">
        <v>44970.0</v>
      </c>
      <c r="C8" s="16" t="s">
        <v>105</v>
      </c>
      <c r="D8" s="17">
        <v>51697.0</v>
      </c>
      <c r="E8" s="18" t="s">
        <v>106</v>
      </c>
      <c r="F8" s="40"/>
      <c r="G8" s="40"/>
      <c r="H8" s="41"/>
      <c r="I8" s="46"/>
      <c r="J8" s="41">
        <v>300.0</v>
      </c>
      <c r="K8" s="43"/>
      <c r="L8" s="44">
        <v>300.0</v>
      </c>
      <c r="M8" s="24">
        <f t="shared" si="1"/>
        <v>0</v>
      </c>
      <c r="N8" s="25"/>
      <c r="O8" s="26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4"/>
      <c r="B9" s="28"/>
      <c r="C9" s="29"/>
      <c r="D9" s="29"/>
      <c r="E9" s="29"/>
      <c r="F9" s="42">
        <f t="shared" ref="F9:H9" si="2">SUM(F5:F6)</f>
        <v>0</v>
      </c>
      <c r="G9" s="42">
        <f t="shared" si="2"/>
        <v>0</v>
      </c>
      <c r="H9" s="42">
        <f t="shared" si="2"/>
        <v>6030</v>
      </c>
      <c r="I9" s="42">
        <f>SUM(I5:I7)</f>
        <v>1100</v>
      </c>
      <c r="J9" s="42">
        <f>SUM(J5:J8)</f>
        <v>300</v>
      </c>
      <c r="K9" s="42">
        <f>SUM(K5:K7)</f>
        <v>0</v>
      </c>
      <c r="L9" s="42">
        <f>SUM(L5:L8)</f>
        <v>7430</v>
      </c>
      <c r="M9" s="24">
        <f t="shared" si="1"/>
        <v>0</v>
      </c>
      <c r="N9" s="25"/>
      <c r="O9" s="26"/>
      <c r="P9" s="26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30.0" customHeight="1">
      <c r="A10" s="33"/>
      <c r="B10" s="29"/>
      <c r="C10" s="29"/>
      <c r="D10" s="29"/>
      <c r="E10" s="34"/>
      <c r="F10" s="35"/>
      <c r="G10" s="35"/>
      <c r="H10" s="35"/>
      <c r="I10" s="36">
        <f>SUM(F9+G9+H9+I9+J9+K9)</f>
        <v>7430</v>
      </c>
      <c r="J10" s="35"/>
      <c r="K10" s="35"/>
      <c r="L10" s="35"/>
      <c r="M10" s="37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 t="s">
        <v>42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</sheetData>
  <mergeCells count="14">
    <mergeCell ref="M2:M4"/>
    <mergeCell ref="N2:N4"/>
    <mergeCell ref="F3:F4"/>
    <mergeCell ref="G3:H3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1.75"/>
    <col customWidth="1" min="5" max="5" width="54.25"/>
    <col customWidth="1" min="12" max="12" width="15.63"/>
    <col customWidth="1" min="14" max="14" width="20.0"/>
  </cols>
  <sheetData>
    <row r="1">
      <c r="A1" s="1" t="s">
        <v>107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4">
        <v>1.0</v>
      </c>
      <c r="B5" s="17">
        <v>44970.0</v>
      </c>
      <c r="C5" s="16" t="s">
        <v>108</v>
      </c>
      <c r="D5" s="17">
        <v>21821.0</v>
      </c>
      <c r="E5" s="18" t="s">
        <v>93</v>
      </c>
      <c r="F5" s="19"/>
      <c r="G5" s="20">
        <v>19200.0</v>
      </c>
      <c r="H5" s="20"/>
      <c r="I5" s="20"/>
      <c r="J5" s="21"/>
      <c r="K5" s="22"/>
      <c r="L5" s="23">
        <v>19200.0</v>
      </c>
      <c r="M5" s="24">
        <f t="shared" ref="M5:M9" si="1">SUM(F5+G5+H5+I5+J5+K5-L5)</f>
        <v>0</v>
      </c>
      <c r="N5" s="25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4">
        <v>2.0</v>
      </c>
      <c r="B6" s="15">
        <v>44971.0</v>
      </c>
      <c r="C6" s="16" t="s">
        <v>109</v>
      </c>
      <c r="D6" s="17">
        <v>50342.0</v>
      </c>
      <c r="E6" s="18" t="s">
        <v>19</v>
      </c>
      <c r="F6" s="40"/>
      <c r="G6" s="40"/>
      <c r="H6" s="41">
        <v>4650.0</v>
      </c>
      <c r="I6" s="41"/>
      <c r="J6" s="42"/>
      <c r="K6" s="43"/>
      <c r="L6" s="44">
        <v>4650.0</v>
      </c>
      <c r="M6" s="24">
        <f t="shared" si="1"/>
        <v>0</v>
      </c>
      <c r="N6" s="25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4">
        <v>3.0</v>
      </c>
      <c r="B7" s="15">
        <v>44971.0</v>
      </c>
      <c r="C7" s="16" t="s">
        <v>110</v>
      </c>
      <c r="D7" s="17">
        <v>50342.0</v>
      </c>
      <c r="E7" s="18" t="s">
        <v>19</v>
      </c>
      <c r="F7" s="41"/>
      <c r="G7" s="40"/>
      <c r="H7" s="41">
        <v>350.0</v>
      </c>
      <c r="I7" s="41"/>
      <c r="J7" s="42"/>
      <c r="K7" s="45"/>
      <c r="L7" s="44">
        <v>350.0</v>
      </c>
      <c r="M7" s="24">
        <f t="shared" si="1"/>
        <v>0</v>
      </c>
      <c r="N7" s="25"/>
      <c r="O7" s="26"/>
      <c r="P7" s="26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4">
        <v>4.0</v>
      </c>
      <c r="B8" s="15">
        <v>44971.0</v>
      </c>
      <c r="C8" s="16" t="s">
        <v>111</v>
      </c>
      <c r="D8" s="17">
        <v>70793.0</v>
      </c>
      <c r="E8" s="18" t="s">
        <v>112</v>
      </c>
      <c r="F8" s="40"/>
      <c r="G8" s="40"/>
      <c r="H8" s="41"/>
      <c r="I8" s="46">
        <v>296.0</v>
      </c>
      <c r="J8" s="40"/>
      <c r="K8" s="43"/>
      <c r="L8" s="44">
        <v>296.0</v>
      </c>
      <c r="M8" s="24">
        <f t="shared" si="1"/>
        <v>0</v>
      </c>
      <c r="N8" s="25"/>
      <c r="O8" s="26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4">
        <v>5.0</v>
      </c>
      <c r="B9" s="15">
        <v>44971.0</v>
      </c>
      <c r="C9" s="16" t="s">
        <v>113</v>
      </c>
      <c r="D9" s="17">
        <v>21828.0</v>
      </c>
      <c r="E9" s="18" t="s">
        <v>65</v>
      </c>
      <c r="F9" s="40"/>
      <c r="G9" s="40"/>
      <c r="H9" s="41"/>
      <c r="I9" s="46"/>
      <c r="J9" s="41"/>
      <c r="K9" s="45">
        <v>666.0</v>
      </c>
      <c r="L9" s="44">
        <v>666.0</v>
      </c>
      <c r="M9" s="24">
        <f t="shared" si="1"/>
        <v>0</v>
      </c>
      <c r="N9" s="25"/>
      <c r="O9" s="26"/>
      <c r="P9" s="26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4"/>
      <c r="B10" s="28"/>
      <c r="C10" s="29"/>
      <c r="D10" s="29"/>
      <c r="E10" s="29"/>
      <c r="F10" s="42">
        <f>SUM(F6:F7)</f>
        <v>0</v>
      </c>
      <c r="G10" s="42">
        <f>SUM(G5:G9)</f>
        <v>19200</v>
      </c>
      <c r="H10" s="42">
        <f>SUM(H6:H7)</f>
        <v>5000</v>
      </c>
      <c r="I10" s="42">
        <f>SUM(I6:I8)</f>
        <v>296</v>
      </c>
      <c r="J10" s="42">
        <f t="shared" ref="J10:K10" si="2">SUM(J6:J9)</f>
        <v>0</v>
      </c>
      <c r="K10" s="42">
        <f t="shared" si="2"/>
        <v>666</v>
      </c>
      <c r="L10" s="42">
        <f t="shared" ref="L10:M10" si="3">SUM(L5:L9)</f>
        <v>25162</v>
      </c>
      <c r="M10" s="24">
        <f t="shared" si="3"/>
        <v>0</v>
      </c>
      <c r="N10" s="25"/>
      <c r="O10" s="26"/>
      <c r="P10" s="26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30.0" customHeight="1">
      <c r="A11" s="33"/>
      <c r="B11" s="29"/>
      <c r="C11" s="29"/>
      <c r="D11" s="29"/>
      <c r="E11" s="34"/>
      <c r="F11" s="35"/>
      <c r="G11" s="35"/>
      <c r="H11" s="35"/>
      <c r="I11" s="36">
        <f>SUM(F10+G10+H10+I10+J10+K10)</f>
        <v>25162</v>
      </c>
      <c r="J11" s="35"/>
      <c r="K11" s="35"/>
      <c r="L11" s="35"/>
      <c r="M11" s="37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 t="s">
        <v>42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</sheetData>
  <mergeCells count="14">
    <mergeCell ref="M2:M4"/>
    <mergeCell ref="N2:N4"/>
    <mergeCell ref="F3:F4"/>
    <mergeCell ref="G3:H3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1.75"/>
    <col customWidth="1" min="5" max="5" width="54.25"/>
    <col customWidth="1" min="12" max="12" width="15.63"/>
    <col customWidth="1" min="14" max="14" width="20.0"/>
  </cols>
  <sheetData>
    <row r="1">
      <c r="A1" s="1" t="s">
        <v>114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4">
        <v>1.0</v>
      </c>
      <c r="B5" s="47">
        <v>44971.0</v>
      </c>
      <c r="C5" s="16" t="s">
        <v>115</v>
      </c>
      <c r="D5" s="17">
        <v>66712.0</v>
      </c>
      <c r="E5" s="18" t="s">
        <v>116</v>
      </c>
      <c r="F5" s="20">
        <v>223.0</v>
      </c>
      <c r="G5" s="20"/>
      <c r="H5" s="20"/>
      <c r="I5" s="20"/>
      <c r="J5" s="21"/>
      <c r="K5" s="22"/>
      <c r="L5" s="23">
        <v>223.0</v>
      </c>
      <c r="M5" s="24">
        <f t="shared" ref="M5:M9" si="1">SUM(F5+G5+H5+I5+J5+K5-L5)</f>
        <v>0</v>
      </c>
      <c r="N5" s="25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4">
        <v>2.0</v>
      </c>
      <c r="B6" s="15">
        <v>44972.0</v>
      </c>
      <c r="C6" s="16" t="s">
        <v>117</v>
      </c>
      <c r="D6" s="17">
        <v>22332.0</v>
      </c>
      <c r="E6" s="18" t="s">
        <v>118</v>
      </c>
      <c r="F6" s="40"/>
      <c r="G6" s="40"/>
      <c r="H6" s="41"/>
      <c r="I6" s="41">
        <v>300.0</v>
      </c>
      <c r="J6" s="42"/>
      <c r="K6" s="43"/>
      <c r="L6" s="44">
        <v>300.0</v>
      </c>
      <c r="M6" s="24">
        <f t="shared" si="1"/>
        <v>0</v>
      </c>
      <c r="N6" s="25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4">
        <v>3.0</v>
      </c>
      <c r="B7" s="15">
        <v>44972.0</v>
      </c>
      <c r="C7" s="16" t="s">
        <v>119</v>
      </c>
      <c r="D7" s="17">
        <v>51248.0</v>
      </c>
      <c r="E7" s="18" t="s">
        <v>120</v>
      </c>
      <c r="F7" s="41">
        <v>255.0</v>
      </c>
      <c r="G7" s="40"/>
      <c r="H7" s="41"/>
      <c r="I7" s="41"/>
      <c r="J7" s="42"/>
      <c r="K7" s="45"/>
      <c r="L7" s="44">
        <v>255.0</v>
      </c>
      <c r="M7" s="24">
        <f t="shared" si="1"/>
        <v>0</v>
      </c>
      <c r="N7" s="25"/>
      <c r="O7" s="26"/>
      <c r="P7" s="26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4">
        <v>4.0</v>
      </c>
      <c r="B8" s="15">
        <v>44972.0</v>
      </c>
      <c r="C8" s="16" t="s">
        <v>121</v>
      </c>
      <c r="D8" s="17">
        <v>54226.0</v>
      </c>
      <c r="E8" s="18" t="s">
        <v>122</v>
      </c>
      <c r="F8" s="40"/>
      <c r="G8" s="40"/>
      <c r="H8" s="41"/>
      <c r="I8" s="46">
        <v>120.0</v>
      </c>
      <c r="J8" s="40"/>
      <c r="K8" s="43"/>
      <c r="L8" s="44">
        <v>120.0</v>
      </c>
      <c r="M8" s="24">
        <f t="shared" si="1"/>
        <v>0</v>
      </c>
      <c r="N8" s="25"/>
      <c r="O8" s="26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4">
        <v>5.0</v>
      </c>
      <c r="B9" s="15">
        <v>44972.0</v>
      </c>
      <c r="C9" s="16" t="s">
        <v>123</v>
      </c>
      <c r="D9" s="17">
        <v>52860.0</v>
      </c>
      <c r="E9" s="18" t="s">
        <v>124</v>
      </c>
      <c r="F9" s="40"/>
      <c r="G9" s="40"/>
      <c r="H9" s="41"/>
      <c r="I9" s="46">
        <v>100.0</v>
      </c>
      <c r="J9" s="41"/>
      <c r="K9" s="45"/>
      <c r="L9" s="44">
        <v>100.0</v>
      </c>
      <c r="M9" s="24">
        <f t="shared" si="1"/>
        <v>0</v>
      </c>
      <c r="N9" s="25"/>
      <c r="O9" s="26"/>
      <c r="P9" s="26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4"/>
      <c r="B10" s="28"/>
      <c r="C10" s="29"/>
      <c r="D10" s="29"/>
      <c r="E10" s="29"/>
      <c r="F10" s="42">
        <f t="shared" ref="F10:G10" si="2">SUM(F5:F9)</f>
        <v>478</v>
      </c>
      <c r="G10" s="42">
        <f t="shared" si="2"/>
        <v>0</v>
      </c>
      <c r="H10" s="42">
        <f>SUM(H6:H7)</f>
        <v>0</v>
      </c>
      <c r="I10" s="42">
        <f t="shared" ref="I10:K10" si="3">SUM(I6:I9)</f>
        <v>520</v>
      </c>
      <c r="J10" s="42">
        <f t="shared" si="3"/>
        <v>0</v>
      </c>
      <c r="K10" s="42">
        <f t="shared" si="3"/>
        <v>0</v>
      </c>
      <c r="L10" s="42">
        <f t="shared" ref="L10:M10" si="4">SUM(L5:L9)</f>
        <v>998</v>
      </c>
      <c r="M10" s="24">
        <f t="shared" si="4"/>
        <v>0</v>
      </c>
      <c r="N10" s="25"/>
      <c r="O10" s="26"/>
      <c r="P10" s="26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30.0" customHeight="1">
      <c r="A11" s="33"/>
      <c r="B11" s="29"/>
      <c r="C11" s="29"/>
      <c r="D11" s="29"/>
      <c r="E11" s="34"/>
      <c r="F11" s="35"/>
      <c r="G11" s="35"/>
      <c r="H11" s="35"/>
      <c r="I11" s="36">
        <f>SUM(F10+G10+H10+I10+J10+K10)</f>
        <v>998</v>
      </c>
      <c r="J11" s="35"/>
      <c r="K11" s="35"/>
      <c r="L11" s="35"/>
      <c r="M11" s="37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 t="s">
        <v>42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</sheetData>
  <mergeCells count="14">
    <mergeCell ref="M2:M4"/>
    <mergeCell ref="N2:N4"/>
    <mergeCell ref="F3:F4"/>
    <mergeCell ref="G3:H3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1.75"/>
    <col customWidth="1" min="5" max="5" width="54.25"/>
    <col customWidth="1" min="12" max="12" width="15.63"/>
    <col customWidth="1" min="14" max="14" width="20.0"/>
  </cols>
  <sheetData>
    <row r="1">
      <c r="A1" s="1" t="s">
        <v>125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4">
        <v>1.0</v>
      </c>
      <c r="B5" s="47">
        <v>44973.0</v>
      </c>
      <c r="C5" s="16" t="s">
        <v>126</v>
      </c>
      <c r="D5" s="17">
        <v>21821.0</v>
      </c>
      <c r="E5" s="18" t="s">
        <v>93</v>
      </c>
      <c r="F5" s="20"/>
      <c r="G5" s="20"/>
      <c r="H5" s="20"/>
      <c r="I5" s="20">
        <v>2100.0</v>
      </c>
      <c r="J5" s="21"/>
      <c r="K5" s="22"/>
      <c r="L5" s="23">
        <v>2100.0</v>
      </c>
      <c r="M5" s="24">
        <f t="shared" ref="M5:M9" si="1">SUM(F5+G5+H5+I5+J5+K5-L5)</f>
        <v>0</v>
      </c>
      <c r="N5" s="25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4">
        <v>2.0</v>
      </c>
      <c r="B6" s="15">
        <v>44973.0</v>
      </c>
      <c r="C6" s="16" t="s">
        <v>127</v>
      </c>
      <c r="D6" s="17">
        <v>21828.0</v>
      </c>
      <c r="E6" s="18" t="s">
        <v>65</v>
      </c>
      <c r="F6" s="40"/>
      <c r="G6" s="40"/>
      <c r="H6" s="41"/>
      <c r="I6" s="41"/>
      <c r="J6" s="42"/>
      <c r="K6" s="45">
        <v>3750.0</v>
      </c>
      <c r="L6" s="44">
        <v>3750.0</v>
      </c>
      <c r="M6" s="24">
        <f t="shared" si="1"/>
        <v>0</v>
      </c>
      <c r="N6" s="25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4">
        <v>3.0</v>
      </c>
      <c r="B7" s="15">
        <v>44973.0</v>
      </c>
      <c r="C7" s="16" t="s">
        <v>128</v>
      </c>
      <c r="D7" s="17">
        <v>21828.0</v>
      </c>
      <c r="E7" s="18" t="s">
        <v>65</v>
      </c>
      <c r="F7" s="41"/>
      <c r="G7" s="40"/>
      <c r="H7" s="41"/>
      <c r="I7" s="41"/>
      <c r="J7" s="42"/>
      <c r="K7" s="45">
        <v>900.0</v>
      </c>
      <c r="L7" s="44">
        <v>900.0</v>
      </c>
      <c r="M7" s="24">
        <f t="shared" si="1"/>
        <v>0</v>
      </c>
      <c r="N7" s="25"/>
      <c r="O7" s="26"/>
      <c r="P7" s="26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4">
        <v>4.0</v>
      </c>
      <c r="B8" s="15"/>
      <c r="C8" s="16"/>
      <c r="D8" s="17"/>
      <c r="E8" s="18"/>
      <c r="F8" s="40"/>
      <c r="G8" s="40"/>
      <c r="H8" s="41"/>
      <c r="I8" s="46"/>
      <c r="J8" s="40"/>
      <c r="K8" s="43"/>
      <c r="L8" s="44"/>
      <c r="M8" s="24">
        <f t="shared" si="1"/>
        <v>0</v>
      </c>
      <c r="N8" s="25"/>
      <c r="O8" s="26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4">
        <v>5.0</v>
      </c>
      <c r="B9" s="15"/>
      <c r="C9" s="16"/>
      <c r="D9" s="17"/>
      <c r="E9" s="18"/>
      <c r="F9" s="40"/>
      <c r="G9" s="40"/>
      <c r="H9" s="41"/>
      <c r="I9" s="46"/>
      <c r="J9" s="41"/>
      <c r="K9" s="45"/>
      <c r="L9" s="44"/>
      <c r="M9" s="24">
        <f t="shared" si="1"/>
        <v>0</v>
      </c>
      <c r="N9" s="25"/>
      <c r="O9" s="26"/>
      <c r="P9" s="26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4"/>
      <c r="B10" s="28"/>
      <c r="C10" s="29"/>
      <c r="D10" s="29"/>
      <c r="E10" s="29"/>
      <c r="F10" s="42">
        <f t="shared" ref="F10:G10" si="2">SUM(F5:F9)</f>
        <v>0</v>
      </c>
      <c r="G10" s="42">
        <f t="shared" si="2"/>
        <v>0</v>
      </c>
      <c r="H10" s="42">
        <f>SUM(H6:H7)</f>
        <v>0</v>
      </c>
      <c r="I10" s="42">
        <f>SUM(I5:I9)</f>
        <v>2100</v>
      </c>
      <c r="J10" s="42">
        <f t="shared" ref="J10:K10" si="3">SUM(J6:J9)</f>
        <v>0</v>
      </c>
      <c r="K10" s="42">
        <f t="shared" si="3"/>
        <v>4650</v>
      </c>
      <c r="L10" s="42">
        <f t="shared" ref="L10:M10" si="4">SUM(L5:L9)</f>
        <v>6750</v>
      </c>
      <c r="M10" s="24">
        <f t="shared" si="4"/>
        <v>0</v>
      </c>
      <c r="N10" s="25"/>
      <c r="O10" s="26"/>
      <c r="P10" s="26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30.0" customHeight="1">
      <c r="A11" s="33"/>
      <c r="B11" s="29"/>
      <c r="C11" s="29"/>
      <c r="D11" s="29"/>
      <c r="E11" s="34"/>
      <c r="F11" s="35"/>
      <c r="G11" s="35"/>
      <c r="H11" s="35"/>
      <c r="I11" s="36">
        <f>SUM(F10+G10+H10+I10+J10+K10)</f>
        <v>6750</v>
      </c>
      <c r="J11" s="35"/>
      <c r="K11" s="35"/>
      <c r="L11" s="35"/>
      <c r="M11" s="37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 t="s">
        <v>42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</sheetData>
  <mergeCells count="14">
    <mergeCell ref="M2:M4"/>
    <mergeCell ref="N2:N4"/>
    <mergeCell ref="F3:F4"/>
    <mergeCell ref="G3:H3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1.75"/>
    <col customWidth="1" min="5" max="5" width="57.13"/>
    <col customWidth="1" min="12" max="12" width="15.63"/>
    <col customWidth="1" min="14" max="14" width="43.63"/>
  </cols>
  <sheetData>
    <row r="1">
      <c r="A1" s="1" t="s">
        <v>129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4">
        <v>1.0</v>
      </c>
      <c r="B5" s="47">
        <v>44975.0</v>
      </c>
      <c r="C5" s="16" t="s">
        <v>130</v>
      </c>
      <c r="D5" s="17">
        <v>50413.0</v>
      </c>
      <c r="E5" s="18" t="s">
        <v>75</v>
      </c>
      <c r="F5" s="20"/>
      <c r="G5" s="20"/>
      <c r="H5" s="20"/>
      <c r="I5" s="20">
        <v>7500.0</v>
      </c>
      <c r="J5" s="21"/>
      <c r="K5" s="22"/>
      <c r="L5" s="23">
        <v>7500.0</v>
      </c>
      <c r="M5" s="24">
        <f t="shared" ref="M5:M9" si="1">SUM(F5+G5+H5+I5+J5+K5-L5)</f>
        <v>0</v>
      </c>
      <c r="N5" s="25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4">
        <v>2.0</v>
      </c>
      <c r="B6" s="15">
        <v>44975.0</v>
      </c>
      <c r="C6" s="16" t="s">
        <v>131</v>
      </c>
      <c r="D6" s="17">
        <v>21818.0</v>
      </c>
      <c r="E6" s="18" t="s">
        <v>82</v>
      </c>
      <c r="F6" s="40"/>
      <c r="G6" s="40"/>
      <c r="H6" s="41">
        <v>0.0</v>
      </c>
      <c r="I6" s="41"/>
      <c r="J6" s="42"/>
      <c r="K6" s="45"/>
      <c r="L6" s="44">
        <v>66100.0</v>
      </c>
      <c r="M6" s="24">
        <f t="shared" si="1"/>
        <v>-66100</v>
      </c>
      <c r="N6" s="48" t="s">
        <v>132</v>
      </c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4">
        <v>3.0</v>
      </c>
      <c r="B7" s="15">
        <v>44975.0</v>
      </c>
      <c r="C7" s="16" t="s">
        <v>133</v>
      </c>
      <c r="D7" s="17">
        <v>50413.0</v>
      </c>
      <c r="E7" s="18" t="s">
        <v>75</v>
      </c>
      <c r="F7" s="41"/>
      <c r="G7" s="40"/>
      <c r="H7" s="41"/>
      <c r="I7" s="41">
        <v>1400.0</v>
      </c>
      <c r="J7" s="42"/>
      <c r="K7" s="45"/>
      <c r="L7" s="44">
        <v>1400.0</v>
      </c>
      <c r="M7" s="24">
        <f t="shared" si="1"/>
        <v>0</v>
      </c>
      <c r="N7" s="25"/>
      <c r="O7" s="26"/>
      <c r="P7" s="26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4"/>
      <c r="B8" s="15"/>
      <c r="C8" s="16"/>
      <c r="D8" s="17"/>
      <c r="E8" s="18"/>
      <c r="F8" s="40"/>
      <c r="G8" s="40"/>
      <c r="H8" s="41"/>
      <c r="I8" s="46"/>
      <c r="J8" s="40"/>
      <c r="K8" s="43"/>
      <c r="L8" s="44"/>
      <c r="M8" s="24">
        <f t="shared" si="1"/>
        <v>0</v>
      </c>
      <c r="N8" s="25"/>
      <c r="O8" s="26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4"/>
      <c r="B9" s="15"/>
      <c r="C9" s="16"/>
      <c r="D9" s="17"/>
      <c r="E9" s="18"/>
      <c r="F9" s="40"/>
      <c r="G9" s="40"/>
      <c r="H9" s="41"/>
      <c r="I9" s="46"/>
      <c r="J9" s="41"/>
      <c r="K9" s="45"/>
      <c r="L9" s="44"/>
      <c r="M9" s="24">
        <f t="shared" si="1"/>
        <v>0</v>
      </c>
      <c r="N9" s="25"/>
      <c r="O9" s="26"/>
      <c r="P9" s="26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4"/>
      <c r="B10" s="28"/>
      <c r="C10" s="29"/>
      <c r="D10" s="29"/>
      <c r="E10" s="29"/>
      <c r="F10" s="42">
        <f t="shared" ref="F10:G10" si="2">SUM(F5:F9)</f>
        <v>0</v>
      </c>
      <c r="G10" s="42">
        <f t="shared" si="2"/>
        <v>0</v>
      </c>
      <c r="H10" s="42">
        <f>SUM(H6:H7)</f>
        <v>0</v>
      </c>
      <c r="I10" s="42">
        <f>SUM(I5:I9)</f>
        <v>8900</v>
      </c>
      <c r="J10" s="42">
        <f t="shared" ref="J10:K10" si="3">SUM(J6:J9)</f>
        <v>0</v>
      </c>
      <c r="K10" s="42">
        <f t="shared" si="3"/>
        <v>0</v>
      </c>
      <c r="L10" s="42">
        <f t="shared" ref="L10:M10" si="4">SUM(L5:L9)</f>
        <v>75000</v>
      </c>
      <c r="M10" s="24">
        <f t="shared" si="4"/>
        <v>-66100</v>
      </c>
      <c r="N10" s="25"/>
      <c r="O10" s="26"/>
      <c r="P10" s="26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30.0" customHeight="1">
      <c r="A11" s="33"/>
      <c r="B11" s="29"/>
      <c r="C11" s="29"/>
      <c r="D11" s="29"/>
      <c r="E11" s="34"/>
      <c r="F11" s="35"/>
      <c r="G11" s="35"/>
      <c r="H11" s="35"/>
      <c r="I11" s="36">
        <f>SUM(F10+G10+H10+I10+J10+K10)</f>
        <v>8900</v>
      </c>
      <c r="J11" s="35"/>
      <c r="K11" s="35"/>
      <c r="L11" s="35"/>
      <c r="M11" s="37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 t="s">
        <v>42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</sheetData>
  <mergeCells count="14">
    <mergeCell ref="M2:M4"/>
    <mergeCell ref="N2:N4"/>
    <mergeCell ref="F3:F4"/>
    <mergeCell ref="G3:H3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1.75"/>
    <col customWidth="1" min="5" max="5" width="57.13"/>
    <col customWidth="1" min="12" max="12" width="15.63"/>
    <col customWidth="1" min="14" max="14" width="43.63"/>
  </cols>
  <sheetData>
    <row r="1">
      <c r="A1" s="1" t="s">
        <v>134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4">
        <v>1.0</v>
      </c>
      <c r="B5" s="47">
        <v>44976.0</v>
      </c>
      <c r="C5" s="16" t="s">
        <v>135</v>
      </c>
      <c r="D5" s="17">
        <v>55448.0</v>
      </c>
      <c r="E5" s="18" t="s">
        <v>136</v>
      </c>
      <c r="F5" s="20"/>
      <c r="G5" s="20"/>
      <c r="H5" s="20">
        <v>25000.0</v>
      </c>
      <c r="I5" s="20"/>
      <c r="J5" s="21"/>
      <c r="K5" s="22"/>
      <c r="L5" s="23">
        <v>25000.0</v>
      </c>
      <c r="M5" s="24">
        <f t="shared" ref="M5:M9" si="1">SUM(F5+G5+H5+I5+J5+K5-L5)</f>
        <v>0</v>
      </c>
      <c r="N5" s="25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4">
        <v>2.0</v>
      </c>
      <c r="B6" s="15"/>
      <c r="C6" s="16"/>
      <c r="D6" s="17"/>
      <c r="E6" s="18"/>
      <c r="F6" s="40"/>
      <c r="G6" s="40"/>
      <c r="H6" s="41"/>
      <c r="I6" s="41"/>
      <c r="J6" s="42"/>
      <c r="K6" s="45"/>
      <c r="L6" s="44"/>
      <c r="M6" s="24">
        <f t="shared" si="1"/>
        <v>0</v>
      </c>
      <c r="N6" s="48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4">
        <v>3.0</v>
      </c>
      <c r="B7" s="15"/>
      <c r="C7" s="16"/>
      <c r="D7" s="17"/>
      <c r="E7" s="18"/>
      <c r="F7" s="41"/>
      <c r="G7" s="40"/>
      <c r="H7" s="41"/>
      <c r="I7" s="41"/>
      <c r="J7" s="42"/>
      <c r="K7" s="45"/>
      <c r="L7" s="44"/>
      <c r="M7" s="24">
        <f t="shared" si="1"/>
        <v>0</v>
      </c>
      <c r="N7" s="25"/>
      <c r="O7" s="26"/>
      <c r="P7" s="26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4"/>
      <c r="B8" s="15"/>
      <c r="C8" s="16"/>
      <c r="D8" s="17"/>
      <c r="E8" s="18"/>
      <c r="F8" s="40"/>
      <c r="G8" s="40"/>
      <c r="H8" s="41"/>
      <c r="I8" s="46"/>
      <c r="J8" s="40"/>
      <c r="K8" s="43"/>
      <c r="L8" s="44"/>
      <c r="M8" s="24">
        <f t="shared" si="1"/>
        <v>0</v>
      </c>
      <c r="N8" s="25"/>
      <c r="O8" s="26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4"/>
      <c r="B9" s="15"/>
      <c r="C9" s="16"/>
      <c r="D9" s="17"/>
      <c r="E9" s="18"/>
      <c r="F9" s="40"/>
      <c r="G9" s="40"/>
      <c r="H9" s="41"/>
      <c r="I9" s="46"/>
      <c r="J9" s="41"/>
      <c r="K9" s="45"/>
      <c r="L9" s="44"/>
      <c r="M9" s="24">
        <f t="shared" si="1"/>
        <v>0</v>
      </c>
      <c r="N9" s="25"/>
      <c r="O9" s="26"/>
      <c r="P9" s="26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4"/>
      <c r="B10" s="28"/>
      <c r="C10" s="29"/>
      <c r="D10" s="29"/>
      <c r="E10" s="29"/>
      <c r="F10" s="42">
        <f t="shared" ref="F10:I10" si="2">SUM(F5:F9)</f>
        <v>0</v>
      </c>
      <c r="G10" s="42">
        <f t="shared" si="2"/>
        <v>0</v>
      </c>
      <c r="H10" s="42">
        <f t="shared" si="2"/>
        <v>25000</v>
      </c>
      <c r="I10" s="42">
        <f t="shared" si="2"/>
        <v>0</v>
      </c>
      <c r="J10" s="42">
        <f t="shared" ref="J10:K10" si="3">SUM(J6:J9)</f>
        <v>0</v>
      </c>
      <c r="K10" s="42">
        <f t="shared" si="3"/>
        <v>0</v>
      </c>
      <c r="L10" s="42">
        <f t="shared" ref="L10:M10" si="4">SUM(L5:L9)</f>
        <v>25000</v>
      </c>
      <c r="M10" s="24">
        <f t="shared" si="4"/>
        <v>0</v>
      </c>
      <c r="N10" s="25"/>
      <c r="O10" s="26"/>
      <c r="P10" s="26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30.0" customHeight="1">
      <c r="A11" s="33"/>
      <c r="B11" s="29"/>
      <c r="C11" s="29"/>
      <c r="D11" s="29"/>
      <c r="E11" s="34"/>
      <c r="F11" s="35"/>
      <c r="G11" s="35"/>
      <c r="H11" s="35"/>
      <c r="I11" s="36">
        <f>SUM(F10+G10+H10+I10+J10+K10)</f>
        <v>25000</v>
      </c>
      <c r="J11" s="35"/>
      <c r="K11" s="35"/>
      <c r="L11" s="35"/>
      <c r="M11" s="37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 t="s">
        <v>42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</sheetData>
  <mergeCells count="14">
    <mergeCell ref="M2:M4"/>
    <mergeCell ref="N2:N4"/>
    <mergeCell ref="F3:F4"/>
    <mergeCell ref="G3:H3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1.75"/>
    <col customWidth="1" min="5" max="5" width="57.13"/>
    <col customWidth="1" min="12" max="12" width="15.63"/>
    <col customWidth="1" min="14" max="14" width="43.63"/>
  </cols>
  <sheetData>
    <row r="1">
      <c r="A1" s="49" t="s">
        <v>137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4">
        <v>1.0</v>
      </c>
      <c r="B5" s="47">
        <v>44977.0</v>
      </c>
      <c r="C5" s="16" t="s">
        <v>138</v>
      </c>
      <c r="D5" s="17">
        <v>76054.0</v>
      </c>
      <c r="E5" s="18" t="s">
        <v>139</v>
      </c>
      <c r="F5" s="20"/>
      <c r="G5" s="20"/>
      <c r="H5" s="20">
        <v>27000.0</v>
      </c>
      <c r="I5" s="20"/>
      <c r="J5" s="21"/>
      <c r="K5" s="22"/>
      <c r="L5" s="23">
        <v>27000.0</v>
      </c>
      <c r="M5" s="24"/>
      <c r="N5" s="25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4">
        <v>2.0</v>
      </c>
      <c r="B6" s="47">
        <v>44977.0</v>
      </c>
      <c r="C6" s="16" t="s">
        <v>140</v>
      </c>
      <c r="D6" s="17">
        <v>58818.0</v>
      </c>
      <c r="E6" s="18" t="s">
        <v>141</v>
      </c>
      <c r="F6" s="20"/>
      <c r="G6" s="20"/>
      <c r="H6" s="20"/>
      <c r="I6" s="20">
        <v>1215.0</v>
      </c>
      <c r="J6" s="21"/>
      <c r="K6" s="22"/>
      <c r="L6" s="23">
        <v>1215.0</v>
      </c>
      <c r="M6" s="24"/>
      <c r="N6" s="25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4">
        <v>3.0</v>
      </c>
      <c r="B7" s="47">
        <v>44977.0</v>
      </c>
      <c r="C7" s="16" t="s">
        <v>142</v>
      </c>
      <c r="D7" s="17">
        <v>21828.0</v>
      </c>
      <c r="E7" s="18" t="s">
        <v>65</v>
      </c>
      <c r="F7" s="20"/>
      <c r="G7" s="20"/>
      <c r="H7" s="20"/>
      <c r="I7" s="20"/>
      <c r="J7" s="21"/>
      <c r="K7" s="38">
        <v>1977.0</v>
      </c>
      <c r="L7" s="23">
        <v>1977.0</v>
      </c>
      <c r="M7" s="24"/>
      <c r="N7" s="25"/>
      <c r="O7" s="26"/>
      <c r="P7" s="26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4">
        <v>4.0</v>
      </c>
      <c r="B8" s="47">
        <v>44977.0</v>
      </c>
      <c r="C8" s="16" t="s">
        <v>143</v>
      </c>
      <c r="D8" s="17">
        <v>31927.0</v>
      </c>
      <c r="E8" s="18" t="s">
        <v>32</v>
      </c>
      <c r="F8" s="20"/>
      <c r="G8" s="20"/>
      <c r="H8" s="20"/>
      <c r="I8" s="20">
        <v>900.0</v>
      </c>
      <c r="J8" s="21"/>
      <c r="K8" s="22"/>
      <c r="L8" s="23">
        <v>900.0</v>
      </c>
      <c r="M8" s="24"/>
      <c r="N8" s="25"/>
      <c r="O8" s="26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4">
        <v>5.0</v>
      </c>
      <c r="B9" s="47">
        <v>44977.0</v>
      </c>
      <c r="C9" s="16" t="s">
        <v>144</v>
      </c>
      <c r="D9" s="17">
        <v>50436.0</v>
      </c>
      <c r="E9" s="18" t="s">
        <v>145</v>
      </c>
      <c r="F9" s="20"/>
      <c r="G9" s="20"/>
      <c r="H9" s="20"/>
      <c r="I9" s="20">
        <v>1500.0</v>
      </c>
      <c r="J9" s="21"/>
      <c r="K9" s="22"/>
      <c r="L9" s="23">
        <v>1500.0</v>
      </c>
      <c r="M9" s="24"/>
      <c r="N9" s="25"/>
      <c r="O9" s="26"/>
      <c r="P9" s="26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30.0" customHeight="1">
      <c r="A10" s="33"/>
      <c r="B10" s="29"/>
      <c r="C10" s="29"/>
      <c r="D10" s="29"/>
      <c r="E10" s="50"/>
      <c r="F10" s="51">
        <f t="shared" ref="F10:N10" si="1">SUM(F5:F9)</f>
        <v>0</v>
      </c>
      <c r="G10" s="51">
        <f t="shared" si="1"/>
        <v>0</v>
      </c>
      <c r="H10" s="51">
        <f t="shared" si="1"/>
        <v>27000</v>
      </c>
      <c r="I10" s="51">
        <f t="shared" si="1"/>
        <v>3615</v>
      </c>
      <c r="J10" s="51">
        <f t="shared" si="1"/>
        <v>0</v>
      </c>
      <c r="K10" s="51">
        <f t="shared" si="1"/>
        <v>1977</v>
      </c>
      <c r="L10" s="51">
        <f t="shared" si="1"/>
        <v>32592</v>
      </c>
      <c r="M10" s="51">
        <f t="shared" si="1"/>
        <v>0</v>
      </c>
      <c r="N10" s="51">
        <f t="shared" si="1"/>
        <v>0</v>
      </c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ht="30.0" customHeight="1">
      <c r="A11" s="33"/>
      <c r="B11" s="29"/>
      <c r="C11" s="29"/>
      <c r="D11" s="29"/>
      <c r="E11" s="34"/>
      <c r="F11" s="35"/>
      <c r="G11" s="35"/>
      <c r="H11" s="35"/>
      <c r="I11" s="36">
        <f>H10+I10+K10</f>
        <v>32592</v>
      </c>
      <c r="J11" s="35"/>
      <c r="K11" s="35"/>
      <c r="L11" s="35"/>
      <c r="M11" s="37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 ht="30.0" customHeight="1">
      <c r="A12" s="4"/>
      <c r="B12" s="4"/>
      <c r="C12" s="4"/>
      <c r="D12" s="4"/>
      <c r="E12" s="4"/>
      <c r="F12" s="52"/>
      <c r="G12" s="52"/>
      <c r="H12" s="52"/>
      <c r="I12" s="53"/>
      <c r="J12" s="52"/>
      <c r="K12" s="52"/>
      <c r="L12" s="52"/>
      <c r="M12" s="52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 t="s">
        <v>42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</sheetData>
  <mergeCells count="14">
    <mergeCell ref="M2:M4"/>
    <mergeCell ref="N2:N4"/>
    <mergeCell ref="F3:F4"/>
    <mergeCell ref="G3:H3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1.75"/>
    <col customWidth="1" min="5" max="5" width="57.13"/>
    <col customWidth="1" min="12" max="12" width="15.63"/>
    <col customWidth="1" min="14" max="14" width="43.63"/>
  </cols>
  <sheetData>
    <row r="1">
      <c r="A1" s="49" t="s">
        <v>146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4">
        <v>1.0</v>
      </c>
      <c r="B5" s="47">
        <v>44978.0</v>
      </c>
      <c r="C5" s="16" t="s">
        <v>147</v>
      </c>
      <c r="D5" s="17">
        <v>49825.0</v>
      </c>
      <c r="E5" s="18" t="s">
        <v>148</v>
      </c>
      <c r="F5" s="20"/>
      <c r="G5" s="20"/>
      <c r="H5" s="20">
        <v>10000.0</v>
      </c>
      <c r="I5" s="20"/>
      <c r="J5" s="21"/>
      <c r="K5" s="22"/>
      <c r="L5" s="23">
        <v>10000.0</v>
      </c>
      <c r="M5" s="24">
        <f t="shared" ref="M5:M9" si="1">SUM(F5+G5+H5+I5+J5+K5-L5)</f>
        <v>0</v>
      </c>
      <c r="N5" s="25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4">
        <v>2.0</v>
      </c>
      <c r="B6" s="54"/>
      <c r="C6" s="16"/>
      <c r="D6" s="17"/>
      <c r="E6" s="18"/>
      <c r="F6" s="20"/>
      <c r="G6" s="20"/>
      <c r="H6" s="20"/>
      <c r="I6" s="20"/>
      <c r="J6" s="21"/>
      <c r="K6" s="22"/>
      <c r="L6" s="23"/>
      <c r="M6" s="24">
        <f t="shared" si="1"/>
        <v>0</v>
      </c>
      <c r="N6" s="25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4">
        <v>3.0</v>
      </c>
      <c r="B7" s="47"/>
      <c r="C7" s="16"/>
      <c r="D7" s="17"/>
      <c r="E7" s="18"/>
      <c r="F7" s="20"/>
      <c r="G7" s="20"/>
      <c r="H7" s="20"/>
      <c r="I7" s="20"/>
      <c r="J7" s="21"/>
      <c r="K7" s="38"/>
      <c r="L7" s="23"/>
      <c r="M7" s="24">
        <f t="shared" si="1"/>
        <v>0</v>
      </c>
      <c r="N7" s="25"/>
      <c r="O7" s="26"/>
      <c r="P7" s="26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4">
        <v>4.0</v>
      </c>
      <c r="B8" s="47"/>
      <c r="C8" s="16"/>
      <c r="D8" s="17"/>
      <c r="E8" s="18"/>
      <c r="F8" s="20"/>
      <c r="G8" s="20"/>
      <c r="H8" s="20"/>
      <c r="I8" s="20"/>
      <c r="J8" s="21"/>
      <c r="K8" s="22"/>
      <c r="L8" s="23"/>
      <c r="M8" s="24">
        <f t="shared" si="1"/>
        <v>0</v>
      </c>
      <c r="N8" s="25"/>
      <c r="O8" s="26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4">
        <v>5.0</v>
      </c>
      <c r="B9" s="47"/>
      <c r="C9" s="16"/>
      <c r="D9" s="17"/>
      <c r="E9" s="18"/>
      <c r="F9" s="20"/>
      <c r="G9" s="20"/>
      <c r="H9" s="20"/>
      <c r="I9" s="20"/>
      <c r="J9" s="21"/>
      <c r="K9" s="22"/>
      <c r="L9" s="23"/>
      <c r="M9" s="24">
        <f t="shared" si="1"/>
        <v>0</v>
      </c>
      <c r="N9" s="25"/>
      <c r="O9" s="26"/>
      <c r="P9" s="26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30.0" customHeight="1">
      <c r="A10" s="55"/>
      <c r="B10" s="56"/>
      <c r="C10" s="56"/>
      <c r="D10" s="56"/>
      <c r="E10" s="57"/>
      <c r="F10" s="58">
        <f t="shared" ref="F10:N10" si="2">SUM(F5:F9)</f>
        <v>0</v>
      </c>
      <c r="G10" s="58">
        <f t="shared" si="2"/>
        <v>0</v>
      </c>
      <c r="H10" s="58">
        <f t="shared" si="2"/>
        <v>10000</v>
      </c>
      <c r="I10" s="58">
        <f t="shared" si="2"/>
        <v>0</v>
      </c>
      <c r="J10" s="58">
        <f t="shared" si="2"/>
        <v>0</v>
      </c>
      <c r="K10" s="58">
        <f t="shared" si="2"/>
        <v>0</v>
      </c>
      <c r="L10" s="58">
        <f t="shared" si="2"/>
        <v>10000</v>
      </c>
      <c r="M10" s="24">
        <f t="shared" si="2"/>
        <v>0</v>
      </c>
      <c r="N10" s="51">
        <f t="shared" si="2"/>
        <v>0</v>
      </c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ht="30.0" customHeight="1">
      <c r="A11" s="33"/>
      <c r="B11" s="29"/>
      <c r="C11" s="29"/>
      <c r="D11" s="29"/>
      <c r="E11" s="34"/>
      <c r="F11" s="35"/>
      <c r="G11" s="35"/>
      <c r="H11" s="35"/>
      <c r="I11" s="36">
        <f>H10+I10+K10</f>
        <v>10000</v>
      </c>
      <c r="J11" s="35"/>
      <c r="K11" s="35"/>
      <c r="L11" s="35"/>
      <c r="M11" s="37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 ht="30.0" customHeight="1">
      <c r="A12" s="4"/>
      <c r="B12" s="4"/>
      <c r="C12" s="4"/>
      <c r="D12" s="4"/>
      <c r="E12" s="4"/>
      <c r="F12" s="52"/>
      <c r="G12" s="52"/>
      <c r="H12" s="52"/>
      <c r="I12" s="53"/>
      <c r="J12" s="52"/>
      <c r="K12" s="52"/>
      <c r="L12" s="52"/>
      <c r="M12" s="52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 t="s">
        <v>42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</sheetData>
  <mergeCells count="14">
    <mergeCell ref="M2:M4"/>
    <mergeCell ref="N2:N4"/>
    <mergeCell ref="F3:F4"/>
    <mergeCell ref="G3:H3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1.75"/>
    <col customWidth="1" min="5" max="5" width="57.13"/>
    <col customWidth="1" min="12" max="12" width="15.63"/>
    <col customWidth="1" min="14" max="14" width="43.63"/>
  </cols>
  <sheetData>
    <row r="1">
      <c r="A1" s="49" t="s">
        <v>149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4">
        <v>1.0</v>
      </c>
      <c r="B5" s="47">
        <v>44979.0</v>
      </c>
      <c r="C5" s="16" t="s">
        <v>150</v>
      </c>
      <c r="D5" s="17">
        <v>30894.0</v>
      </c>
      <c r="E5" s="18" t="s">
        <v>151</v>
      </c>
      <c r="F5" s="20"/>
      <c r="G5" s="20"/>
      <c r="H5" s="20">
        <v>9850.0</v>
      </c>
      <c r="I5" s="20"/>
      <c r="J5" s="21"/>
      <c r="K5" s="22"/>
      <c r="L5" s="23">
        <v>9850.0</v>
      </c>
      <c r="M5" s="24">
        <f t="shared" ref="M5:M6" si="1">SUM(F5+G5+H5+I5+J5+K5-L5)</f>
        <v>0</v>
      </c>
      <c r="N5" s="25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4">
        <v>2.0</v>
      </c>
      <c r="B6" s="47">
        <v>44979.0</v>
      </c>
      <c r="C6" s="16" t="s">
        <v>152</v>
      </c>
      <c r="D6" s="17">
        <v>76077.0</v>
      </c>
      <c r="E6" s="18" t="s">
        <v>153</v>
      </c>
      <c r="F6" s="20"/>
      <c r="G6" s="20"/>
      <c r="H6" s="20">
        <v>27000.0</v>
      </c>
      <c r="I6" s="20"/>
      <c r="J6" s="21"/>
      <c r="K6" s="22"/>
      <c r="L6" s="23">
        <v>27000.0</v>
      </c>
      <c r="M6" s="24">
        <f t="shared" si="1"/>
        <v>0</v>
      </c>
      <c r="N6" s="25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30.0" customHeight="1">
      <c r="A7" s="55"/>
      <c r="B7" s="56"/>
      <c r="C7" s="56"/>
      <c r="D7" s="56"/>
      <c r="E7" s="57"/>
      <c r="F7" s="58">
        <f t="shared" ref="F7:N7" si="2">SUM(F5:F6)</f>
        <v>0</v>
      </c>
      <c r="G7" s="58">
        <f t="shared" si="2"/>
        <v>0</v>
      </c>
      <c r="H7" s="58">
        <f t="shared" si="2"/>
        <v>36850</v>
      </c>
      <c r="I7" s="58">
        <f t="shared" si="2"/>
        <v>0</v>
      </c>
      <c r="J7" s="58">
        <f t="shared" si="2"/>
        <v>0</v>
      </c>
      <c r="K7" s="58">
        <f t="shared" si="2"/>
        <v>0</v>
      </c>
      <c r="L7" s="58">
        <f t="shared" si="2"/>
        <v>36850</v>
      </c>
      <c r="M7" s="24">
        <f t="shared" si="2"/>
        <v>0</v>
      </c>
      <c r="N7" s="51">
        <f t="shared" si="2"/>
        <v>0</v>
      </c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ht="30.0" customHeight="1">
      <c r="A8" s="33"/>
      <c r="B8" s="29"/>
      <c r="C8" s="29"/>
      <c r="D8" s="29"/>
      <c r="E8" s="34"/>
      <c r="F8" s="35"/>
      <c r="G8" s="35"/>
      <c r="H8" s="35"/>
      <c r="I8" s="36">
        <f>H7+I7+K7</f>
        <v>36850</v>
      </c>
      <c r="J8" s="35"/>
      <c r="K8" s="35"/>
      <c r="L8" s="35"/>
      <c r="M8" s="37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ht="30.0" customHeight="1">
      <c r="A9" s="4"/>
      <c r="B9" s="4"/>
      <c r="C9" s="4"/>
      <c r="D9" s="4"/>
      <c r="E9" s="4"/>
      <c r="F9" s="52"/>
      <c r="G9" s="52"/>
      <c r="H9" s="52"/>
      <c r="I9" s="53"/>
      <c r="J9" s="52"/>
      <c r="K9" s="52"/>
      <c r="L9" s="52"/>
      <c r="M9" s="52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 t="s">
        <v>42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</sheetData>
  <mergeCells count="14">
    <mergeCell ref="M2:M4"/>
    <mergeCell ref="N2:N4"/>
    <mergeCell ref="F3:F4"/>
    <mergeCell ref="G3:H3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1.75"/>
    <col customWidth="1" min="5" max="5" width="57.13"/>
    <col customWidth="1" min="12" max="12" width="15.63"/>
    <col customWidth="1" min="14" max="14" width="43.63"/>
  </cols>
  <sheetData>
    <row r="1">
      <c r="A1" s="49" t="s">
        <v>154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4">
        <v>1.0</v>
      </c>
      <c r="B5" s="47">
        <v>44980.0</v>
      </c>
      <c r="C5" s="16" t="s">
        <v>155</v>
      </c>
      <c r="D5" s="17">
        <v>21828.0</v>
      </c>
      <c r="E5" s="18" t="s">
        <v>65</v>
      </c>
      <c r="F5" s="20"/>
      <c r="G5" s="20"/>
      <c r="H5" s="20"/>
      <c r="I5" s="20"/>
      <c r="J5" s="21"/>
      <c r="K5" s="38">
        <v>4000.0</v>
      </c>
      <c r="L5" s="23">
        <v>4000.0</v>
      </c>
      <c r="M5" s="24">
        <f t="shared" ref="M5:M6" si="1">SUM(F5+G5+H5+I5+J5+K5-L5)</f>
        <v>0</v>
      </c>
      <c r="N5" s="25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4"/>
      <c r="B6" s="47"/>
      <c r="C6" s="16"/>
      <c r="D6" s="17"/>
      <c r="E6" s="18"/>
      <c r="F6" s="20"/>
      <c r="G6" s="20"/>
      <c r="H6" s="20"/>
      <c r="I6" s="20"/>
      <c r="J6" s="21"/>
      <c r="K6" s="22"/>
      <c r="L6" s="23"/>
      <c r="M6" s="24">
        <f t="shared" si="1"/>
        <v>0</v>
      </c>
      <c r="N6" s="25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30.0" customHeight="1">
      <c r="A7" s="55"/>
      <c r="B7" s="56"/>
      <c r="C7" s="56"/>
      <c r="D7" s="56"/>
      <c r="E7" s="57"/>
      <c r="F7" s="58">
        <f t="shared" ref="F7:N7" si="2">SUM(F5:F6)</f>
        <v>0</v>
      </c>
      <c r="G7" s="58">
        <f t="shared" si="2"/>
        <v>0</v>
      </c>
      <c r="H7" s="58">
        <f t="shared" si="2"/>
        <v>0</v>
      </c>
      <c r="I7" s="58">
        <f t="shared" si="2"/>
        <v>0</v>
      </c>
      <c r="J7" s="58">
        <f t="shared" si="2"/>
        <v>0</v>
      </c>
      <c r="K7" s="58">
        <f t="shared" si="2"/>
        <v>4000</v>
      </c>
      <c r="L7" s="58">
        <f t="shared" si="2"/>
        <v>4000</v>
      </c>
      <c r="M7" s="24">
        <f t="shared" si="2"/>
        <v>0</v>
      </c>
      <c r="N7" s="51">
        <f t="shared" si="2"/>
        <v>0</v>
      </c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ht="30.0" customHeight="1">
      <c r="A8" s="33"/>
      <c r="B8" s="29"/>
      <c r="C8" s="29"/>
      <c r="D8" s="29"/>
      <c r="E8" s="34"/>
      <c r="F8" s="35"/>
      <c r="G8" s="35"/>
      <c r="H8" s="35"/>
      <c r="I8" s="36">
        <f>H7+I7+K7</f>
        <v>4000</v>
      </c>
      <c r="J8" s="35"/>
      <c r="K8" s="35"/>
      <c r="L8" s="35"/>
      <c r="M8" s="37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ht="30.0" customHeight="1">
      <c r="A9" s="4"/>
      <c r="B9" s="4"/>
      <c r="C9" s="4"/>
      <c r="D9" s="4"/>
      <c r="E9" s="4"/>
      <c r="F9" s="52"/>
      <c r="G9" s="52"/>
      <c r="H9" s="52"/>
      <c r="I9" s="53"/>
      <c r="J9" s="52"/>
      <c r="K9" s="52"/>
      <c r="L9" s="52"/>
      <c r="M9" s="52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 t="s">
        <v>42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</sheetData>
  <mergeCells count="14">
    <mergeCell ref="M2:M4"/>
    <mergeCell ref="N2:N4"/>
    <mergeCell ref="F3:F4"/>
    <mergeCell ref="G3:H3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1.75"/>
    <col customWidth="1" min="5" max="5" width="57.13"/>
    <col customWidth="1" min="12" max="12" width="15.63"/>
    <col customWidth="1" min="14" max="14" width="43.63"/>
  </cols>
  <sheetData>
    <row r="1">
      <c r="A1" s="49" t="s">
        <v>156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4">
        <v>1.0</v>
      </c>
      <c r="B5" s="47">
        <v>44981.0</v>
      </c>
      <c r="C5" s="16" t="s">
        <v>157</v>
      </c>
      <c r="D5" s="17">
        <v>31927.0</v>
      </c>
      <c r="E5" s="18" t="s">
        <v>32</v>
      </c>
      <c r="F5" s="20"/>
      <c r="G5" s="20"/>
      <c r="H5" s="20"/>
      <c r="I5" s="20"/>
      <c r="J5" s="21"/>
      <c r="K5" s="38">
        <v>5550.0</v>
      </c>
      <c r="L5" s="38">
        <v>5550.0</v>
      </c>
      <c r="M5" s="24">
        <f t="shared" ref="M5:M6" si="1">SUM(F5+G5+H5+I5+J5+K5-L5)</f>
        <v>0</v>
      </c>
      <c r="N5" s="25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4"/>
      <c r="B6" s="47"/>
      <c r="C6" s="16"/>
      <c r="D6" s="17"/>
      <c r="E6" s="18"/>
      <c r="F6" s="20"/>
      <c r="G6" s="20"/>
      <c r="H6" s="20"/>
      <c r="I6" s="20"/>
      <c r="J6" s="21"/>
      <c r="K6" s="22"/>
      <c r="L6" s="23"/>
      <c r="M6" s="24">
        <f t="shared" si="1"/>
        <v>0</v>
      </c>
      <c r="N6" s="25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30.0" customHeight="1">
      <c r="A7" s="55"/>
      <c r="B7" s="56"/>
      <c r="C7" s="56"/>
      <c r="D7" s="56"/>
      <c r="E7" s="57"/>
      <c r="F7" s="58">
        <f t="shared" ref="F7:N7" si="2">SUM(F5:F6)</f>
        <v>0</v>
      </c>
      <c r="G7" s="58">
        <f t="shared" si="2"/>
        <v>0</v>
      </c>
      <c r="H7" s="58">
        <f t="shared" si="2"/>
        <v>0</v>
      </c>
      <c r="I7" s="58">
        <f t="shared" si="2"/>
        <v>0</v>
      </c>
      <c r="J7" s="58">
        <f t="shared" si="2"/>
        <v>0</v>
      </c>
      <c r="K7" s="58">
        <f t="shared" si="2"/>
        <v>5550</v>
      </c>
      <c r="L7" s="58">
        <f t="shared" si="2"/>
        <v>5550</v>
      </c>
      <c r="M7" s="24">
        <f t="shared" si="2"/>
        <v>0</v>
      </c>
      <c r="N7" s="51">
        <f t="shared" si="2"/>
        <v>0</v>
      </c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ht="30.0" customHeight="1">
      <c r="A8" s="33"/>
      <c r="B8" s="29"/>
      <c r="C8" s="29"/>
      <c r="D8" s="29"/>
      <c r="E8" s="34"/>
      <c r="F8" s="35"/>
      <c r="G8" s="35"/>
      <c r="H8" s="35"/>
      <c r="I8" s="36">
        <f>H7+I7+K7</f>
        <v>5550</v>
      </c>
      <c r="J8" s="35"/>
      <c r="K8" s="35"/>
      <c r="L8" s="35"/>
      <c r="M8" s="37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ht="30.0" customHeight="1">
      <c r="A9" s="4"/>
      <c r="B9" s="4"/>
      <c r="C9" s="4"/>
      <c r="D9" s="4"/>
      <c r="E9" s="4"/>
      <c r="F9" s="52"/>
      <c r="G9" s="52"/>
      <c r="H9" s="52"/>
      <c r="I9" s="53"/>
      <c r="J9" s="52"/>
      <c r="K9" s="52"/>
      <c r="L9" s="52"/>
      <c r="M9" s="52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 t="s">
        <v>42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</sheetData>
  <mergeCells count="14">
    <mergeCell ref="M2:M4"/>
    <mergeCell ref="N2:N4"/>
    <mergeCell ref="F3:F4"/>
    <mergeCell ref="G3:H3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1.75"/>
    <col customWidth="1" min="5" max="5" width="57.13"/>
    <col customWidth="1" min="12" max="12" width="15.63"/>
    <col customWidth="1" min="14" max="14" width="43.63"/>
  </cols>
  <sheetData>
    <row r="1">
      <c r="A1" s="49" t="s">
        <v>158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4">
        <v>1.0</v>
      </c>
      <c r="B5" s="47">
        <v>44984.0</v>
      </c>
      <c r="C5" s="16" t="s">
        <v>159</v>
      </c>
      <c r="D5" s="17">
        <v>74859.0</v>
      </c>
      <c r="E5" s="18" t="s">
        <v>160</v>
      </c>
      <c r="F5" s="20"/>
      <c r="G5" s="20"/>
      <c r="H5" s="20">
        <v>600.0</v>
      </c>
      <c r="I5" s="20"/>
      <c r="J5" s="21"/>
      <c r="K5" s="38"/>
      <c r="L5" s="38">
        <v>600.0</v>
      </c>
      <c r="M5" s="24">
        <f t="shared" ref="M5:M6" si="1">SUM(F5+G5+H5+I5+J5+K5-L5)</f>
        <v>0</v>
      </c>
      <c r="N5" s="25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4">
        <v>2.0</v>
      </c>
      <c r="B6" s="47">
        <v>44984.0</v>
      </c>
      <c r="C6" s="16" t="s">
        <v>161</v>
      </c>
      <c r="D6" s="17">
        <v>21828.0</v>
      </c>
      <c r="E6" s="18" t="s">
        <v>65</v>
      </c>
      <c r="F6" s="20"/>
      <c r="G6" s="20"/>
      <c r="H6" s="20"/>
      <c r="I6" s="20"/>
      <c r="J6" s="21"/>
      <c r="K6" s="38">
        <v>8000.0</v>
      </c>
      <c r="L6" s="23">
        <v>8000.0</v>
      </c>
      <c r="M6" s="24">
        <f t="shared" si="1"/>
        <v>0</v>
      </c>
      <c r="N6" s="25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30.0" customHeight="1">
      <c r="A7" s="59">
        <v>3.0</v>
      </c>
      <c r="B7" s="56"/>
      <c r="C7" s="56"/>
      <c r="D7" s="56"/>
      <c r="E7" s="57"/>
      <c r="F7" s="58">
        <f t="shared" ref="F7:N7" si="2">SUM(F5:F6)</f>
        <v>0</v>
      </c>
      <c r="G7" s="58">
        <f t="shared" si="2"/>
        <v>0</v>
      </c>
      <c r="H7" s="58">
        <f t="shared" si="2"/>
        <v>600</v>
      </c>
      <c r="I7" s="58">
        <f t="shared" si="2"/>
        <v>0</v>
      </c>
      <c r="J7" s="58">
        <f t="shared" si="2"/>
        <v>0</v>
      </c>
      <c r="K7" s="58">
        <f t="shared" si="2"/>
        <v>8000</v>
      </c>
      <c r="L7" s="58">
        <f t="shared" si="2"/>
        <v>8600</v>
      </c>
      <c r="M7" s="24">
        <f t="shared" si="2"/>
        <v>0</v>
      </c>
      <c r="N7" s="51">
        <f t="shared" si="2"/>
        <v>0</v>
      </c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ht="30.0" customHeight="1">
      <c r="A8" s="33"/>
      <c r="B8" s="29"/>
      <c r="C8" s="29"/>
      <c r="D8" s="29"/>
      <c r="E8" s="34"/>
      <c r="F8" s="35"/>
      <c r="G8" s="35"/>
      <c r="H8" s="35"/>
      <c r="I8" s="36">
        <f>H7+I7+K7</f>
        <v>8600</v>
      </c>
      <c r="J8" s="35"/>
      <c r="K8" s="35"/>
      <c r="L8" s="35"/>
      <c r="M8" s="37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ht="30.0" customHeight="1">
      <c r="A9" s="4"/>
      <c r="B9" s="4"/>
      <c r="C9" s="4"/>
      <c r="D9" s="4"/>
      <c r="E9" s="4"/>
      <c r="F9" s="52"/>
      <c r="G9" s="52"/>
      <c r="H9" s="52"/>
      <c r="I9" s="53"/>
      <c r="J9" s="52"/>
      <c r="K9" s="52"/>
      <c r="L9" s="52"/>
      <c r="M9" s="52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 t="s">
        <v>42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</sheetData>
  <mergeCells count="14">
    <mergeCell ref="M2:M4"/>
    <mergeCell ref="N2:N4"/>
    <mergeCell ref="F3:F4"/>
    <mergeCell ref="G3:H3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1.75"/>
    <col customWidth="1" min="5" max="5" width="61.13"/>
    <col customWidth="1" min="12" max="12" width="15.63"/>
    <col customWidth="1" min="14" max="14" width="43.63"/>
  </cols>
  <sheetData>
    <row r="1">
      <c r="A1" s="49" t="s">
        <v>162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4">
        <v>1.0</v>
      </c>
      <c r="B5" s="47">
        <v>44984.0</v>
      </c>
      <c r="C5" s="16" t="s">
        <v>163</v>
      </c>
      <c r="D5" s="17">
        <v>50413.0</v>
      </c>
      <c r="E5" s="18" t="s">
        <v>75</v>
      </c>
      <c r="F5" s="20"/>
      <c r="G5" s="20"/>
      <c r="H5" s="20">
        <v>6500.0</v>
      </c>
      <c r="I5" s="20"/>
      <c r="J5" s="21"/>
      <c r="K5" s="38"/>
      <c r="L5" s="38">
        <v>6500.0</v>
      </c>
      <c r="M5" s="24">
        <f t="shared" ref="M5:M11" si="1">SUM(F5+G5+H5+I5+J5+K5-L5)</f>
        <v>0</v>
      </c>
      <c r="N5" s="25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4">
        <v>2.0</v>
      </c>
      <c r="B6" s="47">
        <v>44985.0</v>
      </c>
      <c r="C6" s="16" t="s">
        <v>164</v>
      </c>
      <c r="D6" s="17">
        <v>49655.0</v>
      </c>
      <c r="E6" s="18" t="s">
        <v>77</v>
      </c>
      <c r="F6" s="20"/>
      <c r="G6" s="20"/>
      <c r="H6" s="20">
        <v>30000.0</v>
      </c>
      <c r="I6" s="20"/>
      <c r="J6" s="21"/>
      <c r="K6" s="38"/>
      <c r="L6" s="23">
        <v>30000.0</v>
      </c>
      <c r="M6" s="24">
        <f t="shared" si="1"/>
        <v>0</v>
      </c>
      <c r="N6" s="25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4">
        <v>3.0</v>
      </c>
      <c r="B7" s="47">
        <v>44984.0</v>
      </c>
      <c r="C7" s="16" t="s">
        <v>165</v>
      </c>
      <c r="D7" s="17">
        <v>23221.0</v>
      </c>
      <c r="E7" s="18" t="s">
        <v>54</v>
      </c>
      <c r="F7" s="20"/>
      <c r="G7" s="20"/>
      <c r="H7" s="20"/>
      <c r="I7" s="20"/>
      <c r="J7" s="21"/>
      <c r="K7" s="38">
        <v>602.0</v>
      </c>
      <c r="L7" s="23">
        <v>602.0</v>
      </c>
      <c r="M7" s="24">
        <f t="shared" si="1"/>
        <v>0</v>
      </c>
      <c r="N7" s="25"/>
      <c r="O7" s="26"/>
      <c r="P7" s="26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4">
        <v>4.0</v>
      </c>
      <c r="B8" s="47">
        <v>44984.0</v>
      </c>
      <c r="C8" s="16" t="s">
        <v>166</v>
      </c>
      <c r="D8" s="17">
        <v>23221.0</v>
      </c>
      <c r="E8" s="18" t="s">
        <v>54</v>
      </c>
      <c r="F8" s="20"/>
      <c r="G8" s="20"/>
      <c r="H8" s="20"/>
      <c r="I8" s="20"/>
      <c r="J8" s="21"/>
      <c r="K8" s="38">
        <v>3.0</v>
      </c>
      <c r="L8" s="23">
        <v>3.0</v>
      </c>
      <c r="M8" s="24">
        <f t="shared" si="1"/>
        <v>0</v>
      </c>
      <c r="N8" s="25"/>
      <c r="O8" s="26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4">
        <v>5.0</v>
      </c>
      <c r="B9" s="47">
        <v>44984.0</v>
      </c>
      <c r="C9" s="16" t="s">
        <v>167</v>
      </c>
      <c r="D9" s="17">
        <v>21828.0</v>
      </c>
      <c r="E9" s="18" t="s">
        <v>65</v>
      </c>
      <c r="F9" s="20"/>
      <c r="G9" s="20"/>
      <c r="H9" s="20"/>
      <c r="I9" s="20"/>
      <c r="J9" s="21"/>
      <c r="K9" s="38">
        <v>3548.0</v>
      </c>
      <c r="L9" s="23">
        <v>3548.0</v>
      </c>
      <c r="M9" s="24">
        <f t="shared" si="1"/>
        <v>0</v>
      </c>
      <c r="N9" s="25"/>
      <c r="O9" s="26"/>
      <c r="P9" s="26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4">
        <v>6.0</v>
      </c>
      <c r="B10" s="47">
        <v>44985.0</v>
      </c>
      <c r="C10" s="16" t="s">
        <v>168</v>
      </c>
      <c r="D10" s="17">
        <v>65085.0</v>
      </c>
      <c r="E10" s="18" t="s">
        <v>169</v>
      </c>
      <c r="F10" s="20"/>
      <c r="G10" s="20"/>
      <c r="H10" s="20"/>
      <c r="I10" s="20"/>
      <c r="J10" s="21"/>
      <c r="K10" s="38"/>
      <c r="L10" s="23"/>
      <c r="M10" s="24">
        <f t="shared" si="1"/>
        <v>0</v>
      </c>
      <c r="N10" s="25"/>
      <c r="O10" s="26"/>
      <c r="P10" s="26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30.0" customHeight="1">
      <c r="A11" s="14"/>
      <c r="B11" s="56"/>
      <c r="C11" s="56"/>
      <c r="D11" s="56"/>
      <c r="E11" s="57"/>
      <c r="F11" s="58">
        <f t="shared" ref="F11:J11" si="2">SUM(F5:F6)</f>
        <v>0</v>
      </c>
      <c r="G11" s="58">
        <f t="shared" si="2"/>
        <v>0</v>
      </c>
      <c r="H11" s="58">
        <f t="shared" si="2"/>
        <v>36500</v>
      </c>
      <c r="I11" s="58">
        <f t="shared" si="2"/>
        <v>0</v>
      </c>
      <c r="J11" s="58">
        <f t="shared" si="2"/>
        <v>0</v>
      </c>
      <c r="K11" s="58">
        <f t="shared" ref="K11:L11" si="3">SUM(K5:K10)</f>
        <v>4153</v>
      </c>
      <c r="L11" s="58">
        <f t="shared" si="3"/>
        <v>40653</v>
      </c>
      <c r="M11" s="24">
        <f t="shared" si="1"/>
        <v>0</v>
      </c>
      <c r="N11" s="51">
        <f>SUM(N5:N6)</f>
        <v>0</v>
      </c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 ht="30.0" customHeight="1">
      <c r="A12" s="33"/>
      <c r="B12" s="29"/>
      <c r="C12" s="29"/>
      <c r="D12" s="29"/>
      <c r="E12" s="34"/>
      <c r="F12" s="35"/>
      <c r="G12" s="35"/>
      <c r="H12" s="35"/>
      <c r="I12" s="36">
        <f>H11+I11+K11</f>
        <v>40653</v>
      </c>
      <c r="J12" s="35"/>
      <c r="K12" s="35"/>
      <c r="L12" s="35"/>
      <c r="M12" s="37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ht="30.0" customHeight="1">
      <c r="A13" s="4"/>
      <c r="B13" s="4"/>
      <c r="C13" s="4"/>
      <c r="D13" s="4"/>
      <c r="E13" s="4"/>
      <c r="F13" s="52"/>
      <c r="G13" s="52"/>
      <c r="H13" s="52"/>
      <c r="I13" s="53"/>
      <c r="J13" s="52"/>
      <c r="K13" s="52"/>
      <c r="L13" s="52"/>
      <c r="M13" s="52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 t="s">
        <v>42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</sheetData>
  <mergeCells count="14">
    <mergeCell ref="M2:M4"/>
    <mergeCell ref="N2:N4"/>
    <mergeCell ref="F3:F4"/>
    <mergeCell ref="G3:H3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