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166" sheetId="1" r:id="rId4"/>
    <sheet state="visible" name="40166" sheetId="2" r:id="rId5"/>
    <sheet state="visible" name="50166" sheetId="3" r:id="rId6"/>
    <sheet state="visible" name="60166" sheetId="4" r:id="rId7"/>
    <sheet state="visible" name="070166" sheetId="5" r:id="rId8"/>
    <sheet state="visible" name="90166" sheetId="6" r:id="rId9"/>
    <sheet state="visible" name="10166" sheetId="7" r:id="rId10"/>
    <sheet state="visible" name="11166" sheetId="8" r:id="rId11"/>
    <sheet state="visible" name="13166" sheetId="9" r:id="rId12"/>
    <sheet state="visible" name="14166" sheetId="10" r:id="rId13"/>
    <sheet state="visible" name="15166" sheetId="11" r:id="rId14"/>
    <sheet state="visible" name="16166" sheetId="12" r:id="rId15"/>
    <sheet state="visible" name="19166" sheetId="13" r:id="rId16"/>
    <sheet state="visible" name="20166" sheetId="14" r:id="rId17"/>
    <sheet state="visible" name="22166" sheetId="15" r:id="rId18"/>
    <sheet state="visible" name="23166" sheetId="16" r:id="rId19"/>
    <sheet state="visible" name="24166" sheetId="17" r:id="rId20"/>
    <sheet state="visible" name="25166" sheetId="18" r:id="rId21"/>
    <sheet state="visible" name="26166" sheetId="19" r:id="rId22"/>
    <sheet state="visible" name="27166" sheetId="20" r:id="rId23"/>
    <sheet state="visible" name="29166" sheetId="21" r:id="rId24"/>
    <sheet state="visible" name="ชีต2" sheetId="22" r:id="rId25"/>
    <sheet state="visible" name="31166" sheetId="23" r:id="rId26"/>
  </sheets>
  <definedNames/>
  <calcPr/>
</workbook>
</file>

<file path=xl/sharedStrings.xml><?xml version="1.0" encoding="utf-8"?>
<sst xmlns="http://schemas.openxmlformats.org/spreadsheetml/2006/main" count="542" uniqueCount="126">
  <si>
    <t xml:space="preserve">                              E-WALLET  03 JAN 2023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</si>
  <si>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</si>
  <si>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</si>
  <si>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</si>
  <si>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</si>
  <si>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</si>
  <si>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</si>
  <si>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</si>
  <si>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</si>
  <si>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</si>
  <si>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</si>
  <si>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</si>
  <si>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</si>
  <si>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</si>
  <si>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</si>
  <si>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</si>
  <si>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</si>
  <si>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</si>
  <si>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ETHBKK012212000041</t>
  </si>
  <si>
    <t>นาง นิภาวัลย์ เพ็ชร์ผึ้ง</t>
  </si>
  <si>
    <t>ETHBKK012212000042</t>
  </si>
  <si>
    <t>นางสาว อภัสนันท์ เจริญศิริวิชญกุล</t>
  </si>
  <si>
    <t>ETHBKK012301000001</t>
  </si>
  <si>
    <t>นางสาว อรัญญา คำดี</t>
  </si>
  <si>
    <t>ETHBKK012301000002</t>
  </si>
  <si>
    <t>นาง ศริยา รักษาราษฎร์</t>
  </si>
  <si>
    <t>ETHBKK012301000003</t>
  </si>
  <si>
    <t>นาง เต็มลักษณ์ ยวงลำใย</t>
  </si>
  <si>
    <t xml:space="preserve"> </t>
  </si>
  <si>
    <t xml:space="preserve">                              E-WALLET  04 JAN 2023                                                                                                  </t>
  </si>
  <si>
    <t>ETHBKK012301000008</t>
  </si>
  <si>
    <t>นางสาว นภัทร อินทราพงษ์</t>
  </si>
  <si>
    <t>ETHBKK012301000009</t>
  </si>
  <si>
    <t>นาง นิภาพร แสงกล้า</t>
  </si>
  <si>
    <t xml:space="preserve">                              E-WALLET  05 JAN 2023                                                                                                  </t>
  </si>
  <si>
    <t>ETHBKK012301000010</t>
  </si>
  <si>
    <t>บริษัท เอ็น.พี มาร์เก็ตติ้ง แบรนด์ จำกัด(สำนักงานใหญ่)</t>
  </si>
  <si>
    <t>ETHBKK012301000012</t>
  </si>
  <si>
    <t>นาง นงค์นุช จำปางาม</t>
  </si>
  <si>
    <t xml:space="preserve">                              E-WALLET  06 JAN 2023                                                                                                  </t>
  </si>
  <si>
    <t>ETHONLIN2301000009</t>
  </si>
  <si>
    <t>นาย ชุติกาญจน์ อุรุวรรณ</t>
  </si>
  <si>
    <t>ETHONLIN2301000007</t>
  </si>
  <si>
    <t>นาย ธนบูลย์ แสงฐิตาพันธุ์</t>
  </si>
  <si>
    <t>ETHONLIN2301000008</t>
  </si>
  <si>
    <t>นาย สิรภพ สุดใจ</t>
  </si>
  <si>
    <t>ETHBKK012301000013</t>
  </si>
  <si>
    <t>นางสาว กรณัฏฐ์​ ภูศรีฐาน</t>
  </si>
  <si>
    <t>ETHBKK012301000014</t>
  </si>
  <si>
    <t>นาย ศราวุฒน์ สินธุวรโรจน์</t>
  </si>
  <si>
    <t>ETHBKK012301000015</t>
  </si>
  <si>
    <t>นาง ชัยศิริ ปราชญานุกุล</t>
  </si>
  <si>
    <t>ETHONLIN2301000010</t>
  </si>
  <si>
    <t>นางสาว ดารดี ญาณกวี</t>
  </si>
  <si>
    <t>ETHONLIN2301000011</t>
  </si>
  <si>
    <t>นางสาว ศศกร  อมตวงษ์</t>
  </si>
  <si>
    <t>ETHONLIN2301000012</t>
  </si>
  <si>
    <t xml:space="preserve">                              E-WALLET  09 JAN 2023                                                                                                  </t>
  </si>
  <si>
    <t>ETHONLIN2301000013</t>
  </si>
  <si>
    <t>ETHONLIN2301000014</t>
  </si>
  <si>
    <t>นาง ทิพยาภรณ์ ฆ้องวงษ์</t>
  </si>
  <si>
    <t xml:space="preserve">                              E-WALLET  10 JAN 2023                                                                                                  </t>
  </si>
  <si>
    <t>ETHONLIN2301000015</t>
  </si>
  <si>
    <t>นางสาว รัชตวรรณ เนาวสินธ์</t>
  </si>
  <si>
    <t xml:space="preserve">                              E-WALLET  11 JAN 2023                                                                                                  </t>
  </si>
  <si>
    <t>ETHBKK012301000016</t>
  </si>
  <si>
    <t>ห้างหุ้นส่วนจำกัด ดีทูพี ศรีลาไสล (สำนักงานใหญ่)</t>
  </si>
  <si>
    <t>ETHBKK012301000017</t>
  </si>
  <si>
    <t>นาง ลำดวน ศรีลาไสล</t>
  </si>
  <si>
    <t>ETHONLIN2301000017</t>
  </si>
  <si>
    <t xml:space="preserve">                              E-WALLET  13 JAN 2023                                                                                                  </t>
  </si>
  <si>
    <t>ETHBKK012301000018</t>
  </si>
  <si>
    <t>นางสาว ภัทรพิดา อุ่นโสดา</t>
  </si>
  <si>
    <t>ETHBKK012301000019</t>
  </si>
  <si>
    <t xml:space="preserve">                              E-WALLET  14 JAN 2023                                                                                                  </t>
  </si>
  <si>
    <t>ETHBKK012301000020</t>
  </si>
  <si>
    <t>นาย สำราญ ลุนบุดดา</t>
  </si>
  <si>
    <t>ETHBKK012301000021</t>
  </si>
  <si>
    <t xml:space="preserve">                              E-WALLET  15 JAN 2023                                                                                                  </t>
  </si>
  <si>
    <t>ETHBKK012301000022</t>
  </si>
  <si>
    <t>นางสาว ธนภร ม่วงกล่ำ</t>
  </si>
  <si>
    <t>ETHBKK012301000023</t>
  </si>
  <si>
    <t>นาง เบญจวรรณ กุญชรโชติ</t>
  </si>
  <si>
    <t xml:space="preserve">                              E-WALLET  16 JAN 2023                                                                                                  </t>
  </si>
  <si>
    <t>ETHONLIN2301000019</t>
  </si>
  <si>
    <t xml:space="preserve">                              E-WALLET 19 JAN 2023                                                                                                  </t>
  </si>
  <si>
    <t>ETHONLIN2301000022</t>
  </si>
  <si>
    <t>ห้างหุ้นส่วนจำกัด ไดม่อนอันดามัน เน็ตเวิร์ค (สำนักงานใหญ่)</t>
  </si>
  <si>
    <t xml:space="preserve">                              E-WALLET 20 JAN 2023                                                                                                  </t>
  </si>
  <si>
    <t>ETHBKK012301000024</t>
  </si>
  <si>
    <t>นาย สมชาย โสภา</t>
  </si>
  <si>
    <t>c4</t>
  </si>
  <si>
    <t>ETHONLIN2301000023</t>
  </si>
  <si>
    <t>บริษัท เศรษฐกวี จำกัด ( สำนักงานใหญ่ )</t>
  </si>
  <si>
    <t>ETHONLIN2301000024</t>
  </si>
  <si>
    <t>ETHONLIN2301000025</t>
  </si>
  <si>
    <t>นางสาว ธนิชชนันท์ สิริภาคยะประภา</t>
  </si>
  <si>
    <t xml:space="preserve">                              E-WALLET 22JAN 2023                                                                                                  </t>
  </si>
  <si>
    <t>ETHONLIN2301000026</t>
  </si>
  <si>
    <t xml:space="preserve">                              E-WALLET 23 JAN 2023                                                                                                  </t>
  </si>
  <si>
    <t>ETHONLIN2301000027</t>
  </si>
  <si>
    <t>นางสาว ศศกร อมตวงษ์</t>
  </si>
  <si>
    <t xml:space="preserve">                              E-WALLET 24 JAN 2023                                                                                                  </t>
  </si>
  <si>
    <t>ETHBKK012301000025</t>
  </si>
  <si>
    <t>ETHBKK012301000026</t>
  </si>
  <si>
    <t xml:space="preserve">                              E-WALLET 25 JAN 2023                                                                                                  </t>
  </si>
  <si>
    <t>ETHONLIN2301000028</t>
  </si>
  <si>
    <t>นาง พนาวรรณ สะอาดเอี่ยม</t>
  </si>
  <si>
    <t xml:space="preserve">                              E-WALLET 26 JAN 2023                                                                                                  </t>
  </si>
  <si>
    <t>ETHBKK012301000028</t>
  </si>
  <si>
    <t>นางสาว สุภาพร เคล้าเครือ</t>
  </si>
  <si>
    <t>ETHBKK012301000029</t>
  </si>
  <si>
    <t xml:space="preserve"> E-WALLET 29 JAN 2023                                                                                                  </t>
  </si>
  <si>
    <t>ETHONLIN2301000029</t>
  </si>
  <si>
    <t>ETHBKK012301000030</t>
  </si>
  <si>
    <t xml:space="preserve"> E-WALLET 30 JAN 2023                                                                                                  </t>
  </si>
  <si>
    <t>ETHBKK012301000031</t>
  </si>
  <si>
    <t>นางสาว สมคิด ยิ้มสาระ</t>
  </si>
  <si>
    <t xml:space="preserve"> E-WALLET 31 JAN 2023                                                                                                  </t>
  </si>
  <si>
    <t>ETHBKK012301000033</t>
  </si>
  <si>
    <t>ETHBKK012301000032</t>
  </si>
  <si>
    <t>ETHONLIN2301000030</t>
  </si>
  <si>
    <t>นาย จักรพงศ์ สินธุรักษ์</t>
  </si>
  <si>
    <t>ETHONLIN2301000031</t>
  </si>
  <si>
    <t>ETHONLIN2301000032</t>
  </si>
  <si>
    <t>ETHONLIN2301000033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</si>
</sst>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4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1"/>
      <name val="Arial"/>
    </font>
    <font>
      <sz val="14.0"/>
      <color rgb="FFFF0000"/>
      <name val="Calibri"/>
    </font>
    <font>
      <b/>
      <sz val="18.0"/>
      <color rgb="FFFF0000"/>
      <name val="Calibri"/>
    </font>
    <font>
      <sz val="18.0"/>
      <color theme="1"/>
      <name val="Arial"/>
    </font>
    <font>
      <b/>
      <sz val="18.0"/>
      <color theme="1"/>
      <name val="Calibri"/>
    </font>
    <font>
      <b/>
      <sz val="30.0"/>
      <color theme="1"/>
      <name val="Calibri"/>
    </font>
    <font>
      <sz val="14.0"/>
      <color rgb="FF000000"/>
      <name val="Rubik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1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5" fillId="0" fontId="2" numFmtId="0" xfId="0" applyBorder="1" applyFont="1"/>
    <xf borderId="2" fillId="3" fontId="4" numFmtId="0" xfId="0" applyAlignment="1" applyBorder="1" applyFont="1">
      <alignment horizontal="center" vertical="bottom"/>
    </xf>
    <xf borderId="5" fillId="4" fontId="6" numFmtId="0" xfId="0" applyAlignment="1" applyBorder="1" applyFill="1" applyFont="1">
      <alignment horizontal="center" vertical="bottom"/>
    </xf>
    <xf borderId="2" fillId="0" fontId="7" numFmtId="165" xfId="0" applyAlignment="1" applyBorder="1" applyFont="1" applyNumberFormat="1">
      <alignment horizontal="center" readingOrder="0" vertical="bottom"/>
    </xf>
    <xf borderId="2" fillId="0" fontId="7" numFmtId="4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4" fontId="3" numFmtId="38" xfId="0" applyAlignment="1" applyBorder="1" applyFont="1" applyNumberFormat="1">
      <alignment vertical="bottom"/>
    </xf>
    <xf borderId="2" fillId="4" fontId="7" numFmtId="38" xfId="0" applyAlignment="1" applyBorder="1" applyFont="1" applyNumberFormat="1">
      <alignment horizontal="right" vertical="bottom"/>
    </xf>
    <xf borderId="2" fillId="4" fontId="6" numFmtId="38" xfId="0" applyAlignment="1" applyBorder="1" applyFont="1" applyNumberFormat="1">
      <alignment vertical="bottom"/>
    </xf>
    <xf borderId="2" fillId="4" fontId="6" numFmtId="38" xfId="0" applyAlignment="1" applyBorder="1" applyFont="1" applyNumberFormat="1">
      <alignment readingOrder="0" vertical="bottom"/>
    </xf>
    <xf borderId="2" fillId="0" fontId="3" numFmtId="38" xfId="0" applyAlignment="1" applyBorder="1" applyFont="1" applyNumberFormat="1">
      <alignment vertical="bottom"/>
    </xf>
    <xf borderId="2" fillId="0" fontId="7" numFmtId="38" xfId="0" applyAlignment="1" applyBorder="1" applyFont="1" applyNumberFormat="1">
      <alignment horizontal="right" readingOrder="0" vertical="bottom"/>
    </xf>
    <xf borderId="2" fillId="0" fontId="8" numFmtId="38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2" fillId="4" fontId="6" numFmtId="38" xfId="0" applyAlignment="1" applyBorder="1" applyFont="1" applyNumberFormat="1">
      <alignment horizontal="right" readingOrder="0" vertical="bottom"/>
    </xf>
    <xf borderId="2" fillId="0" fontId="7" numFmtId="38" xfId="0" applyAlignment="1" applyBorder="1" applyFont="1" applyNumberFormat="1">
      <alignment horizontal="right" vertical="bottom"/>
    </xf>
    <xf borderId="2" fillId="4" fontId="6" numFmtId="38" xfId="0" applyAlignment="1" applyBorder="1" applyFont="1" applyNumberFormat="1">
      <alignment horizontal="right" vertical="bottom"/>
    </xf>
    <xf borderId="2" fillId="0" fontId="7" numFmtId="165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4" fontId="4" numFmtId="166" xfId="0" applyAlignment="1" applyBorder="1" applyFont="1" applyNumberFormat="1">
      <alignment horizontal="center" vertical="bottom"/>
    </xf>
    <xf borderId="2" fillId="4" fontId="9" numFmtId="166" xfId="0" applyAlignment="1" applyBorder="1" applyFont="1" applyNumberFormat="1">
      <alignment horizontal="right" vertical="bottom"/>
    </xf>
    <xf borderId="2" fillId="4" fontId="7" numFmtId="38" xfId="0" applyAlignment="1" applyBorder="1" applyFont="1" applyNumberFormat="1">
      <alignment vertical="bottom"/>
    </xf>
    <xf borderId="2" fillId="4" fontId="7" numFmtId="38" xfId="0" applyAlignment="1" applyBorder="1" applyFont="1" applyNumberFormat="1">
      <alignment readingOrder="0" vertical="bottom"/>
    </xf>
    <xf borderId="4" fillId="4" fontId="3" numFmtId="38" xfId="0" applyAlignment="1" applyBorder="1" applyFont="1" applyNumberFormat="1">
      <alignment vertical="bottom"/>
    </xf>
    <xf borderId="4" fillId="4" fontId="7" numFmtId="38" xfId="0" applyAlignment="1" applyBorder="1" applyFont="1" applyNumberFormat="1">
      <alignment vertical="bottom"/>
    </xf>
    <xf borderId="4" fillId="4" fontId="7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6" fillId="4" fontId="4" numFmtId="166" xfId="0" applyAlignment="1" applyBorder="1" applyFont="1" applyNumberFormat="1">
      <alignment horizontal="center" vertical="bottom"/>
    </xf>
    <xf borderId="7" fillId="4" fontId="4" numFmtId="166" xfId="0" applyAlignment="1" applyBorder="1" applyFont="1" applyNumberFormat="1">
      <alignment horizontal="center" vertical="bottom"/>
    </xf>
    <xf borderId="8" fillId="4" fontId="4" numFmtId="166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4" fontId="7" numFmtId="38" xfId="0" applyAlignment="1" applyBorder="1" applyFont="1" applyNumberFormat="1">
      <alignment horizontal="right" readingOrder="0" vertical="bottom"/>
    </xf>
    <xf borderId="5" fillId="4" fontId="6" numFmtId="0" xfId="0" applyAlignment="1" applyBorder="1" applyFont="1">
      <alignment horizontal="center" readingOrder="0" vertical="bottom"/>
    </xf>
    <xf borderId="4" fillId="4" fontId="10" numFmtId="38" xfId="0" applyAlignment="1" applyBorder="1" applyFont="1" applyNumberFormat="1">
      <alignment readingOrder="0" vertical="bottom"/>
    </xf>
    <xf borderId="4" fillId="4" fontId="10" numFmtId="38" xfId="0" applyAlignment="1" applyBorder="1" applyFont="1" applyNumberFormat="1">
      <alignment horizontal="right" vertical="bottom"/>
    </xf>
    <xf borderId="4" fillId="0" fontId="10" numFmtId="38" xfId="0" applyAlignment="1" applyBorder="1" applyFont="1" applyNumberFormat="1">
      <alignment vertical="bottom"/>
    </xf>
    <xf borderId="7" fillId="4" fontId="11" numFmtId="166" xfId="0" applyAlignment="1" applyBorder="1" applyFont="1" applyNumberFormat="1">
      <alignment horizontal="center" vertical="bottom"/>
    </xf>
    <xf borderId="9" fillId="4" fontId="10" numFmtId="38" xfId="0" applyAlignment="1" applyBorder="1" applyFont="1" applyNumberFormat="1">
      <alignment readingOrder="0" vertical="bottom"/>
    </xf>
    <xf borderId="9" fillId="4" fontId="10" numFmtId="38" xfId="0" applyAlignment="1" applyBorder="1" applyFont="1" applyNumberFormat="1">
      <alignment horizontal="right" vertical="bottom"/>
    </xf>
    <xf borderId="9" fillId="0" fontId="7" numFmtId="3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readingOrder="0" vertical="bottom"/>
    </xf>
    <xf borderId="9" fillId="4" fontId="7" numFmtId="38" xfId="0" applyAlignment="1" applyBorder="1" applyFont="1" applyNumberFormat="1">
      <alignment readingOrder="0" vertical="bottom"/>
    </xf>
    <xf borderId="9" fillId="0" fontId="10" numFmtId="38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7" fillId="5" fontId="12" numFmtId="166" xfId="0" applyAlignment="1" applyBorder="1" applyFill="1" applyFont="1" applyNumberForma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2" fillId="0" fontId="6" numFmtId="38" xfId="0" applyAlignment="1" applyBorder="1" applyFont="1" applyNumberFormat="1">
      <alignment readingOrder="0" vertical="bottom"/>
    </xf>
    <xf borderId="2" fillId="0" fontId="6" numFmtId="38" xfId="0" applyAlignment="1" applyBorder="1" applyFont="1" applyNumberFormat="1">
      <alignment horizontal="right" readingOrder="0" vertical="bottom"/>
    </xf>
    <xf borderId="9" fillId="4" fontId="6" numFmtId="38" xfId="0" applyAlignment="1" applyBorder="1" applyFont="1" applyNumberFormat="1">
      <alignment readingOrder="0" vertical="bottom"/>
    </xf>
    <xf borderId="9" fillId="4" fontId="6" numFmtId="38" xfId="0" applyAlignment="1" applyBorder="1" applyFont="1" applyNumberFormat="1">
      <alignment horizontal="right" vertical="bottom"/>
    </xf>
    <xf borderId="9" fillId="0" fontId="6" numFmtId="38" xfId="0" applyAlignment="1" applyBorder="1" applyFont="1" applyNumberFormat="1">
      <alignment vertical="bottom"/>
    </xf>
    <xf borderId="2" fillId="0" fontId="6" numFmtId="38" xfId="0" applyAlignment="1" applyBorder="1" applyFont="1" applyNumberFormat="1">
      <alignment horizontal="right" vertical="bottom"/>
    </xf>
    <xf borderId="9" fillId="0" fontId="6" numFmtId="38" xfId="0" applyAlignment="1" applyBorder="1" applyFont="1" applyNumberFormat="1">
      <alignment readingOrder="0" vertical="bottom"/>
    </xf>
    <xf borderId="9" fillId="0" fontId="7" numFmtId="165" xfId="0" applyAlignment="1" applyBorder="1" applyFont="1" applyNumberFormat="1">
      <alignment horizontal="center" readingOrder="0" vertical="bottom"/>
    </xf>
    <xf borderId="9" fillId="4" fontId="13" numFmtId="4" xfId="0" applyAlignment="1" applyBorder="1" applyFont="1" applyNumberFormat="1">
      <alignment horizontal="center" readingOrder="0"/>
    </xf>
    <xf borderId="9" fillId="4" fontId="13" numFmtId="0" xfId="0" applyAlignment="1" applyBorder="1" applyFont="1">
      <alignment horizontal="center" readingOrder="0"/>
    </xf>
    <xf borderId="9" fillId="4" fontId="13" numFmtId="0" xfId="0" applyAlignment="1" applyBorder="1" applyFont="1">
      <alignment horizontal="left" readingOrder="0"/>
    </xf>
    <xf borderId="9" fillId="0" fontId="7" numFmtId="4" xfId="0" applyAlignment="1" applyBorder="1" applyFont="1" applyNumberFormat="1">
      <alignment horizontal="center" readingOrder="0" vertical="bottom"/>
    </xf>
    <xf borderId="9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readingOrder="0" vertical="bottom"/>
    </xf>
    <xf borderId="2" fillId="0" fontId="3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44924.0</v>
      </c>
      <c r="C5" s="16" t="s">
        <v>18</v>
      </c>
      <c r="D5" s="17">
        <v>54295.0</v>
      </c>
      <c r="E5" s="18" t="s">
        <v>19</v>
      </c>
      <c r="F5" s="19"/>
      <c r="G5" s="19"/>
      <c r="H5" s="20"/>
      <c r="I5" s="21"/>
      <c r="J5" s="22">
        <v>300.0</v>
      </c>
      <c r="K5" s="23"/>
      <c r="L5" s="24">
        <v>300.0</v>
      </c>
      <c r="M5" s="25">
        <f t="shared" ref="M5:M10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44924.0</v>
      </c>
      <c r="C6" s="16" t="s">
        <v>20</v>
      </c>
      <c r="D6" s="17">
        <v>10255.0</v>
      </c>
      <c r="E6" s="18" t="s">
        <v>21</v>
      </c>
      <c r="F6" s="19"/>
      <c r="G6" s="19"/>
      <c r="H6" s="19"/>
      <c r="I6" s="21"/>
      <c r="J6" s="27">
        <v>2600.0</v>
      </c>
      <c r="K6" s="23"/>
      <c r="L6" s="24">
        <v>2600.0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44929.0</v>
      </c>
      <c r="C7" s="16" t="s">
        <v>22</v>
      </c>
      <c r="D7" s="17">
        <v>74342.0</v>
      </c>
      <c r="E7" s="18" t="s">
        <v>23</v>
      </c>
      <c r="F7" s="19"/>
      <c r="G7" s="19"/>
      <c r="H7" s="19"/>
      <c r="I7" s="27">
        <v>200.0</v>
      </c>
      <c r="J7" s="21"/>
      <c r="K7" s="23"/>
      <c r="L7" s="24">
        <v>200.0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44929.0</v>
      </c>
      <c r="C8" s="16" t="s">
        <v>24</v>
      </c>
      <c r="D8" s="17">
        <v>43955.0</v>
      </c>
      <c r="E8" s="18" t="s">
        <v>25</v>
      </c>
      <c r="F8" s="19"/>
      <c r="G8" s="19"/>
      <c r="H8" s="19"/>
      <c r="I8" s="22">
        <v>50.0</v>
      </c>
      <c r="J8" s="21"/>
      <c r="K8" s="28"/>
      <c r="L8" s="24">
        <v>50.0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44929.0</v>
      </c>
      <c r="C9" s="16" t="s">
        <v>26</v>
      </c>
      <c r="D9" s="17">
        <v>39317.0</v>
      </c>
      <c r="E9" s="18" t="s">
        <v>27</v>
      </c>
      <c r="F9" s="19"/>
      <c r="G9" s="19"/>
      <c r="H9" s="19"/>
      <c r="I9" s="29"/>
      <c r="J9" s="22">
        <v>650.0</v>
      </c>
      <c r="K9" s="23"/>
      <c r="L9" s="24">
        <v>650.0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30"/>
      <c r="C10" s="31"/>
      <c r="D10" s="31"/>
      <c r="E10" s="32"/>
      <c r="F10" s="19"/>
      <c r="G10" s="19"/>
      <c r="H10" s="19"/>
      <c r="I10" s="19">
        <f t="shared" ref="I10:J10" si="2">SUM(I5:I9)</f>
        <v>250</v>
      </c>
      <c r="J10" s="20">
        <f t="shared" si="2"/>
        <v>3550</v>
      </c>
      <c r="K10" s="23"/>
      <c r="L10" s="28">
        <f>SUM(L3:L9)</f>
        <v>3800</v>
      </c>
      <c r="M10" s="25">
        <f t="shared" si="1"/>
        <v>0</v>
      </c>
      <c r="N10" s="23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3"/>
      <c r="B11" s="34"/>
      <c r="C11" s="34"/>
      <c r="D11" s="34"/>
      <c r="E11" s="34"/>
      <c r="F11" s="35"/>
      <c r="G11" s="35"/>
      <c r="H11" s="35"/>
      <c r="I11" s="35">
        <f>SUM(J10+I10)</f>
        <v>3800</v>
      </c>
      <c r="J11" s="35"/>
      <c r="K11" s="35"/>
      <c r="L11" s="36"/>
      <c r="M11" s="35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 t="s">
        <v>28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44930.0</v>
      </c>
      <c r="C5" s="16" t="s">
        <v>30</v>
      </c>
      <c r="D5" s="17">
        <v>48192.0</v>
      </c>
      <c r="E5" s="18" t="s">
        <v>31</v>
      </c>
      <c r="F5" s="19"/>
      <c r="G5" s="19"/>
      <c r="H5" s="20"/>
      <c r="I5" s="22">
        <v>135.0</v>
      </c>
      <c r="J5" s="22"/>
      <c r="K5" s="23"/>
      <c r="L5" s="24">
        <v>135.0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44930.0</v>
      </c>
      <c r="C6" s="16" t="s">
        <v>32</v>
      </c>
      <c r="D6" s="17">
        <v>74943.0</v>
      </c>
      <c r="E6" s="18" t="s">
        <v>33</v>
      </c>
      <c r="F6" s="19"/>
      <c r="G6" s="19"/>
      <c r="H6" s="19"/>
      <c r="I6" s="21"/>
      <c r="J6" s="27">
        <v>200.0</v>
      </c>
      <c r="K6" s="23"/>
      <c r="L6" s="24">
        <v>200.0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19"/>
      <c r="G7" s="19"/>
      <c r="H7" s="19"/>
      <c r="I7" s="27"/>
      <c r="J7" s="21"/>
      <c r="K7" s="23"/>
      <c r="L7" s="24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30"/>
      <c r="C8" s="31"/>
      <c r="D8" s="31"/>
      <c r="E8" s="32"/>
      <c r="F8" s="19"/>
      <c r="G8" s="19"/>
      <c r="H8" s="19"/>
      <c r="I8" s="37">
        <f t="shared" ref="I8:J8" si="2">SUM(I5:I7)</f>
        <v>135</v>
      </c>
      <c r="J8" s="20">
        <f t="shared" si="2"/>
        <v>200</v>
      </c>
      <c r="K8" s="23"/>
      <c r="L8" s="28">
        <f>SUM(L5:L7)</f>
        <v>335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34"/>
      <c r="F9" s="35"/>
      <c r="G9" s="35"/>
      <c r="H9" s="35"/>
      <c r="I9" s="35">
        <f>SUM(J8+I8)</f>
        <v>335</v>
      </c>
      <c r="J9" s="35"/>
      <c r="K9" s="35"/>
      <c r="L9" s="36"/>
      <c r="M9" s="3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44931.0</v>
      </c>
      <c r="C5" s="16" t="s">
        <v>35</v>
      </c>
      <c r="D5" s="17">
        <v>21384.0</v>
      </c>
      <c r="E5" s="18" t="s">
        <v>36</v>
      </c>
      <c r="F5" s="19"/>
      <c r="G5" s="38">
        <v>6500.0</v>
      </c>
      <c r="H5" s="20"/>
      <c r="I5" s="22"/>
      <c r="J5" s="22"/>
      <c r="K5" s="23"/>
      <c r="L5" s="24">
        <v>6500.0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44931.0</v>
      </c>
      <c r="C6" s="16" t="s">
        <v>37</v>
      </c>
      <c r="D6" s="17">
        <v>22463.0</v>
      </c>
      <c r="E6" s="18" t="s">
        <v>38</v>
      </c>
      <c r="F6" s="19"/>
      <c r="G6" s="19"/>
      <c r="H6" s="19"/>
      <c r="I6" s="22">
        <v>25.0</v>
      </c>
      <c r="J6" s="27"/>
      <c r="K6" s="23"/>
      <c r="L6" s="24">
        <v>25.0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5"/>
      <c r="C7" s="16"/>
      <c r="D7" s="17"/>
      <c r="E7" s="18"/>
      <c r="F7" s="19"/>
      <c r="G7" s="19"/>
      <c r="H7" s="19"/>
      <c r="I7" s="27"/>
      <c r="J7" s="21"/>
      <c r="K7" s="23"/>
      <c r="L7" s="24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/>
      <c r="B8" s="30"/>
      <c r="C8" s="31"/>
      <c r="D8" s="31"/>
      <c r="E8" s="32"/>
      <c r="F8" s="39"/>
      <c r="G8" s="40">
        <f>SUM(G5:G7)</f>
        <v>6500</v>
      </c>
      <c r="H8" s="39"/>
      <c r="I8" s="40">
        <f t="shared" ref="I8:J8" si="2">SUM(I5:I7)</f>
        <v>25</v>
      </c>
      <c r="J8" s="41">
        <f t="shared" si="2"/>
        <v>0</v>
      </c>
      <c r="K8" s="42"/>
      <c r="L8" s="28">
        <f>SUM(L5:L7)</f>
        <v>6525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43"/>
      <c r="F9" s="44"/>
      <c r="G9" s="45"/>
      <c r="H9" s="45"/>
      <c r="I9" s="45">
        <f>SUM(F8+G8+H8+I8+J8+K8)</f>
        <v>6525</v>
      </c>
      <c r="J9" s="45"/>
      <c r="K9" s="46"/>
      <c r="L9" s="36"/>
      <c r="M9" s="3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44932.0</v>
      </c>
      <c r="C5" s="16" t="s">
        <v>40</v>
      </c>
      <c r="D5" s="47">
        <v>66714.0</v>
      </c>
      <c r="E5" s="48" t="s">
        <v>41</v>
      </c>
      <c r="F5" s="19"/>
      <c r="G5" s="38"/>
      <c r="H5" s="49">
        <v>25000.0</v>
      </c>
      <c r="I5" s="22"/>
      <c r="J5" s="22"/>
      <c r="K5" s="23"/>
      <c r="L5" s="24">
        <v>25000.0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44932.0</v>
      </c>
      <c r="C6" s="16" t="s">
        <v>42</v>
      </c>
      <c r="D6" s="47">
        <v>21828.0</v>
      </c>
      <c r="E6" s="48" t="s">
        <v>43</v>
      </c>
      <c r="F6" s="19"/>
      <c r="G6" s="19"/>
      <c r="H6" s="19"/>
      <c r="I6" s="22"/>
      <c r="J6" s="27"/>
      <c r="K6" s="49">
        <v>288.0</v>
      </c>
      <c r="L6" s="24">
        <v>288.0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>
        <v>44932.0</v>
      </c>
      <c r="C7" s="16" t="s">
        <v>44</v>
      </c>
      <c r="D7" s="47">
        <v>48577.0</v>
      </c>
      <c r="E7" s="48" t="s">
        <v>45</v>
      </c>
      <c r="F7" s="19"/>
      <c r="G7" s="19"/>
      <c r="H7" s="19"/>
      <c r="I7" s="27"/>
      <c r="J7" s="21"/>
      <c r="K7" s="49">
        <v>170.0</v>
      </c>
      <c r="L7" s="24">
        <v>170.0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>
        <v>44932.0</v>
      </c>
      <c r="C8" s="31"/>
      <c r="D8" s="31"/>
      <c r="E8" s="32"/>
      <c r="F8" s="51">
        <v>0.0</v>
      </c>
      <c r="G8" s="51">
        <v>0.0</v>
      </c>
      <c r="H8" s="51">
        <v>25000.0</v>
      </c>
      <c r="I8" s="51">
        <v>0.0</v>
      </c>
      <c r="J8" s="52">
        <f t="shared" ref="J8:L8" si="2">SUM(J5:J7)</f>
        <v>0</v>
      </c>
      <c r="K8" s="53">
        <f t="shared" si="2"/>
        <v>458</v>
      </c>
      <c r="L8" s="28">
        <f t="shared" si="2"/>
        <v>25458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43"/>
      <c r="F9" s="44"/>
      <c r="G9" s="45"/>
      <c r="H9" s="45"/>
      <c r="I9" s="54">
        <f>SUM(F8+G8+H8+I8+J8+K8)</f>
        <v>25458</v>
      </c>
      <c r="J9" s="45"/>
      <c r="K9" s="46"/>
      <c r="L9" s="36"/>
      <c r="M9" s="3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44933.0</v>
      </c>
      <c r="C5" s="16" t="s">
        <v>46</v>
      </c>
      <c r="D5" s="47">
        <v>72290.0</v>
      </c>
      <c r="E5" s="48" t="s">
        <v>47</v>
      </c>
      <c r="F5" s="19"/>
      <c r="G5" s="38"/>
      <c r="H5" s="49"/>
      <c r="I5" s="22">
        <v>200.0</v>
      </c>
      <c r="J5" s="22"/>
      <c r="K5" s="23"/>
      <c r="L5" s="24">
        <v>200.0</v>
      </c>
      <c r="M5" s="25">
        <f t="shared" ref="M5:M10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44933.0</v>
      </c>
      <c r="C6" s="16" t="s">
        <v>48</v>
      </c>
      <c r="D6" s="47">
        <v>49194.0</v>
      </c>
      <c r="E6" s="48" t="s">
        <v>49</v>
      </c>
      <c r="F6" s="19"/>
      <c r="G6" s="19"/>
      <c r="H6" s="19"/>
      <c r="I6" s="22">
        <v>3263.0</v>
      </c>
      <c r="J6" s="27"/>
      <c r="K6" s="49"/>
      <c r="L6" s="24">
        <v>3263.0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>
        <v>44933.0</v>
      </c>
      <c r="C7" s="16" t="s">
        <v>50</v>
      </c>
      <c r="D7" s="47">
        <v>52993.0</v>
      </c>
      <c r="E7" s="48" t="s">
        <v>51</v>
      </c>
      <c r="F7" s="19"/>
      <c r="G7" s="19"/>
      <c r="H7" s="19"/>
      <c r="I7" s="27">
        <v>20000.0</v>
      </c>
      <c r="J7" s="21"/>
      <c r="K7" s="49"/>
      <c r="L7" s="24">
        <v>20000.0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>
        <v>44933.0</v>
      </c>
      <c r="C8" s="47" t="s">
        <v>52</v>
      </c>
      <c r="D8" s="47">
        <v>42095.0</v>
      </c>
      <c r="E8" s="48" t="s">
        <v>53</v>
      </c>
      <c r="F8" s="55"/>
      <c r="G8" s="55"/>
      <c r="H8" s="55"/>
      <c r="I8" s="55"/>
      <c r="J8" s="56"/>
      <c r="K8" s="57">
        <v>750.0</v>
      </c>
      <c r="L8" s="24">
        <v>750.0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>
        <v>5.0</v>
      </c>
      <c r="B9" s="15">
        <v>44933.0</v>
      </c>
      <c r="C9" s="47" t="s">
        <v>54</v>
      </c>
      <c r="D9" s="47">
        <v>25650.0</v>
      </c>
      <c r="E9" s="58" t="s">
        <v>55</v>
      </c>
      <c r="F9" s="55"/>
      <c r="G9" s="55"/>
      <c r="H9" s="59">
        <v>42500.0</v>
      </c>
      <c r="I9" s="55"/>
      <c r="J9" s="56"/>
      <c r="K9" s="60"/>
      <c r="L9" s="24">
        <v>42500.0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0">
        <v>6.0</v>
      </c>
      <c r="B10" s="15">
        <v>44933.0</v>
      </c>
      <c r="C10" s="47" t="s">
        <v>56</v>
      </c>
      <c r="D10" s="47">
        <v>48577.0</v>
      </c>
      <c r="E10" s="58" t="s">
        <v>45</v>
      </c>
      <c r="F10" s="55"/>
      <c r="G10" s="55"/>
      <c r="H10" s="55"/>
      <c r="I10" s="55"/>
      <c r="J10" s="56"/>
      <c r="K10" s="57">
        <v>442.0</v>
      </c>
      <c r="L10" s="24">
        <v>442.0</v>
      </c>
      <c r="M10" s="25">
        <f t="shared" si="1"/>
        <v>0</v>
      </c>
      <c r="N10" s="23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0"/>
      <c r="B11" s="15"/>
      <c r="C11" s="31"/>
      <c r="D11" s="31"/>
      <c r="E11" s="61"/>
      <c r="F11" s="55"/>
      <c r="G11" s="55"/>
      <c r="H11" s="55"/>
      <c r="I11" s="55"/>
      <c r="J11" s="56"/>
      <c r="K11" s="60"/>
      <c r="L11" s="28"/>
      <c r="M11" s="25"/>
      <c r="N11" s="23"/>
      <c r="O11" s="26"/>
      <c r="P11" s="2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0"/>
      <c r="B12" s="15"/>
      <c r="C12" s="31"/>
      <c r="D12" s="31"/>
      <c r="E12" s="61"/>
      <c r="F12" s="55">
        <f t="shared" ref="F12:L12" si="2">SUM(F5:F11)</f>
        <v>0</v>
      </c>
      <c r="G12" s="55">
        <f t="shared" si="2"/>
        <v>0</v>
      </c>
      <c r="H12" s="55">
        <f t="shared" si="2"/>
        <v>42500</v>
      </c>
      <c r="I12" s="55">
        <f t="shared" si="2"/>
        <v>23463</v>
      </c>
      <c r="J12" s="55">
        <f t="shared" si="2"/>
        <v>0</v>
      </c>
      <c r="K12" s="55">
        <f t="shared" si="2"/>
        <v>1192</v>
      </c>
      <c r="L12" s="55">
        <f t="shared" si="2"/>
        <v>67155</v>
      </c>
      <c r="M12" s="25"/>
      <c r="N12" s="23"/>
      <c r="O12" s="26"/>
      <c r="P12" s="2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3"/>
      <c r="B13" s="34"/>
      <c r="C13" s="34"/>
      <c r="D13" s="34"/>
      <c r="E13" s="62">
        <f>SUM(F12:K12)</f>
        <v>67155</v>
      </c>
      <c r="F13" s="63"/>
      <c r="G13" s="63"/>
      <c r="H13" s="63"/>
      <c r="I13" s="63"/>
      <c r="J13" s="63"/>
      <c r="K13" s="63"/>
      <c r="L13" s="63"/>
      <c r="M13" s="64"/>
      <c r="N13" s="2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 t="s">
        <v>28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</sheetData>
  <mergeCells count="15">
    <mergeCell ref="M2:M4"/>
    <mergeCell ref="N2:N4"/>
    <mergeCell ref="F3:F4"/>
    <mergeCell ref="G3:H3"/>
    <mergeCell ref="I3:J3"/>
    <mergeCell ref="K3:K4"/>
    <mergeCell ref="E13:M13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44935.0</v>
      </c>
      <c r="C5" s="16" t="s">
        <v>58</v>
      </c>
      <c r="D5" s="47">
        <v>21828.0</v>
      </c>
      <c r="E5" s="48" t="s">
        <v>43</v>
      </c>
      <c r="F5" s="21"/>
      <c r="G5" s="22"/>
      <c r="H5" s="27"/>
      <c r="I5" s="22"/>
      <c r="J5" s="22"/>
      <c r="K5" s="65">
        <v>2452.0</v>
      </c>
      <c r="L5" s="66">
        <v>2452.0</v>
      </c>
      <c r="M5" s="25">
        <f t="shared" ref="M5:M6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44935.0</v>
      </c>
      <c r="C6" s="16" t="s">
        <v>59</v>
      </c>
      <c r="D6" s="47">
        <v>31927.0</v>
      </c>
      <c r="E6" s="48" t="s">
        <v>60</v>
      </c>
      <c r="F6" s="21"/>
      <c r="G6" s="21"/>
      <c r="H6" s="21"/>
      <c r="I6" s="22"/>
      <c r="J6" s="27"/>
      <c r="K6" s="27">
        <v>265.0</v>
      </c>
      <c r="L6" s="66">
        <v>265.0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31"/>
      <c r="D7" s="31"/>
      <c r="E7" s="61"/>
      <c r="F7" s="67"/>
      <c r="G7" s="67"/>
      <c r="H7" s="67"/>
      <c r="I7" s="67"/>
      <c r="J7" s="68"/>
      <c r="K7" s="69"/>
      <c r="L7" s="70"/>
      <c r="M7" s="25"/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0</v>
      </c>
      <c r="J8" s="67">
        <f t="shared" si="2"/>
        <v>0</v>
      </c>
      <c r="K8" s="67">
        <f t="shared" si="2"/>
        <v>2717</v>
      </c>
      <c r="L8" s="67">
        <f t="shared" si="2"/>
        <v>2717</v>
      </c>
      <c r="M8" s="25"/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2717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44936.0</v>
      </c>
      <c r="C5" s="16" t="s">
        <v>62</v>
      </c>
      <c r="D5" s="47">
        <v>23221.0</v>
      </c>
      <c r="E5" s="48" t="s">
        <v>63</v>
      </c>
      <c r="F5" s="21"/>
      <c r="G5" s="22"/>
      <c r="H5" s="27"/>
      <c r="I5" s="22"/>
      <c r="J5" s="22"/>
      <c r="K5" s="65">
        <v>942.0</v>
      </c>
      <c r="L5" s="66">
        <v>942.0</v>
      </c>
      <c r="M5" s="25">
        <f t="shared" ref="M5:M6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/>
      <c r="C6" s="16"/>
      <c r="D6" s="47"/>
      <c r="E6" s="48"/>
      <c r="F6" s="21"/>
      <c r="G6" s="21"/>
      <c r="H6" s="21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31"/>
      <c r="D7" s="31"/>
      <c r="E7" s="61"/>
      <c r="F7" s="67"/>
      <c r="G7" s="67"/>
      <c r="H7" s="67"/>
      <c r="I7" s="67"/>
      <c r="J7" s="68"/>
      <c r="K7" s="69"/>
      <c r="L7" s="70"/>
      <c r="M7" s="25"/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0</v>
      </c>
      <c r="J8" s="67">
        <f t="shared" si="2"/>
        <v>0</v>
      </c>
      <c r="K8" s="67">
        <f t="shared" si="2"/>
        <v>942</v>
      </c>
      <c r="L8" s="67">
        <f t="shared" si="2"/>
        <v>942</v>
      </c>
      <c r="M8" s="25"/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942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44937.0</v>
      </c>
      <c r="C5" s="16" t="s">
        <v>65</v>
      </c>
      <c r="D5" s="47">
        <v>10291.0</v>
      </c>
      <c r="E5" s="48" t="s">
        <v>66</v>
      </c>
      <c r="F5" s="21"/>
      <c r="G5" s="22"/>
      <c r="H5" s="27"/>
      <c r="I5" s="22"/>
      <c r="J5" s="22">
        <v>400.0</v>
      </c>
      <c r="K5" s="65"/>
      <c r="L5" s="66">
        <v>400.0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44937.0</v>
      </c>
      <c r="C6" s="16" t="s">
        <v>67</v>
      </c>
      <c r="D6" s="47">
        <v>28188.0</v>
      </c>
      <c r="E6" s="48" t="s">
        <v>68</v>
      </c>
      <c r="F6" s="21"/>
      <c r="G6" s="21"/>
      <c r="H6" s="21"/>
      <c r="I6" s="22"/>
      <c r="J6" s="27">
        <v>200.0</v>
      </c>
      <c r="K6" s="27"/>
      <c r="L6" s="66">
        <v>200.0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>
        <v>44937.0</v>
      </c>
      <c r="C7" s="47" t="s">
        <v>69</v>
      </c>
      <c r="D7" s="47">
        <v>23221.0</v>
      </c>
      <c r="E7" s="58" t="s">
        <v>63</v>
      </c>
      <c r="F7" s="67"/>
      <c r="G7" s="67"/>
      <c r="H7" s="67"/>
      <c r="I7" s="67"/>
      <c r="J7" s="68"/>
      <c r="K7" s="71">
        <v>765.0</v>
      </c>
      <c r="L7" s="66">
        <v>765.0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0</v>
      </c>
      <c r="J8" s="67">
        <f t="shared" si="2"/>
        <v>600</v>
      </c>
      <c r="K8" s="67">
        <f t="shared" si="2"/>
        <v>765</v>
      </c>
      <c r="L8" s="67">
        <f t="shared" si="2"/>
        <v>1365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1365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72">
        <v>44939.0</v>
      </c>
      <c r="C5" s="73" t="s">
        <v>71</v>
      </c>
      <c r="D5" s="74">
        <v>51697.0</v>
      </c>
      <c r="E5" s="75" t="s">
        <v>72</v>
      </c>
      <c r="F5" s="21"/>
      <c r="G5" s="22"/>
      <c r="H5" s="27"/>
      <c r="I5" s="22"/>
      <c r="J5" s="22">
        <v>450.0</v>
      </c>
      <c r="K5" s="65"/>
      <c r="L5" s="66">
        <v>450.0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>
        <v>44939.0</v>
      </c>
      <c r="C6" s="76" t="s">
        <v>73</v>
      </c>
      <c r="D6" s="77">
        <v>22463.0</v>
      </c>
      <c r="E6" s="78" t="s">
        <v>38</v>
      </c>
      <c r="F6" s="21"/>
      <c r="G6" s="21"/>
      <c r="H6" s="21"/>
      <c r="I6" s="22">
        <v>100.0</v>
      </c>
      <c r="J6" s="27"/>
      <c r="K6" s="27"/>
      <c r="L6" s="66">
        <v>100.0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100</v>
      </c>
      <c r="J8" s="67">
        <f t="shared" si="2"/>
        <v>450</v>
      </c>
      <c r="K8" s="67">
        <f t="shared" si="2"/>
        <v>0</v>
      </c>
      <c r="L8" s="67">
        <f t="shared" si="2"/>
        <v>550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550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72">
        <v>44940.0</v>
      </c>
      <c r="C5" s="73" t="s">
        <v>75</v>
      </c>
      <c r="D5" s="74">
        <v>74894.0</v>
      </c>
      <c r="E5" s="75" t="s">
        <v>76</v>
      </c>
      <c r="F5" s="21"/>
      <c r="G5" s="22"/>
      <c r="H5" s="27"/>
      <c r="I5" s="22">
        <v>200.0</v>
      </c>
      <c r="J5" s="22"/>
      <c r="K5" s="65"/>
      <c r="L5" s="66">
        <v>200.0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>
        <v>44940.0</v>
      </c>
      <c r="C6" s="76" t="s">
        <v>77</v>
      </c>
      <c r="D6" s="77">
        <v>51697.0</v>
      </c>
      <c r="E6" s="78" t="s">
        <v>72</v>
      </c>
      <c r="F6" s="21"/>
      <c r="G6" s="21"/>
      <c r="H6" s="21"/>
      <c r="I6" s="22"/>
      <c r="J6" s="27">
        <v>2800.0</v>
      </c>
      <c r="K6" s="27"/>
      <c r="L6" s="66">
        <v>2800.0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200</v>
      </c>
      <c r="J8" s="67">
        <f t="shared" si="2"/>
        <v>2800</v>
      </c>
      <c r="K8" s="67">
        <f t="shared" si="2"/>
        <v>0</v>
      </c>
      <c r="L8" s="67">
        <f t="shared" si="2"/>
        <v>3000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3000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</cols>
  <sheetData>
    <row r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72">
        <v>44941.0</v>
      </c>
      <c r="C5" s="73" t="s">
        <v>79</v>
      </c>
      <c r="D5" s="74">
        <v>43381.0</v>
      </c>
      <c r="E5" s="75" t="s">
        <v>80</v>
      </c>
      <c r="F5" s="22">
        <v>300.0</v>
      </c>
      <c r="G5" s="22"/>
      <c r="H5" s="27"/>
      <c r="I5" s="22"/>
      <c r="J5" s="22"/>
      <c r="K5" s="65"/>
      <c r="L5" s="66">
        <v>300.0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>
        <v>44941.0</v>
      </c>
      <c r="C6" s="76" t="s">
        <v>81</v>
      </c>
      <c r="D6" s="77">
        <v>73236.0</v>
      </c>
      <c r="E6" s="78" t="s">
        <v>82</v>
      </c>
      <c r="F6" s="21"/>
      <c r="G6" s="21"/>
      <c r="H6" s="21"/>
      <c r="I6" s="22">
        <v>600.0</v>
      </c>
      <c r="J6" s="27"/>
      <c r="K6" s="27"/>
      <c r="L6" s="66">
        <v>600.0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300</v>
      </c>
      <c r="G8" s="67">
        <f t="shared" si="2"/>
        <v>0</v>
      </c>
      <c r="H8" s="67">
        <f t="shared" si="2"/>
        <v>0</v>
      </c>
      <c r="I8" s="67">
        <f t="shared" si="2"/>
        <v>600</v>
      </c>
      <c r="J8" s="67">
        <f t="shared" si="2"/>
        <v>0</v>
      </c>
      <c r="K8" s="67">
        <f t="shared" si="2"/>
        <v>0</v>
      </c>
      <c r="L8" s="67">
        <f t="shared" si="2"/>
        <v>900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900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72">
        <v>44941.0</v>
      </c>
      <c r="C5" s="73" t="s">
        <v>84</v>
      </c>
      <c r="D5" s="74">
        <v>21828.0</v>
      </c>
      <c r="E5" s="75" t="s">
        <v>43</v>
      </c>
      <c r="F5" s="22"/>
      <c r="G5" s="22"/>
      <c r="H5" s="27"/>
      <c r="I5" s="22"/>
      <c r="J5" s="22"/>
      <c r="K5" s="65">
        <v>119.0</v>
      </c>
      <c r="L5" s="66">
        <v>119.0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1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0</v>
      </c>
      <c r="I8" s="67">
        <f t="shared" si="2"/>
        <v>0</v>
      </c>
      <c r="J8" s="67">
        <f t="shared" si="2"/>
        <v>0</v>
      </c>
      <c r="K8" s="67">
        <f t="shared" si="2"/>
        <v>119</v>
      </c>
      <c r="L8" s="67">
        <f t="shared" si="2"/>
        <v>119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119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44945.0</v>
      </c>
      <c r="C5" s="73" t="s">
        <v>86</v>
      </c>
      <c r="D5" s="74">
        <v>21818.0</v>
      </c>
      <c r="E5" s="75" t="s">
        <v>87</v>
      </c>
      <c r="F5" s="22"/>
      <c r="G5" s="22"/>
      <c r="H5" s="27">
        <v>5000.0</v>
      </c>
      <c r="I5" s="22"/>
      <c r="J5" s="22"/>
      <c r="K5" s="65"/>
      <c r="L5" s="66">
        <v>5000.0</v>
      </c>
      <c r="M5" s="25">
        <f t="shared" ref="M5:M8" si="1">SUM(F5+G5+H5+I5+J5+K5-L5)</f>
        <v>0</v>
      </c>
      <c r="N5" s="23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1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31"/>
      <c r="D8" s="31"/>
      <c r="E8" s="61"/>
      <c r="F8" s="67">
        <f t="shared" ref="F8:L8" si="2">SUM(F5:F7)</f>
        <v>0</v>
      </c>
      <c r="G8" s="67">
        <f t="shared" si="2"/>
        <v>0</v>
      </c>
      <c r="H8" s="67">
        <f t="shared" si="2"/>
        <v>5000</v>
      </c>
      <c r="I8" s="67">
        <f t="shared" si="2"/>
        <v>0</v>
      </c>
      <c r="J8" s="67">
        <f t="shared" si="2"/>
        <v>0</v>
      </c>
      <c r="K8" s="67">
        <f t="shared" si="2"/>
        <v>0</v>
      </c>
      <c r="L8" s="67">
        <f t="shared" si="2"/>
        <v>5000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3"/>
      <c r="B9" s="34"/>
      <c r="C9" s="34"/>
      <c r="D9" s="34"/>
      <c r="E9" s="54">
        <f>SUM(F8:K8)</f>
        <v>5000</v>
      </c>
      <c r="F9" s="63"/>
      <c r="G9" s="63"/>
      <c r="H9" s="63"/>
      <c r="I9" s="63"/>
      <c r="J9" s="63"/>
      <c r="K9" s="63"/>
      <c r="L9" s="63"/>
      <c r="M9" s="64"/>
      <c r="N9" s="2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 t="s">
        <v>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5">
    <mergeCell ref="M2:M4"/>
    <mergeCell ref="N2:N4"/>
    <mergeCell ref="F3:F4"/>
    <mergeCell ref="G3:H3"/>
    <mergeCell ref="I3:J3"/>
    <mergeCell ref="K3:K4"/>
    <mergeCell ref="E9:M9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44946.0</v>
      </c>
      <c r="C5" s="73" t="s">
        <v>89</v>
      </c>
      <c r="D5" s="74">
        <v>58257.0</v>
      </c>
      <c r="E5" s="75" t="s">
        <v>90</v>
      </c>
      <c r="F5" s="22"/>
      <c r="G5" s="22"/>
      <c r="H5" s="27"/>
      <c r="I5" s="22">
        <v>0.0</v>
      </c>
      <c r="J5" s="22"/>
      <c r="K5" s="65"/>
      <c r="L5" s="66">
        <v>300.0</v>
      </c>
      <c r="M5" s="25">
        <f t="shared" ref="M5:M9" si="1">SUM(F5+G5+H5+I5+J5+K5-L5)</f>
        <v>-300</v>
      </c>
      <c r="N5" s="79" t="s">
        <v>91</v>
      </c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>
        <v>44946.0</v>
      </c>
      <c r="C6" s="76" t="s">
        <v>92</v>
      </c>
      <c r="D6" s="77">
        <v>35245.0</v>
      </c>
      <c r="E6" s="78" t="s">
        <v>93</v>
      </c>
      <c r="F6" s="21"/>
      <c r="G6" s="21"/>
      <c r="H6" s="22">
        <v>10000.0</v>
      </c>
      <c r="I6" s="22"/>
      <c r="J6" s="27"/>
      <c r="K6" s="27"/>
      <c r="L6" s="66">
        <v>10000.0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>
        <v>44946.0</v>
      </c>
      <c r="C7" s="47" t="s">
        <v>94</v>
      </c>
      <c r="D7" s="47">
        <v>35245.0</v>
      </c>
      <c r="E7" s="58" t="s">
        <v>93</v>
      </c>
      <c r="F7" s="67"/>
      <c r="G7" s="67"/>
      <c r="H7" s="67">
        <v>11600.0</v>
      </c>
      <c r="I7" s="67"/>
      <c r="J7" s="68"/>
      <c r="K7" s="71"/>
      <c r="L7" s="66">
        <v>11600.0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>
        <v>44946.0</v>
      </c>
      <c r="C8" s="47" t="s">
        <v>95</v>
      </c>
      <c r="D8" s="47">
        <v>59137.0</v>
      </c>
      <c r="E8" s="58" t="s">
        <v>96</v>
      </c>
      <c r="F8" s="67"/>
      <c r="G8" s="67"/>
      <c r="H8" s="67">
        <v>1290.0</v>
      </c>
      <c r="I8" s="67"/>
      <c r="J8" s="68"/>
      <c r="K8" s="71"/>
      <c r="L8" s="66">
        <v>1290.0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22890</v>
      </c>
      <c r="I9" s="67">
        <f t="shared" ref="I9:K9" si="3">SUM(I5:I7)</f>
        <v>0</v>
      </c>
      <c r="J9" s="67">
        <f t="shared" si="3"/>
        <v>0</v>
      </c>
      <c r="K9" s="67">
        <f t="shared" si="3"/>
        <v>0</v>
      </c>
      <c r="L9" s="67">
        <f>SUM(L5:L8)</f>
        <v>23190</v>
      </c>
      <c r="M9" s="25">
        <f t="shared" si="1"/>
        <v>-300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22890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44948.0</v>
      </c>
      <c r="C5" s="73" t="s">
        <v>98</v>
      </c>
      <c r="D5" s="74">
        <v>21828.0</v>
      </c>
      <c r="E5" s="75" t="s">
        <v>43</v>
      </c>
      <c r="F5" s="22"/>
      <c r="G5" s="22"/>
      <c r="H5" s="27"/>
      <c r="I5" s="22"/>
      <c r="J5" s="22"/>
      <c r="K5" s="65">
        <v>4955.0</v>
      </c>
      <c r="L5" s="66">
        <v>4955.0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0</v>
      </c>
      <c r="I9" s="67">
        <f t="shared" ref="I9:K9" si="3">SUM(I5:I7)</f>
        <v>0</v>
      </c>
      <c r="J9" s="67">
        <f t="shared" si="3"/>
        <v>0</v>
      </c>
      <c r="K9" s="67">
        <f t="shared" si="3"/>
        <v>4955</v>
      </c>
      <c r="L9" s="67">
        <f>SUM(L5:L8)</f>
        <v>4955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4955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44949.0</v>
      </c>
      <c r="C5" s="73" t="s">
        <v>100</v>
      </c>
      <c r="D5" s="74">
        <v>25650.0</v>
      </c>
      <c r="E5" s="75" t="s">
        <v>101</v>
      </c>
      <c r="F5" s="22"/>
      <c r="G5" s="22"/>
      <c r="H5" s="27">
        <v>8550.0</v>
      </c>
      <c r="I5" s="22"/>
      <c r="J5" s="22"/>
      <c r="K5" s="65"/>
      <c r="L5" s="66">
        <v>8550.0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8550</v>
      </c>
      <c r="I9" s="67">
        <f t="shared" ref="I9:K9" si="3">SUM(I5:I7)</f>
        <v>0</v>
      </c>
      <c r="J9" s="67">
        <f t="shared" si="3"/>
        <v>0</v>
      </c>
      <c r="K9" s="67">
        <f t="shared" si="3"/>
        <v>0</v>
      </c>
      <c r="L9" s="67">
        <f>SUM(L5:L8)</f>
        <v>8550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8550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44950.0</v>
      </c>
      <c r="C5" s="73" t="s">
        <v>103</v>
      </c>
      <c r="D5" s="74">
        <v>35245.0</v>
      </c>
      <c r="E5" s="75" t="s">
        <v>93</v>
      </c>
      <c r="F5" s="22"/>
      <c r="G5" s="22"/>
      <c r="H5" s="27"/>
      <c r="I5" s="22"/>
      <c r="J5" s="22">
        <v>5150.0</v>
      </c>
      <c r="K5" s="65"/>
      <c r="L5" s="66">
        <v>5150.0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>
        <v>44950.0</v>
      </c>
      <c r="C6" s="76" t="s">
        <v>104</v>
      </c>
      <c r="D6" s="77">
        <v>51697.0</v>
      </c>
      <c r="E6" s="78" t="s">
        <v>72</v>
      </c>
      <c r="F6" s="21"/>
      <c r="G6" s="21"/>
      <c r="H6" s="22"/>
      <c r="I6" s="22"/>
      <c r="J6" s="27">
        <v>17682.0</v>
      </c>
      <c r="K6" s="27"/>
      <c r="L6" s="66">
        <v>17682.0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0</v>
      </c>
      <c r="I9" s="67">
        <f t="shared" ref="I9:K9" si="3">SUM(I5:I7)</f>
        <v>0</v>
      </c>
      <c r="J9" s="67">
        <f t="shared" si="3"/>
        <v>22832</v>
      </c>
      <c r="K9" s="67">
        <f t="shared" si="3"/>
        <v>0</v>
      </c>
      <c r="L9" s="67">
        <f>SUM(L5:L8)</f>
        <v>22832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22832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44951.0</v>
      </c>
      <c r="C5" s="73" t="s">
        <v>106</v>
      </c>
      <c r="D5" s="74">
        <v>75608.0</v>
      </c>
      <c r="E5" s="75" t="s">
        <v>107</v>
      </c>
      <c r="F5" s="22"/>
      <c r="G5" s="22"/>
      <c r="H5" s="27">
        <v>27000.0</v>
      </c>
      <c r="I5" s="22"/>
      <c r="J5" s="22"/>
      <c r="K5" s="65"/>
      <c r="L5" s="66">
        <v>27000.0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27000</v>
      </c>
      <c r="I9" s="67">
        <f t="shared" ref="I9:K9" si="3">SUM(I5:I7)</f>
        <v>0</v>
      </c>
      <c r="J9" s="67">
        <f t="shared" si="3"/>
        <v>0</v>
      </c>
      <c r="K9" s="67">
        <f t="shared" si="3"/>
        <v>0</v>
      </c>
      <c r="L9" s="67">
        <f>SUM(L5:L8)</f>
        <v>27000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27000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44952.0</v>
      </c>
      <c r="C5" s="73" t="s">
        <v>109</v>
      </c>
      <c r="D5" s="74">
        <v>65232.0</v>
      </c>
      <c r="E5" s="75" t="s">
        <v>110</v>
      </c>
      <c r="F5" s="22"/>
      <c r="G5" s="22"/>
      <c r="H5" s="27"/>
      <c r="I5" s="22">
        <v>150.0</v>
      </c>
      <c r="J5" s="22"/>
      <c r="K5" s="65"/>
      <c r="L5" s="66">
        <v>150.0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72"/>
      <c r="C6" s="76"/>
      <c r="D6" s="77"/>
      <c r="E6" s="7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0</v>
      </c>
      <c r="I9" s="67">
        <f t="shared" ref="I9:K9" si="3">SUM(I5:I7)</f>
        <v>150</v>
      </c>
      <c r="J9" s="67">
        <f t="shared" si="3"/>
        <v>0</v>
      </c>
      <c r="K9" s="67">
        <f t="shared" si="3"/>
        <v>0</v>
      </c>
      <c r="L9" s="67">
        <f>SUM(L5:L8)</f>
        <v>150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150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4.13"/>
  </cols>
  <sheetData>
    <row r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44953.0</v>
      </c>
      <c r="C5" s="73" t="s">
        <v>111</v>
      </c>
      <c r="D5" s="74">
        <v>21384.0</v>
      </c>
      <c r="E5" s="75" t="s">
        <v>36</v>
      </c>
      <c r="F5" s="22"/>
      <c r="G5" s="22"/>
      <c r="H5" s="27">
        <v>23450.0</v>
      </c>
      <c r="I5" s="22"/>
      <c r="J5" s="22"/>
      <c r="K5" s="65"/>
      <c r="L5" s="66">
        <v>23450.0</v>
      </c>
      <c r="M5" s="25">
        <f t="shared" ref="M5:M9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72"/>
      <c r="C6" s="76"/>
      <c r="D6" s="77"/>
      <c r="E6" s="7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47"/>
      <c r="D7" s="47"/>
      <c r="E7" s="58"/>
      <c r="F7" s="67"/>
      <c r="G7" s="67"/>
      <c r="H7" s="67"/>
      <c r="I7" s="67"/>
      <c r="J7" s="68"/>
      <c r="K7" s="71"/>
      <c r="L7" s="66"/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/>
      <c r="B8" s="15"/>
      <c r="C8" s="47"/>
      <c r="D8" s="47"/>
      <c r="E8" s="58"/>
      <c r="F8" s="67"/>
      <c r="G8" s="67"/>
      <c r="H8" s="67"/>
      <c r="I8" s="67"/>
      <c r="J8" s="68"/>
      <c r="K8" s="71"/>
      <c r="L8" s="66"/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/>
      <c r="B9" s="15"/>
      <c r="C9" s="31"/>
      <c r="D9" s="31"/>
      <c r="E9" s="61"/>
      <c r="F9" s="67">
        <f t="shared" ref="F9:G9" si="2">SUM(F5:F7)</f>
        <v>0</v>
      </c>
      <c r="G9" s="67">
        <f t="shared" si="2"/>
        <v>0</v>
      </c>
      <c r="H9" s="67">
        <f>SUM(H5:H8)</f>
        <v>23450</v>
      </c>
      <c r="I9" s="67">
        <f t="shared" ref="I9:K9" si="3">SUM(I5:I7)</f>
        <v>0</v>
      </c>
      <c r="J9" s="67">
        <f t="shared" si="3"/>
        <v>0</v>
      </c>
      <c r="K9" s="67">
        <f t="shared" si="3"/>
        <v>0</v>
      </c>
      <c r="L9" s="67">
        <f>SUM(L5:L8)</f>
        <v>23450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3"/>
      <c r="B10" s="34"/>
      <c r="C10" s="34"/>
      <c r="D10" s="34"/>
      <c r="E10" s="54">
        <f>SUM(F9:K9)</f>
        <v>23450</v>
      </c>
      <c r="F10" s="63"/>
      <c r="G10" s="63"/>
      <c r="H10" s="63"/>
      <c r="I10" s="63"/>
      <c r="J10" s="63"/>
      <c r="K10" s="63"/>
      <c r="L10" s="63"/>
      <c r="M10" s="64"/>
      <c r="N10" s="2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 t="s">
        <v>28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5">
    <mergeCell ref="M2:M4"/>
    <mergeCell ref="N2:N4"/>
    <mergeCell ref="F3:F4"/>
    <mergeCell ref="G3:H3"/>
    <mergeCell ref="I3:J3"/>
    <mergeCell ref="K3:K4"/>
    <mergeCell ref="E10:M10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3.88"/>
  </cols>
  <sheetData>
    <row r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44955.0</v>
      </c>
      <c r="C5" s="73" t="s">
        <v>113</v>
      </c>
      <c r="D5" s="74">
        <v>23221.0</v>
      </c>
      <c r="E5" s="75" t="s">
        <v>63</v>
      </c>
      <c r="F5" s="22"/>
      <c r="G5" s="22"/>
      <c r="H5" s="27"/>
      <c r="I5" s="22"/>
      <c r="J5" s="22">
        <v>171.0</v>
      </c>
      <c r="K5" s="65"/>
      <c r="L5" s="66">
        <v>171.0</v>
      </c>
      <c r="M5" s="25">
        <f t="shared" ref="M5:M7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0">
        <v>2.0</v>
      </c>
      <c r="B6" s="72">
        <v>44955.0</v>
      </c>
      <c r="C6" s="76" t="s">
        <v>114</v>
      </c>
      <c r="D6" s="77">
        <v>35245.0</v>
      </c>
      <c r="E6" s="78" t="s">
        <v>93</v>
      </c>
      <c r="F6" s="21"/>
      <c r="G6" s="21"/>
      <c r="H6" s="22"/>
      <c r="I6" s="22"/>
      <c r="J6" s="27">
        <v>2600.0</v>
      </c>
      <c r="K6" s="27"/>
      <c r="L6" s="66">
        <v>2600.0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31"/>
      <c r="D7" s="31"/>
      <c r="E7" s="61"/>
      <c r="F7" s="67">
        <f t="shared" ref="F7:L7" si="2">SUM(F5:F6)</f>
        <v>0</v>
      </c>
      <c r="G7" s="67">
        <f t="shared" si="2"/>
        <v>0</v>
      </c>
      <c r="H7" s="67">
        <f t="shared" si="2"/>
        <v>0</v>
      </c>
      <c r="I7" s="67">
        <f t="shared" si="2"/>
        <v>0</v>
      </c>
      <c r="J7" s="67">
        <f t="shared" si="2"/>
        <v>2771</v>
      </c>
      <c r="K7" s="67">
        <f t="shared" si="2"/>
        <v>0</v>
      </c>
      <c r="L7" s="67">
        <f t="shared" si="2"/>
        <v>2771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3"/>
      <c r="B8" s="34"/>
      <c r="C8" s="34"/>
      <c r="D8" s="34"/>
      <c r="E8" s="54">
        <f>SUM(F7:K7)</f>
        <v>2771</v>
      </c>
      <c r="F8" s="63"/>
      <c r="G8" s="63"/>
      <c r="H8" s="63"/>
      <c r="I8" s="63"/>
      <c r="J8" s="63"/>
      <c r="K8" s="63"/>
      <c r="L8" s="63"/>
      <c r="M8" s="64"/>
      <c r="N8" s="2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 t="s">
        <v>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I3:J3"/>
    <mergeCell ref="K3:K4"/>
    <mergeCell ref="E8:M8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3.88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44956.0</v>
      </c>
      <c r="C5" s="73" t="s">
        <v>116</v>
      </c>
      <c r="D5" s="74">
        <v>19688.0</v>
      </c>
      <c r="E5" s="75" t="s">
        <v>117</v>
      </c>
      <c r="F5" s="22"/>
      <c r="G5" s="22"/>
      <c r="H5" s="27"/>
      <c r="I5" s="22"/>
      <c r="J5" s="22">
        <v>150.0</v>
      </c>
      <c r="K5" s="65"/>
      <c r="L5" s="66">
        <v>150.0</v>
      </c>
      <c r="M5" s="25">
        <f t="shared" ref="M5:M7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0"/>
      <c r="B6" s="15"/>
      <c r="C6" s="16"/>
      <c r="D6" s="47"/>
      <c r="E6" s="58"/>
      <c r="F6" s="21"/>
      <c r="G6" s="21"/>
      <c r="H6" s="22"/>
      <c r="I6" s="22"/>
      <c r="J6" s="27"/>
      <c r="K6" s="27"/>
      <c r="L6" s="66"/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/>
      <c r="B7" s="15"/>
      <c r="C7" s="31"/>
      <c r="D7" s="31"/>
      <c r="E7" s="61"/>
      <c r="F7" s="67">
        <f t="shared" ref="F7:L7" si="2">SUM(F5)</f>
        <v>0</v>
      </c>
      <c r="G7" s="67">
        <f t="shared" si="2"/>
        <v>0</v>
      </c>
      <c r="H7" s="67">
        <f t="shared" si="2"/>
        <v>0</v>
      </c>
      <c r="I7" s="67">
        <f t="shared" si="2"/>
        <v>0</v>
      </c>
      <c r="J7" s="67">
        <f t="shared" si="2"/>
        <v>150</v>
      </c>
      <c r="K7" s="67">
        <f t="shared" si="2"/>
        <v>0</v>
      </c>
      <c r="L7" s="67">
        <f t="shared" si="2"/>
        <v>150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3"/>
      <c r="B8" s="34"/>
      <c r="C8" s="34"/>
      <c r="D8" s="34"/>
      <c r="E8" s="54">
        <f>SUM(F7:K7)</f>
        <v>150</v>
      </c>
      <c r="F8" s="63"/>
      <c r="G8" s="63"/>
      <c r="H8" s="63"/>
      <c r="I8" s="63"/>
      <c r="J8" s="63"/>
      <c r="K8" s="63"/>
      <c r="L8" s="63"/>
      <c r="M8" s="64"/>
      <c r="N8" s="2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 t="s">
        <v>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5">
    <mergeCell ref="M2:M4"/>
    <mergeCell ref="N2:N4"/>
    <mergeCell ref="F3:F4"/>
    <mergeCell ref="G3:H3"/>
    <mergeCell ref="I3:J3"/>
    <mergeCell ref="K3:K4"/>
    <mergeCell ref="E8:M8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59.5"/>
    <col customWidth="1" min="12" max="12" width="13.8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0">
        <v>1.0</v>
      </c>
      <c r="B5" s="72">
        <v>44957.0</v>
      </c>
      <c r="C5" s="73" t="s">
        <v>119</v>
      </c>
      <c r="D5" s="74">
        <v>51697.0</v>
      </c>
      <c r="E5" s="75" t="s">
        <v>72</v>
      </c>
      <c r="F5" s="22"/>
      <c r="G5" s="22"/>
      <c r="H5" s="27">
        <v>0.0</v>
      </c>
      <c r="I5" s="22"/>
      <c r="J5" s="22">
        <v>7700.0</v>
      </c>
      <c r="K5" s="65"/>
      <c r="L5" s="66">
        <v>7700.0</v>
      </c>
      <c r="M5" s="25">
        <f t="shared" ref="M5:M11" si="1">SUM(F5+G5+H5+I5+J5+K5-L5)</f>
        <v>0</v>
      </c>
      <c r="N5" s="79"/>
      <c r="O5" s="26"/>
      <c r="P5" s="26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0">
        <v>2.0</v>
      </c>
      <c r="B6" s="15">
        <v>44957.0</v>
      </c>
      <c r="C6" s="16" t="s">
        <v>120</v>
      </c>
      <c r="D6" s="47">
        <v>51697.0</v>
      </c>
      <c r="E6" s="78" t="s">
        <v>72</v>
      </c>
      <c r="F6" s="21"/>
      <c r="G6" s="21"/>
      <c r="H6" s="22">
        <v>0.0</v>
      </c>
      <c r="I6" s="22"/>
      <c r="J6" s="27">
        <v>5000.0</v>
      </c>
      <c r="K6" s="27"/>
      <c r="L6" s="66">
        <v>5000.0</v>
      </c>
      <c r="M6" s="25">
        <f t="shared" si="1"/>
        <v>0</v>
      </c>
      <c r="N6" s="23"/>
      <c r="O6" s="26"/>
      <c r="P6" s="26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0">
        <v>3.0</v>
      </c>
      <c r="B7" s="15">
        <v>44957.0</v>
      </c>
      <c r="C7" s="16" t="s">
        <v>121</v>
      </c>
      <c r="D7" s="47">
        <v>50342.0</v>
      </c>
      <c r="E7" s="78" t="s">
        <v>122</v>
      </c>
      <c r="F7" s="21"/>
      <c r="G7" s="21"/>
      <c r="H7" s="22">
        <v>5000.0</v>
      </c>
      <c r="I7" s="22"/>
      <c r="J7" s="27"/>
      <c r="K7" s="27"/>
      <c r="L7" s="66">
        <v>5000.0</v>
      </c>
      <c r="M7" s="25">
        <f t="shared" si="1"/>
        <v>0</v>
      </c>
      <c r="N7" s="23"/>
      <c r="O7" s="26"/>
      <c r="P7" s="26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0">
        <v>4.0</v>
      </c>
      <c r="B8" s="15">
        <v>44957.0</v>
      </c>
      <c r="C8" s="16" t="s">
        <v>123</v>
      </c>
      <c r="D8" s="47">
        <v>50342.0</v>
      </c>
      <c r="E8" s="78" t="s">
        <v>122</v>
      </c>
      <c r="F8" s="21"/>
      <c r="G8" s="21"/>
      <c r="H8" s="22">
        <v>5000.0</v>
      </c>
      <c r="I8" s="22"/>
      <c r="J8" s="27"/>
      <c r="K8" s="27"/>
      <c r="L8" s="66">
        <v>5000.0</v>
      </c>
      <c r="M8" s="25">
        <f t="shared" si="1"/>
        <v>0</v>
      </c>
      <c r="N8" s="23"/>
      <c r="O8" s="26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0">
        <v>5.0</v>
      </c>
      <c r="B9" s="15">
        <v>44957.0</v>
      </c>
      <c r="C9" s="16" t="s">
        <v>124</v>
      </c>
      <c r="D9" s="47">
        <v>50342.0</v>
      </c>
      <c r="E9" s="78" t="s">
        <v>122</v>
      </c>
      <c r="F9" s="21"/>
      <c r="G9" s="21"/>
      <c r="H9" s="22">
        <v>700.0</v>
      </c>
      <c r="I9" s="22"/>
      <c r="J9" s="27"/>
      <c r="K9" s="27"/>
      <c r="L9" s="66">
        <v>700.0</v>
      </c>
      <c r="M9" s="25">
        <f t="shared" si="1"/>
        <v>0</v>
      </c>
      <c r="N9" s="23"/>
      <c r="O9" s="26"/>
      <c r="P9" s="26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0">
        <v>6.0</v>
      </c>
      <c r="B10" s="15">
        <v>44957.0</v>
      </c>
      <c r="C10" s="16" t="s">
        <v>125</v>
      </c>
      <c r="D10" s="47">
        <v>50342.0</v>
      </c>
      <c r="E10" s="78" t="s">
        <v>122</v>
      </c>
      <c r="F10" s="21"/>
      <c r="G10" s="21"/>
      <c r="H10" s="22">
        <v>900.0</v>
      </c>
      <c r="I10" s="22"/>
      <c r="J10" s="27"/>
      <c r="K10" s="27"/>
      <c r="L10" s="66">
        <v>900.0</v>
      </c>
      <c r="M10" s="25">
        <f t="shared" si="1"/>
        <v>0</v>
      </c>
      <c r="N10" s="23"/>
      <c r="O10" s="26"/>
      <c r="P10" s="2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0"/>
      <c r="B11" s="15"/>
      <c r="C11" s="31"/>
      <c r="D11" s="31"/>
      <c r="E11" s="61"/>
      <c r="F11" s="67">
        <f t="shared" ref="F11:G11" si="2">SUM(F5)</f>
        <v>0</v>
      </c>
      <c r="G11" s="67">
        <f t="shared" si="2"/>
        <v>0</v>
      </c>
      <c r="H11" s="67">
        <f>SUM(H5:H10)</f>
        <v>11600</v>
      </c>
      <c r="I11" s="67">
        <f>SUM(I5)</f>
        <v>0</v>
      </c>
      <c r="J11" s="67">
        <f>SUM(J5:J10)</f>
        <v>12700</v>
      </c>
      <c r="K11" s="67">
        <f>SUM(K5)</f>
        <v>0</v>
      </c>
      <c r="L11" s="67">
        <f>SUM(L5:L10)</f>
        <v>24300</v>
      </c>
      <c r="M11" s="25">
        <f t="shared" si="1"/>
        <v>0</v>
      </c>
      <c r="N11" s="23"/>
      <c r="O11" s="26"/>
      <c r="P11" s="2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3"/>
      <c r="B12" s="34"/>
      <c r="C12" s="34"/>
      <c r="D12" s="34"/>
      <c r="E12" s="54">
        <f>F11+G11+H11+I11+J11+K11</f>
        <v>24300</v>
      </c>
      <c r="F12" s="63"/>
      <c r="G12" s="63"/>
      <c r="H12" s="63"/>
      <c r="I12" s="63"/>
      <c r="J12" s="63"/>
      <c r="K12" s="63"/>
      <c r="L12" s="63"/>
      <c r="M12" s="64"/>
      <c r="N12" s="23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 t="s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5">
    <mergeCell ref="M2:M4"/>
    <mergeCell ref="N2:N4"/>
    <mergeCell ref="F3:F4"/>
    <mergeCell ref="G3:H3"/>
    <mergeCell ref="I3:J3"/>
    <mergeCell ref="K3:K4"/>
    <mergeCell ref="E12:M12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