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บิลที่ CS ยกเลิกได้-ไม่ได้ บัตร" sheetId="1" r:id="rId4"/>
    <sheet state="visible" name="รหัสที่เก็บคะแนน HOLD ข้ามเดือน" sheetId="2" r:id="rId5"/>
    <sheet state="visible" name="31-02 มิ.ย. 68" sheetId="3" r:id="rId6"/>
    <sheet state="visible" name="3  มิ.ย. 68" sheetId="4" r:id="rId7"/>
    <sheet state="visible" name="4  มิ.ย. 68" sheetId="5" r:id="rId8"/>
    <sheet state="visible" name="5  มิ.ย. 68" sheetId="6" r:id="rId9"/>
    <sheet state="visible" name="6 มิ.ย. 68" sheetId="7" r:id="rId10"/>
    <sheet state="visible" name="7 มิ.ย. 68" sheetId="8" r:id="rId11"/>
    <sheet state="visible" name="8 มิ.ย. 68" sheetId="9" r:id="rId12"/>
    <sheet state="visible" name="9  มิ.ย. 68" sheetId="10" r:id="rId13"/>
    <sheet state="visible" name="10 มิ.ย. 68" sheetId="11" r:id="rId14"/>
    <sheet state="visible" name="11 มิ.ย. 68" sheetId="12" r:id="rId15"/>
    <sheet state="visible" name="12มิ.ย. 68" sheetId="13" r:id="rId16"/>
    <sheet state="visible" name="13มิ.ย. 68" sheetId="14" r:id="rId17"/>
    <sheet state="visible" name=" 14 มิ.ย. 68" sheetId="15" r:id="rId18"/>
    <sheet state="visible" name="15  มิ.ย. 68" sheetId="16" r:id="rId19"/>
    <sheet state="visible" name="16  มิ.ย. 68" sheetId="17" r:id="rId20"/>
    <sheet state="visible" name="17  มิ.ย. 68" sheetId="18" r:id="rId21"/>
    <sheet state="visible" name="18 มิ.ย. 68" sheetId="19" r:id="rId22"/>
    <sheet state="visible" name="19 มิ.ย. 68" sheetId="20" r:id="rId23"/>
    <sheet state="visible" name="20 มิ.ย. 68" sheetId="21" r:id="rId24"/>
    <sheet state="visible" name="21  มิ.ย. 68" sheetId="22" r:id="rId25"/>
    <sheet state="visible" name="22  มิ.ย. 68" sheetId="23" r:id="rId26"/>
    <sheet state="visible" name="23  มิ.ย. 68" sheetId="24" r:id="rId27"/>
    <sheet state="visible" name="24  มิ.ย. 68" sheetId="25" r:id="rId28"/>
    <sheet state="visible" name="25  มิ.ย. 68" sheetId="26" r:id="rId29"/>
    <sheet state="visible" name="26  มิ.ย. 68" sheetId="27" r:id="rId30"/>
    <sheet state="visible" name="27  มิ.ย. 68" sheetId="28" r:id="rId31"/>
    <sheet state="visible" name="28 มิ.ย. 68" sheetId="29" r:id="rId32"/>
    <sheet state="visible" name="29 มิ.ย. 68" sheetId="30" r:id="rId33"/>
    <sheet state="visible" name="30 มิ.ย. 68" sheetId="31" r:id="rId34"/>
  </sheets>
  <definedNames/>
  <calcPr/>
  <extLst>
    <ext uri="GoogleSheetsCustomDataVersion2">
      <go:sheetsCustomData xmlns:go="http://customooxmlschemas.google.com/" r:id="rId35" roundtripDataChecksum="bNxHDcjm9TmodrRbFDLYI+oeqs3X4defAms5JXVp9dQ="/>
    </ext>
  </extLst>
</workbook>
</file>

<file path=xl/sharedStrings.xml><?xml version="1.0" encoding="utf-8"?>
<sst xmlns="http://schemas.openxmlformats.org/spreadsheetml/2006/main" count="4281" uniqueCount="1370">
  <si>
    <t>บิลยกเลิกที่  CS  ยกเลิกได้(บัตรเครดิตออนไลน์มีปัญหาในวันที่ 27 มิ.ย. 2568)</t>
  </si>
  <si>
    <t>CS</t>
  </si>
  <si>
    <t>NO</t>
  </si>
  <si>
    <t>วันที่</t>
  </si>
  <si>
    <t>เลขออเดอร์</t>
  </si>
  <si>
    <t>รหัส</t>
  </si>
  <si>
    <t>Name</t>
  </si>
  <si>
    <t>ประเภทบิล</t>
  </si>
  <si>
    <t>คะแนน</t>
  </si>
  <si>
    <t>ยอดเงิน</t>
  </si>
  <si>
    <t>OMC ยกเลิก</t>
  </si>
  <si>
    <t>CS ยกเลิก</t>
  </si>
  <si>
    <t>หมายเหตุ</t>
  </si>
  <si>
    <t>STHONLIN2506001982</t>
  </si>
  <si>
    <t>นาย สงขลา กายพันธุ์</t>
  </si>
  <si>
    <t>โฮลด์</t>
  </si>
  <si>
    <t>/</t>
  </si>
  <si>
    <t>STHONLIN2506001992</t>
  </si>
  <si>
    <t>นาย ศักดิ์สมพยา ดัชถุยาวัตร</t>
  </si>
  <si>
    <t>อัพเกรด</t>
  </si>
  <si>
    <t>STHONLIN2506001999</t>
  </si>
  <si>
    <t>บริษัท ต.ศรีโสภณ จำกัด (สำนักงานใหญ่)</t>
  </si>
  <si>
    <t>STHONLIN2506002007</t>
  </si>
  <si>
    <t>นาย เก่งภพ ศุภาภพปภาส</t>
  </si>
  <si>
    <t>STHONLIN2506002008</t>
  </si>
  <si>
    <t>ห้างหุ้นส่วน โกรท โกลเบิล เน็ตเวิร์ก (สำนักงานใหญ่)</t>
  </si>
  <si>
    <t>STHONLIN2506002009</t>
  </si>
  <si>
    <t>บริษัท เศรษฐกวี จำกัด ( สำนักงานใหญ่ )</t>
  </si>
  <si>
    <t>STHONLIN2506002025</t>
  </si>
  <si>
    <r>
      <rPr>
        <rFont val="Arial"/>
        <b/>
        <color theme="1"/>
        <sz val="48.0"/>
      </rPr>
      <t xml:space="preserve">เดือน พฤษภาคม ปี 68 เคส </t>
    </r>
    <r>
      <rPr>
        <rFont val="Arial"/>
        <b/>
        <color rgb="FFFF0000"/>
        <sz val="48.0"/>
      </rPr>
      <t>เก็บคะแนน HOLD ข้ามเดือน ไว้รักษาสิทธิ์ล่วงหน้า เดือนล่ะ 60 cv</t>
    </r>
  </si>
  <si>
    <t xml:space="preserve">DAILY  SALE </t>
  </si>
  <si>
    <t>Payment (THB)</t>
  </si>
  <si>
    <t>ผู้บันทึก</t>
  </si>
  <si>
    <t>หมายเหตุเพิ่มเติม</t>
  </si>
  <si>
    <t>Cash</t>
  </si>
  <si>
    <t>Credit Card</t>
  </si>
  <si>
    <t>Tranfer Money</t>
  </si>
  <si>
    <t>E-WALLET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</si>
  <si>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</si>
  <si>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</si>
  <si>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</si>
  <si>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</si>
  <si>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</si>
  <si>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</si>
  <si>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</si>
  <si>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</si>
  <si>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</si>
  <si>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หักค่าคอม</t>
  </si>
  <si>
    <t xml:space="preserve">วันที่  31 พฤษภาคม - วันที่ 2 มิถุนายน 2568 </t>
  </si>
  <si>
    <t>STHBKK012505000703</t>
  </si>
  <si>
    <t>จันทร์เพ็ญ วิลัยกุล</t>
  </si>
  <si>
    <t>bkk-aoeng</t>
  </si>
  <si>
    <t>STHBKK012505000704</t>
  </si>
  <si>
    <t>STHBKK012505000705</t>
  </si>
  <si>
    <t>นาย สุรวัฒน์ ตั้งพงศ์ศิรประภา</t>
  </si>
  <si>
    <t>BKK-Neng</t>
  </si>
  <si>
    <t>STHBKK012505000706</t>
  </si>
  <si>
    <t>นางสาว นฤชา  แสงระวี</t>
  </si>
  <si>
    <t>STHBKK012505000707</t>
  </si>
  <si>
    <t>นางสาว ริญญ์รภัส ศรีศุภณัฐธนากุล</t>
  </si>
  <si>
    <t>STHBKK012505000708</t>
  </si>
  <si>
    <t>นาย บรรเทิง เพ็งผึ้ง</t>
  </si>
  <si>
    <t>ple bkk</t>
  </si>
  <si>
    <t>STHBKK012506000002</t>
  </si>
  <si>
    <t>Ketbkk</t>
  </si>
  <si>
    <t>STHBKK012506000005</t>
  </si>
  <si>
    <t>ห้างหุ้นส่วน ไดม่อนอันดามัน เน็ตเวิร์ค  (สำนักงานใหญ่)</t>
  </si>
  <si>
    <t>STHBKK012506000006</t>
  </si>
  <si>
    <t>Mr. TONY WIREDU</t>
  </si>
  <si>
    <t>STHBKK012506000007</t>
  </si>
  <si>
    <t>STHBKK012506000008</t>
  </si>
  <si>
    <t>นางสาว พิมพ์ชนก ทองบัวสุวรรณ์</t>
  </si>
  <si>
    <t>STHBKK012506000009</t>
  </si>
  <si>
    <t>นางสาว ดารดี ญาณกวี</t>
  </si>
  <si>
    <t>STHBKK012506000010</t>
  </si>
  <si>
    <t>ห้างหุ้นส่วน รีลิกธีน  (สำนักงานใหญ่)</t>
  </si>
  <si>
    <t>Jack</t>
  </si>
  <si>
    <t>STHBKK012506000011</t>
  </si>
  <si>
    <t>นาง ฐานมญ ชลคีรี</t>
  </si>
  <si>
    <t>STHBKK012506000014</t>
  </si>
  <si>
    <t>นาย พิชัย  อาษาสุข</t>
  </si>
  <si>
    <t>STHBKK012506000015</t>
  </si>
  <si>
    <t>นาย พุฒิพัฒน์ รัตนพิริยสกุล</t>
  </si>
  <si>
    <t>STHBKK012506000016</t>
  </si>
  <si>
    <t>STHBKK012506000018</t>
  </si>
  <si>
    <t>นาย ธนภรณ์ เอื้อเชี่ยวชาญชัย</t>
  </si>
  <si>
    <t>STHBKK012506000019</t>
  </si>
  <si>
    <t>STHBKK012506000021</t>
  </si>
  <si>
    <t>Mr. ABUBAKAR MUHAMMAD JANYAU</t>
  </si>
  <si>
    <t>STHBKK012506000023</t>
  </si>
  <si>
    <t>Mr. Silver Omoma</t>
  </si>
  <si>
    <t>STHBKK012506000024</t>
  </si>
  <si>
    <t>Mr. Igbavboa Fredrick Oiseoghade</t>
  </si>
  <si>
    <t>STHBKK012506000026</t>
  </si>
  <si>
    <t>STHBKK012506000027</t>
  </si>
  <si>
    <t>STHBKK012506000028</t>
  </si>
  <si>
    <t>Mr. Simon John</t>
  </si>
  <si>
    <t>STHBKK012506000029</t>
  </si>
  <si>
    <t>STHBKK012506000030</t>
  </si>
  <si>
    <t>บริษัท สยามทวีทิพย์ จำกัด(สำนักงานใหญ่)</t>
  </si>
  <si>
    <t>STHBKK012506000031</t>
  </si>
  <si>
    <t>นาง วันเพ็ญ บำรุงซื่อ</t>
  </si>
  <si>
    <t>STHBKK012506000032</t>
  </si>
  <si>
    <t>นาง ภิชญาภัค หล้านาม</t>
  </si>
  <si>
    <t>STHBKK012506000033</t>
  </si>
  <si>
    <t>นาง ทัศนีย์ พูลพงษ์</t>
  </si>
  <si>
    <t>STHBKK012506000034</t>
  </si>
  <si>
    <t>นาย นิตินาฎ หมิ่นขัด</t>
  </si>
  <si>
    <t>STHBKK012506000035</t>
  </si>
  <si>
    <t>นางสาว รัตยา พรมแสน</t>
  </si>
  <si>
    <t>STHBKK012506000036</t>
  </si>
  <si>
    <t>นาย บุญเลิศ รวมวินิจ</t>
  </si>
  <si>
    <t>STHBKK012506000037</t>
  </si>
  <si>
    <t>นาย สุวิทย์ มั่นเขตวิทย์</t>
  </si>
  <si>
    <t>STHBKK012506000039</t>
  </si>
  <si>
    <t>นางสาว ศรีบุษย์ กิ่งจันทร์</t>
  </si>
  <si>
    <t>STHBKK012506000040</t>
  </si>
  <si>
    <t>นาย ประชุม มูลศาสตร์</t>
  </si>
  <si>
    <t>STHBKK012506000041</t>
  </si>
  <si>
    <t>นาง จุฑามาศ บุญใจ</t>
  </si>
  <si>
    <t>STHBKK012506000042</t>
  </si>
  <si>
    <t>นางสาว ปรียานุช  กรัดเฟื่อง</t>
  </si>
  <si>
    <t>STHBKK012506000043</t>
  </si>
  <si>
    <t>นาย นิรันดร์ สันอัด</t>
  </si>
  <si>
    <t>STHBKK012506000044</t>
  </si>
  <si>
    <t>นาง พรหมพร จินดา</t>
  </si>
  <si>
    <t>STHBKK012506000045</t>
  </si>
  <si>
    <t>ห้างหุ้นส่วน ปูแดงพารวย ( สำนักงานใหญ่)</t>
  </si>
  <si>
    <t>STHBKK012506000046</t>
  </si>
  <si>
    <t>นางสาว จิราภรณ์ เขาทอง</t>
  </si>
  <si>
    <t>STHBKK012506000047</t>
  </si>
  <si>
    <t>นาย พีรพงศ์ ภรประเสริฐศรี</t>
  </si>
  <si>
    <t>STHBKK012506000048</t>
  </si>
  <si>
    <t>STHBKK012506000049</t>
  </si>
  <si>
    <t>นาง ศศิธร เม่นตะเภา</t>
  </si>
  <si>
    <t>STHBKK012506000050</t>
  </si>
  <si>
    <t>นาย ยศพัทธิ์ ศรีอุทิศ</t>
  </si>
  <si>
    <t>STHONLIN2505001809</t>
  </si>
  <si>
    <t>STHONLIN2506000002</t>
  </si>
  <si>
    <t>นางสาว ณัฐวดี เดยะดี</t>
  </si>
  <si>
    <t>STHONLIN2506000003</t>
  </si>
  <si>
    <t>นาง อรพรรณ ผ่านพินิจ</t>
  </si>
  <si>
    <t>STHONLIN2506000009</t>
  </si>
  <si>
    <t>นาย พิสิฐพงษ์  ยอดจันทร์</t>
  </si>
  <si>
    <t>STHONLIN2506000013</t>
  </si>
  <si>
    <t>Ms. Rebecca Nuengjamnong</t>
  </si>
  <si>
    <t>STHONLIN2506000014</t>
  </si>
  <si>
    <t>EMEKA FRANK</t>
  </si>
  <si>
    <t>STHONLIN2506000015</t>
  </si>
  <si>
    <t>นาย เศรษฐพร ระวังป่า</t>
  </si>
  <si>
    <t>STHONLIN2506000016</t>
  </si>
  <si>
    <t>นางสาว วนิดา สร้อยระยับ</t>
  </si>
  <si>
    <t>STHONLIN2506000017</t>
  </si>
  <si>
    <t>นาย สมชาย บุญเลิศ</t>
  </si>
  <si>
    <t>STHONLIN2506000036</t>
  </si>
  <si>
    <t>บริษัท ดีเวย์ ริชคอร์ป จำกัด(สำนักงานใหญ่)</t>
  </si>
  <si>
    <t>STHONLIN2506000038</t>
  </si>
  <si>
    <t>STHONLIN2506000041</t>
  </si>
  <si>
    <t>นาย จักรพงศ์ สินธุรักษ์</t>
  </si>
  <si>
    <t>STHONLIN2506000053</t>
  </si>
  <si>
    <t>STHONLIN2506000062</t>
  </si>
  <si>
    <t xml:space="preserve">   </t>
  </si>
  <si>
    <t xml:space="preserve">ARP  (USD)  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</si>
  <si>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</si>
  <si>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STHONLIN2506000011</t>
  </si>
  <si>
    <t>STHONLIN2506000039</t>
  </si>
  <si>
    <t>STHONLIN2506000040</t>
  </si>
  <si>
    <t>STHONLIN2506000051</t>
  </si>
  <si>
    <t xml:space="preserve"> </t>
  </si>
  <si>
    <t xml:space="preserve">E-WALLET  (THB) 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</si>
  <si>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</si>
  <si>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ETHBKK012506000001</t>
  </si>
  <si>
    <t>ห้างหุ้นส่วน รีลิกธีน (สำนักงานใหญ่)</t>
  </si>
  <si>
    <t>ETHBKK012506000002</t>
  </si>
  <si>
    <t>นางสาว สุพรรณษา ไพศาล</t>
  </si>
  <si>
    <t>ETHONLIN2506000001</t>
  </si>
  <si>
    <t>นางสาว โสภา นายสุข</t>
  </si>
  <si>
    <t>ETHONLIN2506000002</t>
  </si>
  <si>
    <t>ETHONLIN2506000003</t>
  </si>
  <si>
    <t>ETHONLIN2506000004</t>
  </si>
  <si>
    <t>ETHONLIN2506000005</t>
  </si>
  <si>
    <t>ETHONLIN2506000006</t>
  </si>
  <si>
    <t>ETHONLIN2506000007</t>
  </si>
  <si>
    <t>ETHONLIN2506000008</t>
  </si>
  <si>
    <t>ETHONLIN2506000009</t>
  </si>
  <si>
    <t>ETHONLIN2506000010</t>
  </si>
  <si>
    <t>ETHBKK012506000003</t>
  </si>
  <si>
    <t>นาย วุฒิชัย มุระดา</t>
  </si>
  <si>
    <t xml:space="preserve">ผู้เรียงบิล     </t>
  </si>
  <si>
    <t>เหน่่ง</t>
  </si>
  <si>
    <t xml:space="preserve">หมายเหตุ รายการพิเศษในวันนี้ </t>
  </si>
  <si>
    <t xml:space="preserve">ผู้สรุปยอด บิลออนไลน์    </t>
  </si>
  <si>
    <t>เกษ</t>
  </si>
  <si>
    <t>------------------------------------------------------------------</t>
  </si>
  <si>
    <t xml:space="preserve">ผู้ดึงยอด      </t>
  </si>
  <si>
    <t xml:space="preserve">ผู้หยอดบิลลงเดลี่         </t>
  </si>
  <si>
    <t>เหน่ง/เกษ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</si>
  <si>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</si>
  <si>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เกษ/เหน่ง</t>
  </si>
  <si>
    <t xml:space="preserve">ผู้ตรวจสอบความเรียบร้อยก่อนส่งบัญชี    </t>
  </si>
  <si>
    <t xml:space="preserve">ผู้สรุปยอด E-WALLET    </t>
  </si>
  <si>
    <t>เกษ/เหน่่ง</t>
  </si>
  <si>
    <t xml:space="preserve">วันที่   3  มิถุนายน 2568 </t>
  </si>
  <si>
    <t>STHBKK012506000051</t>
  </si>
  <si>
    <t xml:space="preserve">นางสาว ภัทราณิษฐ์ พืชพันธ์วรเดชา	</t>
  </si>
  <si>
    <t>STHBKK012506000052</t>
  </si>
  <si>
    <t>นาง ชนิดา สามารถ</t>
  </si>
  <si>
    <t>STHBKK012506000054</t>
  </si>
  <si>
    <t>นาย ธงไชย ยวงลำใย</t>
  </si>
  <si>
    <t>STHBKK012506000055</t>
  </si>
  <si>
    <t>นางสาว พิชาวีร์ บวรธีราเศรษฐ์</t>
  </si>
  <si>
    <t>STHBKK012506000056</t>
  </si>
  <si>
    <t>นาย สุทธิ คำบุญ</t>
  </si>
  <si>
    <t>STHBKK012506000057</t>
  </si>
  <si>
    <t>นาย วิเชษฐ สกุลหอม</t>
  </si>
  <si>
    <t>STHBKK012506000058</t>
  </si>
  <si>
    <t>นางสาว อภาพร จำเริญนุช</t>
  </si>
  <si>
    <t>STHBKK012506000059</t>
  </si>
  <si>
    <t>นาย พิชิต ผิวสุข</t>
  </si>
  <si>
    <t>STHBKK012506000060</t>
  </si>
  <si>
    <t>บริษัท ผักคะน้ากรอบ จำกัด(สำนักงานใหญ่)</t>
  </si>
  <si>
    <t>STHBKK012506000061</t>
  </si>
  <si>
    <t>Mr. NSIKAN JAMES UNWAOKOP</t>
  </si>
  <si>
    <t>STHBKK012506000062</t>
  </si>
  <si>
    <t>นางสาว เรจิน่า เนื่องจำนงค์</t>
  </si>
  <si>
    <t>STHBKK012506000064</t>
  </si>
  <si>
    <t>นางสาว ธันย์ณิชา ชำนาญป่า</t>
  </si>
  <si>
    <t>STHBKK012506000066</t>
  </si>
  <si>
    <t>นางสาว เสาวนีย์ ราชเขียว</t>
  </si>
  <si>
    <t>STHBKK012506000068</t>
  </si>
  <si>
    <t>นางสาว ชมจันทร์  อังกาบเอี่ยม</t>
  </si>
  <si>
    <t>STHBKK012506000069</t>
  </si>
  <si>
    <t>STHBKK012506000070</t>
  </si>
  <si>
    <t>นาย ธนาศุภเดช ภุชพัชราธาดาณัช</t>
  </si>
  <si>
    <t>STHBUR2506000001</t>
  </si>
  <si>
    <t>Mr. U THIT SAR</t>
  </si>
  <si>
    <t>JkBUR</t>
  </si>
  <si>
    <t>STHBUR2506000002</t>
  </si>
  <si>
    <t>STHBUR2506000003</t>
  </si>
  <si>
    <t>Ms. HTUN THIDA AUNG</t>
  </si>
  <si>
    <t>STHBUR2506000004</t>
  </si>
  <si>
    <t>Mr. BA THEIN HTOON</t>
  </si>
  <si>
    <t>STHONLIN2506000064</t>
  </si>
  <si>
    <t>Mr. FREDERICK BALOKO</t>
  </si>
  <si>
    <t>STHONLIN2506000065</t>
  </si>
  <si>
    <t>STHONLIN2506000106</t>
  </si>
  <si>
    <t>นางสาว นิภาภรณ์  ปะตังเวสา</t>
  </si>
  <si>
    <t>STHONLIN2506000107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</si>
  <si>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</si>
  <si>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STHONLIN2506000068</t>
  </si>
  <si>
    <t>นาง ทูนศรี บัวนุช</t>
  </si>
  <si>
    <t>STHONLIN2506000094</t>
  </si>
  <si>
    <t>STHONLIN2506000095</t>
  </si>
  <si>
    <t>STHONLIN2506000105</t>
  </si>
  <si>
    <t>นางสาว สุชานันท์ สะตะ</t>
  </si>
  <si>
    <t>STHONLIN2506000111</t>
  </si>
  <si>
    <t>นาย ธีรภัทร สงวนวงศ์ชัย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</si>
  <si>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</si>
  <si>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เกษ/แจ็ค</t>
  </si>
  <si>
    <t xml:space="preserve">วันที่   4  มิถุนายน 2568 </t>
  </si>
  <si>
    <t>STHBKK012506000072</t>
  </si>
  <si>
    <t>STHBKK012506000073</t>
  </si>
  <si>
    <t>STHBKK012506000074</t>
  </si>
  <si>
    <t>STHBKK012506000075</t>
  </si>
  <si>
    <t>นางสาว วณัฐกมล  วิไลลักษณ์</t>
  </si>
  <si>
    <t>STHBKK012506000076</t>
  </si>
  <si>
    <t>นาย ธนบูลย์ แสงฐิตาพันธุ์</t>
  </si>
  <si>
    <t>STHBKK012506000077</t>
  </si>
  <si>
    <t>STHBKK012506000078</t>
  </si>
  <si>
    <t>นาง แก่นจันทร์  บูรณ์เจริญ</t>
  </si>
  <si>
    <t>STHBKK012506000079</t>
  </si>
  <si>
    <t>ลัติกา  ทองชื่น</t>
  </si>
  <si>
    <t>STHBKK012506000080</t>
  </si>
  <si>
    <t>นาย อพิรุณ  คชสิทธิ์</t>
  </si>
  <si>
    <t>STHBKK012506000081</t>
  </si>
  <si>
    <t>STHBKK012506000082</t>
  </si>
  <si>
    <t>นาย ชุติเมธ ดียิ่ง</t>
  </si>
  <si>
    <t>STHBKK012506000083</t>
  </si>
  <si>
    <t>นางสาว พิกุล กลิ่นฟุ้ง</t>
  </si>
  <si>
    <t>STHBKK012506000084</t>
  </si>
  <si>
    <t>STHBKK012506000085</t>
  </si>
  <si>
    <t>นาย ปรีชา  แก้วโกถม</t>
  </si>
  <si>
    <t>STHBKK012506000086</t>
  </si>
  <si>
    <t>นาง อรุณพรรณ  กิ่งแก้ว</t>
  </si>
  <si>
    <t>STHBKK012506000087</t>
  </si>
  <si>
    <t>นาย ธนภณ ทวียศหิรัญ</t>
  </si>
  <si>
    <t>STHBKK012506000089</t>
  </si>
  <si>
    <t>Ms. Blessing Akpan</t>
  </si>
  <si>
    <t>STHBKK012506000090</t>
  </si>
  <si>
    <t>นาย วิรักษ์ ศรีตะแกะ</t>
  </si>
  <si>
    <t>STHBKK012506000091</t>
  </si>
  <si>
    <t>STHBKK012506000092</t>
  </si>
  <si>
    <t>STHONLIN2506000113</t>
  </si>
  <si>
    <t>บริษัท  ต.ศรีโสภณ จำกัด (สำนักงานใหญ่)</t>
  </si>
  <si>
    <t>STHONLIN2506000168</t>
  </si>
  <si>
    <t>STHONLIN2506000172</t>
  </si>
  <si>
    <t>นางสาว จิณัฐตา ทองถาวรวงศ์</t>
  </si>
  <si>
    <t>STHONLIN2506000173</t>
  </si>
  <si>
    <t>STHONLIN2506000174</t>
  </si>
  <si>
    <t>นางสาว โนนประภัสสร  พูนนะปันโน</t>
  </si>
  <si>
    <t>STHONLIN2506000177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</si>
  <si>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</si>
  <si>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STHONLIN2506000179</t>
  </si>
  <si>
    <t>นาย พีระพงศ์ สิงหพล</t>
  </si>
  <si>
    <t>STHONLIN2506000186</t>
  </si>
  <si>
    <t>STHONLIN2506000212</t>
  </si>
  <si>
    <t>นาง ชัยศิริ ปราชญานุกุล</t>
  </si>
  <si>
    <t>STHONLIN2506000213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</si>
  <si>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</si>
  <si>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5  มิถุนายน 2568 </t>
  </si>
  <si>
    <t>STHBKK012506000094</t>
  </si>
  <si>
    <t>นาย ชะอ้อน พรหมศักดิ์</t>
  </si>
  <si>
    <t>STHBKK012506000095</t>
  </si>
  <si>
    <t>นาย อนุศิษฎ์  อนันตะ</t>
  </si>
  <si>
    <t>STHBKK012506000096</t>
  </si>
  <si>
    <t>STHBKK012506000097</t>
  </si>
  <si>
    <t>นาย ชานนสุร ตลอดพบ</t>
  </si>
  <si>
    <t>STHBKK012506000098</t>
  </si>
  <si>
    <t>STHBKK012506000099</t>
  </si>
  <si>
    <t>นาย สุนัน  ชำนาญ</t>
  </si>
  <si>
    <t>STHBKK012506000100</t>
  </si>
  <si>
    <t>นาง อรพรรณ จรรยา</t>
  </si>
  <si>
    <t>STHBKK012506000101</t>
  </si>
  <si>
    <t>STHBKK012506000102</t>
  </si>
  <si>
    <t>STHBKK012506000103</t>
  </si>
  <si>
    <t>นาง กานดา วงศ์เทพนิวัติ</t>
  </si>
  <si>
    <t>STHBKK012506000105</t>
  </si>
  <si>
    <t>Mr. Francis Ayegba Abah</t>
  </si>
  <si>
    <t>STHBKK012506000106</t>
  </si>
  <si>
    <t>บริษัท  รินทร์รฐา กรุ๊ป จำกัด(สำนักงานใหญ่)</t>
  </si>
  <si>
    <t>STHBKK012506000107</t>
  </si>
  <si>
    <t>นางสาว จิรภาทิชา โคดมการภัทรารัช</t>
  </si>
  <si>
    <t>STHBKK012506000108</t>
  </si>
  <si>
    <t>นาง ณัฐรดา นมพุก</t>
  </si>
  <si>
    <t>STHBKK012506000109</t>
  </si>
  <si>
    <t>นาง สมบูรณ์ สุ่มประเสริฐ</t>
  </si>
  <si>
    <t>STHBKK012506000111</t>
  </si>
  <si>
    <t>นางสาว รสิตา คงแคล้ว</t>
  </si>
  <si>
    <t>STHBKK012506000112</t>
  </si>
  <si>
    <t>Ms. AKIN-OMORODION PATIENCE</t>
  </si>
  <si>
    <t>STHBKK012506000113</t>
  </si>
  <si>
    <t>นาย สมยศ น้ำเพชร</t>
  </si>
  <si>
    <t>STHBKK012506000114</t>
  </si>
  <si>
    <t>นาย สรรค์สรวง วัชรินทรชัย</t>
  </si>
  <si>
    <t>STHBKK012506000115</t>
  </si>
  <si>
    <t>STHBKK012506000116</t>
  </si>
  <si>
    <t>นางสาว ภารมี ชาญสมิต</t>
  </si>
  <si>
    <t>STHBUR2506000007</t>
  </si>
  <si>
    <t>Mrs. DAW KHIN WIN YEE</t>
  </si>
  <si>
    <t>STHBUR2506000008</t>
  </si>
  <si>
    <t>Mrs. DAW KHIN SWE OO</t>
  </si>
  <si>
    <t>STHONLIN2506000247</t>
  </si>
  <si>
    <t>STHONLIN2506000248</t>
  </si>
  <si>
    <t>นาย สุวิทย์  รองชูเพ็ง</t>
  </si>
  <si>
    <t>STHONLIN2506000249</t>
  </si>
  <si>
    <t>บริษัท โคบาราเอฟโวลูชั่น (ประเทศไทย)จำกัด ( สำนักงานใหญ่ )</t>
  </si>
  <si>
    <t>STHONLIN2506000255</t>
  </si>
  <si>
    <t>STHONLIN2506000264</t>
  </si>
  <si>
    <t>นางสาว ลำใย  เจริญศิริ</t>
  </si>
  <si>
    <t>STHONLIN2506000273</t>
  </si>
  <si>
    <t>นาย อำพล ทรายทอง</t>
  </si>
  <si>
    <t>STHONLIN2506000276</t>
  </si>
  <si>
    <t>STHONLIN2506000277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</si>
  <si>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</si>
  <si>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STHONLIN2506000219</t>
  </si>
  <si>
    <t>STHONLIN2506000246</t>
  </si>
  <si>
    <t>นภัสธนันท์ ปั้นตะกั่ว</t>
  </si>
  <si>
    <t>STHONLIN2506000250</t>
  </si>
  <si>
    <t>นางสาว สมหมาย เดชบำรุง</t>
  </si>
  <si>
    <t>STHONLIN2506000251</t>
  </si>
  <si>
    <t>นาย ไพทูรย์​ วัดเวียงคำ</t>
  </si>
  <si>
    <t>STHONLIN2506000252</t>
  </si>
  <si>
    <t>นาย น้อย. หล้าสุด</t>
  </si>
  <si>
    <t>STHONLIN2506000253</t>
  </si>
  <si>
    <t>นาย สำราญ. ศรีอุชา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</si>
  <si>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</si>
  <si>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ETHBKK012506000004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</si>
  <si>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</si>
  <si>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6  มิถุนายน 2568 </t>
  </si>
  <si>
    <t>STHBKK012506000117</t>
  </si>
  <si>
    <t>วาสนา ดิษปัญญา</t>
  </si>
  <si>
    <t>STHBKK012506000118</t>
  </si>
  <si>
    <t>นางสาว กัญญ์ปภัส ม่วงสุข</t>
  </si>
  <si>
    <t>STHBKK012506000120</t>
  </si>
  <si>
    <t>STHBKK012506000121</t>
  </si>
  <si>
    <t>STHBKK012506000122</t>
  </si>
  <si>
    <t>นาย ศักดา ตำนาญ</t>
  </si>
  <si>
    <t>STHBKK012506000123</t>
  </si>
  <si>
    <t>นาง สีแพร มังกรแก้ว</t>
  </si>
  <si>
    <t>STHBKK012506000124</t>
  </si>
  <si>
    <t>STHBKK012506000126</t>
  </si>
  <si>
    <t>นาย ประวิต หล้าสุดตา</t>
  </si>
  <si>
    <t>STHBKK012506000127</t>
  </si>
  <si>
    <t>STHBKK012506000129</t>
  </si>
  <si>
    <t>นาย ประวิทย์ ปักปิ่น</t>
  </si>
  <si>
    <t>STHBKK012506000130</t>
  </si>
  <si>
    <t>STHBKK012506000131</t>
  </si>
  <si>
    <t>STHBKK012506000132</t>
  </si>
  <si>
    <t>STHBKK012506000133</t>
  </si>
  <si>
    <t>นาย สนั่นศักดิ์  สมทอง</t>
  </si>
  <si>
    <t>STHBKK012506000134</t>
  </si>
  <si>
    <t>STHBKK012506000135</t>
  </si>
  <si>
    <t>STHBKK012506000137</t>
  </si>
  <si>
    <t>STHBKK012506000138</t>
  </si>
  <si>
    <t>นางสาว กนกภรณ์  จำปาเวียง</t>
  </si>
  <si>
    <t>STHBKK012506000139</t>
  </si>
  <si>
    <t>นางสาว แสงมณี บุญทวี</t>
  </si>
  <si>
    <t>STHONLIN2506000278</t>
  </si>
  <si>
    <t>อรุณรุ่ง บุญบุษกร</t>
  </si>
  <si>
    <t>STHONLIN2506000299</t>
  </si>
  <si>
    <t>นางสาว ธีรตี พูลพิพัฒน์</t>
  </si>
  <si>
    <t>STHONLIN2506000376</t>
  </si>
  <si>
    <t>นาง ทัศนา เลื่อมสำราญ</t>
  </si>
  <si>
    <t>STHONLIN2506000377</t>
  </si>
  <si>
    <t>STHONLIN2506000380</t>
  </si>
  <si>
    <t>นาย ณรงค์ชัย บุญจันทร์</t>
  </si>
  <si>
    <t>STHONLIN2506000384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</si>
  <si>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</si>
  <si>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STHONLIN2506000379</t>
  </si>
  <si>
    <t>นาง ทิพยาภรณ์ ฆ้องวงษ์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</si>
  <si>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</si>
  <si>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ETHBKK012506000006</t>
  </si>
  <si>
    <t>Mr. MAI DUC MANH</t>
  </si>
  <si>
    <t>jack</t>
  </si>
  <si>
    <t>เหน่ง</t>
  </si>
  <si>
    <t>1. เลขบิลETHBKK012506000016 รหัส 81665 Mr.MAI DUC MANH  เติมเงินรางวัล gift voucher 5,100  บาท (หมายเลข1)</t>
  </si>
  <si>
    <t xml:space="preserve"> (ของวันที่ 5-6-68)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</si>
  <si>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</si>
  <si>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7  มิถุนายน 2568 </t>
  </si>
  <si>
    <t>STHBKK012506000140</t>
  </si>
  <si>
    <t>STHBKK012506000141</t>
  </si>
  <si>
    <t>STHBKK012506000142</t>
  </si>
  <si>
    <t>STHBKK012506000143</t>
  </si>
  <si>
    <t>STHBKK012506000145</t>
  </si>
  <si>
    <t>นาย ไทคูณ ไพรบึง</t>
  </si>
  <si>
    <t>STHBKK012506000146</t>
  </si>
  <si>
    <t>นางสาว ศิริรัตน์ แก้วม่วง</t>
  </si>
  <si>
    <t>STHBKK012506000147</t>
  </si>
  <si>
    <t>STHBKK012506000148</t>
  </si>
  <si>
    <t>นางสาว ธัญวลัย ชัยวัชรเศรษฐี</t>
  </si>
  <si>
    <t>STHBKK012506000149</t>
  </si>
  <si>
    <t>STHBKK012506000150</t>
  </si>
  <si>
    <t>นาง ณัฎฐณันธ์ วงวันดี</t>
  </si>
  <si>
    <t>STHBKK012506000151</t>
  </si>
  <si>
    <t>นางสาว กรรณิการ์ คล้ายแก้ว</t>
  </si>
  <si>
    <t>STHBKK012506000153</t>
  </si>
  <si>
    <t>นาย อลงกร พลเยี่ยม + ภาวิดา คงสภาพ</t>
  </si>
  <si>
    <t>STHBKK012506000154</t>
  </si>
  <si>
    <t>นางสาว พิมพ์ชญา  สุริยปรีชาพงษ์</t>
  </si>
  <si>
    <t>STHBKK012506000155</t>
  </si>
  <si>
    <t>นางสาว สมคิด ยิ้มสาระ</t>
  </si>
  <si>
    <t>STHBKK012506000156</t>
  </si>
  <si>
    <t>นางสาว สุดาวรรณ์  จันทร์แดง</t>
  </si>
  <si>
    <t>STHBKK012506000158</t>
  </si>
  <si>
    <t>นาง สมจิต คำนวน</t>
  </si>
  <si>
    <t>STHBKK012506000159</t>
  </si>
  <si>
    <t>STHBKK012506000160</t>
  </si>
  <si>
    <t>นาย โสภณ ซิ้มประเสริฐ</t>
  </si>
  <si>
    <t>STHBKK012506000161</t>
  </si>
  <si>
    <t>STHBKK012506000162</t>
  </si>
  <si>
    <t>นาย ไพบูลย์   หงษ์คงคา</t>
  </si>
  <si>
    <t>STHBUR2506000010</t>
  </si>
  <si>
    <t>Mr. U MYAT MIN AUNG</t>
  </si>
  <si>
    <t>NamBUR</t>
  </si>
  <si>
    <t>STHBUR2506000011</t>
  </si>
  <si>
    <t>STHBUR2506000012</t>
  </si>
  <si>
    <t>STHONLIN2506000429</t>
  </si>
  <si>
    <t>นางสาว คณาง ไพรบึง</t>
  </si>
  <si>
    <t>STHONLIN2506000430</t>
  </si>
  <si>
    <t>นางสาว พัชรมณฑ์ พรมทา</t>
  </si>
  <si>
    <t>STHONLIN2506000431</t>
  </si>
  <si>
    <t>STHONLIN2506000433</t>
  </si>
  <si>
    <t>นาย สุรัตน์  สุขเพ็ง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</si>
  <si>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</si>
  <si>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STHONLIN2506000434</t>
  </si>
  <si>
    <t>นาย อนันต์กฤช เต็มศิริพันธุ์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</si>
  <si>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</si>
  <si>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</si>
  <si>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8  มิถุนายน 2568 </t>
  </si>
  <si>
    <t>STHBKK012506000163</t>
  </si>
  <si>
    <t>STHBKK012506000164</t>
  </si>
  <si>
    <t>นางสาว สุรีพร มีเจตนา</t>
  </si>
  <si>
    <t>STHBKK012506000166</t>
  </si>
  <si>
    <t>STHBKK012506000167</t>
  </si>
  <si>
    <t>STHBKK012506000169</t>
  </si>
  <si>
    <t>นางสาว ณานิกา ทองเรือง</t>
  </si>
  <si>
    <t>STHBKK012506000170</t>
  </si>
  <si>
    <t>STHBKK012506000172</t>
  </si>
  <si>
    <t>นาย พุทธคุณ  โพธิ์ศรี</t>
  </si>
  <si>
    <t>STHBKK012506000174</t>
  </si>
  <si>
    <t>STHONLIN2506000456</t>
  </si>
  <si>
    <t>STHONLIN2506000457</t>
  </si>
  <si>
    <t>STHONLIN2506000458</t>
  </si>
  <si>
    <t>STHONLIN2506000459</t>
  </si>
  <si>
    <t>STHONLIN2506000462</t>
  </si>
  <si>
    <t>STHONLIN2506000463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</si>
  <si>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</si>
  <si>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STHONLIN2506000464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</si>
  <si>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</si>
  <si>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ETHBKK012506000008</t>
  </si>
  <si>
    <t>ETHBKK012506000009</t>
  </si>
  <si>
    <t>ETHONLIN2506000011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</si>
  <si>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</si>
  <si>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9  มิถุนายน 2568 </t>
  </si>
  <si>
    <t>STHBKK012506000175</t>
  </si>
  <si>
    <t>นาย สิริศักดิ์ นมพุก</t>
  </si>
  <si>
    <t>STHBKK012506000176</t>
  </si>
  <si>
    <t>นาย ยงยุทธ แก้วสม</t>
  </si>
  <si>
    <t>STHBKK012506000177</t>
  </si>
  <si>
    <t>STHBKK012506000178</t>
  </si>
  <si>
    <t>STHBKK012506000179</t>
  </si>
  <si>
    <t>บี ฮัมเบิล แอนด์ เมอร์ซี กรุ๊ป  (สำนักงานใหญ่)</t>
  </si>
  <si>
    <t>STHBKK012506000180</t>
  </si>
  <si>
    <t>นาย ปริญพัชร์ ศรีศุภณัฐธนากุล</t>
  </si>
  <si>
    <t>STHBKK012506000181</t>
  </si>
  <si>
    <t>STHBKK012506000182</t>
  </si>
  <si>
    <t>STHBKK012506000183</t>
  </si>
  <si>
    <t>STHBKK012506000184</t>
  </si>
  <si>
    <t>นางสาว ยศวีร์ โคตรดี</t>
  </si>
  <si>
    <t>STHBKK012506000185</t>
  </si>
  <si>
    <t>นาย ชัยวัฒน์ ชมนา</t>
  </si>
  <si>
    <t>STHBKK012506000186</t>
  </si>
  <si>
    <t>STHBKK012506000187</t>
  </si>
  <si>
    <t>STHBKK012506000188</t>
  </si>
  <si>
    <t>STHBKK012506000189</t>
  </si>
  <si>
    <t>นาย ปัญญา เวียกไธสง</t>
  </si>
  <si>
    <t>STHBKK012506000190</t>
  </si>
  <si>
    <t>Mr. Osiago Gift</t>
  </si>
  <si>
    <t>STHBKK012506000191</t>
  </si>
  <si>
    <t>นางสาว พัชนีย์ ไชยธรรมมา</t>
  </si>
  <si>
    <t>STHBKK012506000192</t>
  </si>
  <si>
    <t>นาย อิทธิพล วิทยาเรืองศรี</t>
  </si>
  <si>
    <t>STHBKK012506000194</t>
  </si>
  <si>
    <t>บริษัท เค.ที.คอนแทคท์เวิลด์ จำกัด (สำนักงานใหญ่)</t>
  </si>
  <si>
    <t>STHBKK012506000195</t>
  </si>
  <si>
    <t>นาย ชุมพล  คุ้มพันธ์แย้ม</t>
  </si>
  <si>
    <t>STHONLIN2506000516</t>
  </si>
  <si>
    <t>STHONLIN2506000517</t>
  </si>
  <si>
    <t>นางสาว วาสนา บุญเกษม</t>
  </si>
  <si>
    <t>STHONLIN2506000519</t>
  </si>
  <si>
    <t>STHONLIN2506000521</t>
  </si>
  <si>
    <t>นาย ธนวรรธน์  ปราชญ์เรืองนนท์</t>
  </si>
  <si>
    <t>STHONLIN2506000524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</si>
  <si>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</si>
  <si>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ETHBKK012506000010</t>
  </si>
  <si>
    <t>ETHBKK012506000012</t>
  </si>
  <si>
    <t>บี ฮัมเบิล แอนด์ เมอร์ซี กรุ๊ป (สำนักงานใหญ่)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</si>
  <si>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</si>
  <si>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10  มิถุนายน 2568 </t>
  </si>
  <si>
    <t>STHBKK012506000196</t>
  </si>
  <si>
    <t>นาย สันติ นุพาสันต์</t>
  </si>
  <si>
    <t>STHBKK012506000197</t>
  </si>
  <si>
    <t>STHBKK012506000198</t>
  </si>
  <si>
    <t>นาย เอกชัย เดือนแจ่ม</t>
  </si>
  <si>
    <t>STHBKK012506000199</t>
  </si>
  <si>
    <t>นาง จารุวรรณ แก้วล้อม</t>
  </si>
  <si>
    <t>STHBKK012506000200</t>
  </si>
  <si>
    <t>STHBKK012506000201</t>
  </si>
  <si>
    <t>STHBKK012506000202</t>
  </si>
  <si>
    <t>นาย ดิลก แผ่ทอง</t>
  </si>
  <si>
    <t>STHBKK012506000203</t>
  </si>
  <si>
    <t>นางสาว ธิภารัตน์ อินฉ่ำ</t>
  </si>
  <si>
    <t>STHBKK012506000204</t>
  </si>
  <si>
    <t>นาย จักรกฤษ อินทะชัย</t>
  </si>
  <si>
    <t>STHBKK012506000205</t>
  </si>
  <si>
    <t>STHBKK012506000206</t>
  </si>
  <si>
    <t>นาย ไชโย เดชเดชา</t>
  </si>
  <si>
    <t>STHBKK012506000207</t>
  </si>
  <si>
    <t>นาง รัตนกร ไม้แดง</t>
  </si>
  <si>
    <t>STHBKK012506000208</t>
  </si>
  <si>
    <t>นาย ณัฐพล ไม้แดง</t>
  </si>
  <si>
    <t>STHBKK012506000209</t>
  </si>
  <si>
    <t>นาย จตุรเทพ ไม้แดง</t>
  </si>
  <si>
    <t>STHBKK012506000210</t>
  </si>
  <si>
    <t>นางสาว พวงเพ็ญ  สุวรรณโณ</t>
  </si>
  <si>
    <t>STHBKK012506000211</t>
  </si>
  <si>
    <t>นาย อัมฤทธิ์ มะโนสา</t>
  </si>
  <si>
    <t>STHBKK012506000213</t>
  </si>
  <si>
    <t>นาง สุรัตน์  แก้วบุตร</t>
  </si>
  <si>
    <t>STHBKK012506000214</t>
  </si>
  <si>
    <t>STHBKK012506000215</t>
  </si>
  <si>
    <t>STHBKK012506000216</t>
  </si>
  <si>
    <t xml:space="preserve">นาย ทนงศักดิ์ รัตนบุรี		</t>
  </si>
  <si>
    <t>STHBKK012506000217</t>
  </si>
  <si>
    <t>STHBKK012506000218</t>
  </si>
  <si>
    <t>นาย ราเชน  ปานแดง</t>
  </si>
  <si>
    <t>STHBKK012506000219</t>
  </si>
  <si>
    <t>STHBKK012506000220</t>
  </si>
  <si>
    <t>STHBKK012506000221</t>
  </si>
  <si>
    <t>STHBKK012506000222</t>
  </si>
  <si>
    <t>STHBKK012506000223</t>
  </si>
  <si>
    <t>นาย มนตรี จันทรวิวัฒน์</t>
  </si>
  <si>
    <t>STHBKK012506000224</t>
  </si>
  <si>
    <t>นางสาว ปรางค์วลิน  ม่วงนิ่ม</t>
  </si>
  <si>
    <t>STHONLIN2506000585</t>
  </si>
  <si>
    <t>นางสาว เสาวลักษณ์ ทองบัว</t>
  </si>
  <si>
    <t>STHONLIN2506000592</t>
  </si>
  <si>
    <t>STHONLIN2506000604</t>
  </si>
  <si>
    <t>STHONLIN2506000606</t>
  </si>
  <si>
    <t>นาง วรางค์ศิริ ภัทรเดชกวีทิพย์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</si>
  <si>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</si>
  <si>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STHONLIN2506000605</t>
  </si>
  <si>
    <t>แจ็ค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</si>
  <si>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</si>
  <si>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11  มิถุนายน 2568 </t>
  </si>
  <si>
    <t>STHBKK012506000225</t>
  </si>
  <si>
    <t>STHBKK012506000226</t>
  </si>
  <si>
    <t>STHBKK012506000227</t>
  </si>
  <si>
    <t>นางสาว ทิพวรรณ์ กรีฑาเวช</t>
  </si>
  <si>
    <t>STHBKK012506000228</t>
  </si>
  <si>
    <t>STHBKK012506000229</t>
  </si>
  <si>
    <t>STHBKK012506000230</t>
  </si>
  <si>
    <t>STHBKK012506000231</t>
  </si>
  <si>
    <t>นาย ศุทธิ์ธี  ลาภูเขียว</t>
  </si>
  <si>
    <t>STHBKK012506000232</t>
  </si>
  <si>
    <t>STHBKK012506000233</t>
  </si>
  <si>
    <t>นางสาว ศิวพร ไม้แหลม</t>
  </si>
  <si>
    <t>STHBKK012506000234</t>
  </si>
  <si>
    <t>STHBKK012506000235</t>
  </si>
  <si>
    <t>Mr. SULEIMAN HABIBA DAUDA BABA</t>
  </si>
  <si>
    <t>STHBKK012506000236</t>
  </si>
  <si>
    <t>STHBUR2506000014</t>
  </si>
  <si>
    <t>Ms. SHWE ZIN HTIKE</t>
  </si>
  <si>
    <t>STHBUR2506000015</t>
  </si>
  <si>
    <t>Mr. U SAW AUNG PO</t>
  </si>
  <si>
    <t>STHONLIN2506000609</t>
  </si>
  <si>
    <t>นาย ธีรเทพ  ดวงอัมพร</t>
  </si>
  <si>
    <t>STHONLIN2506000610</t>
  </si>
  <si>
    <t>นาง สวรรค์ เกตุสวาสดิ์</t>
  </si>
  <si>
    <t>STHONLIN2506000620</t>
  </si>
  <si>
    <t>STHONLIN2506000632</t>
  </si>
  <si>
    <t>นางสาว ปราวีณา แย้มละออ</t>
  </si>
  <si>
    <t>STHONLIN2506000634</t>
  </si>
  <si>
    <t>นาง บุญยพร มณีฉาย</t>
  </si>
  <si>
    <t>STHONLIN2506000644</t>
  </si>
  <si>
    <t>STHONLIN2506000665</t>
  </si>
  <si>
    <t>STHONLIN2506000672</t>
  </si>
  <si>
    <t>STHONLIN2506000675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</si>
  <si>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</si>
  <si>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ETHBKK012506000011</t>
  </si>
  <si>
    <t>สุพรรณษษ ไพศาล</t>
  </si>
  <si>
    <t>ETHONLIN2506000013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</si>
  <si>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</si>
  <si>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12  มิถุนายน 2568 </t>
  </si>
  <si>
    <t>STHBKK012506000237</t>
  </si>
  <si>
    <t>STHBKK012506000238</t>
  </si>
  <si>
    <t>STHBKK012506000239</t>
  </si>
  <si>
    <t>STHBKK012506000240</t>
  </si>
  <si>
    <t>นาย ประสิทธิ์ ยอดทองดี</t>
  </si>
  <si>
    <t>STHBKK012506000241</t>
  </si>
  <si>
    <t>STHBKK012506000242</t>
  </si>
  <si>
    <t>นาย เพชร ภูมี</t>
  </si>
  <si>
    <t>STHBKK012506000243</t>
  </si>
  <si>
    <t>STHBKK012506000244</t>
  </si>
  <si>
    <t>STHBKK012506000245</t>
  </si>
  <si>
    <t>Mr. Uwakwe Chimazu Jude</t>
  </si>
  <si>
    <t>STHBKK012506000246</t>
  </si>
  <si>
    <t>STHBKK012506000248</t>
  </si>
  <si>
    <t>นาย คมสันต์ อ่อนดี</t>
  </si>
  <si>
    <t>STHBKK012506000249</t>
  </si>
  <si>
    <t>บริษัท เค24 โกลบอล จำกัด (สำนักงานใหญ่)</t>
  </si>
  <si>
    <t>STHBKK012506000250</t>
  </si>
  <si>
    <t>นาง สิริรักษ์ ผิวอ่อน</t>
  </si>
  <si>
    <t>STHBKK012506000251</t>
  </si>
  <si>
    <t>สนั่น ปริมาณ</t>
  </si>
  <si>
    <t>STHBKK012506000252</t>
  </si>
  <si>
    <t>STHBKK012506000253</t>
  </si>
  <si>
    <t>นาย คณิศร แพงกัลยา</t>
  </si>
  <si>
    <t>STHBKK012506000254</t>
  </si>
  <si>
    <t>Mr. DASHIK PAUL PETER</t>
  </si>
  <si>
    <t>STHBKK012506000255</t>
  </si>
  <si>
    <t>Mr. IGOCHE SAMSON IDOKO</t>
  </si>
  <si>
    <t>STHBKK012506000256</t>
  </si>
  <si>
    <t>STHBKK012506000257</t>
  </si>
  <si>
    <t>นาย ย้อย สุปิงปรัส</t>
  </si>
  <si>
    <t>STHONLIN2506000725</t>
  </si>
  <si>
    <t>นาย ธนกร อภัยพงศ์</t>
  </si>
  <si>
    <t>STHONLIN2506000727</t>
  </si>
  <si>
    <t>บริษัท แก้วแกมทอง เทรดดิ้ง จำกัด (สำนักงานใหญ่)</t>
  </si>
  <si>
    <t>STHONLIN2506000728</t>
  </si>
  <si>
    <t>STHONLIN2506000729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</si>
  <si>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</si>
  <si>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STHONLIN2506000726</t>
  </si>
  <si>
    <t>นางสาว พรทิพย์  นาสวน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</si>
  <si>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</si>
  <si>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13  มิถุนายน 2568 </t>
  </si>
  <si>
    <t>STHBKK012506000258</t>
  </si>
  <si>
    <t>STHBKK012506000259</t>
  </si>
  <si>
    <t>STHBKK012506000260</t>
  </si>
  <si>
    <t>STHBKK012506000261</t>
  </si>
  <si>
    <t>STHBKK012506000262</t>
  </si>
  <si>
    <t>STHBKK012506000263</t>
  </si>
  <si>
    <t>STHBKK012506000264</t>
  </si>
  <si>
    <t>STHBKK012506000265</t>
  </si>
  <si>
    <t>นาย บูชาติ หาดสร้อย</t>
  </si>
  <si>
    <t>STHBKK012506000266</t>
  </si>
  <si>
    <t>นางสาว สุธรรมา กุสันเทียะ</t>
  </si>
  <si>
    <t>STHBKK012506000267</t>
  </si>
  <si>
    <t>STHBKK012506000268</t>
  </si>
  <si>
    <t>นาย ประมวล กลิ่นจันทร์</t>
  </si>
  <si>
    <t>STHBKK012506000270</t>
  </si>
  <si>
    <t>ธนวรรณ  สุขเกษม</t>
  </si>
  <si>
    <t>STHBKK012506000271</t>
  </si>
  <si>
    <t>STHBKK012506000272</t>
  </si>
  <si>
    <t>STHBKK012506000273</t>
  </si>
  <si>
    <t>นางสาว เกศร วงษ์วิภาค</t>
  </si>
  <si>
    <t>STHBKK012506000274</t>
  </si>
  <si>
    <t>นาง กาญจนา  ท้วมสมบูรณ์</t>
  </si>
  <si>
    <t>STHBKK012506000275</t>
  </si>
  <si>
    <t>STHBKK012506000276</t>
  </si>
  <si>
    <t>นางสาว นภาไพลิน  กาละวันต์</t>
  </si>
  <si>
    <t>STHBKK012506000277</t>
  </si>
  <si>
    <t>นาย ฤทธิกร  แก้วมะเริง</t>
  </si>
  <si>
    <t>STHBKK012506000278</t>
  </si>
  <si>
    <t>นาย จักรกฤษณ์ ผิวเขียว</t>
  </si>
  <si>
    <t>STHONLIN2506000799</t>
  </si>
  <si>
    <t>STHONLIN2506000800</t>
  </si>
  <si>
    <t>STHONLIN2506000803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</si>
  <si>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</si>
  <si>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</si>
  <si>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14  มิถุนายน 2568 </t>
  </si>
  <si>
    <t>STHBKK012506000279</t>
  </si>
  <si>
    <t>นางสาว กัญญาภัค กำเหนิดผล</t>
  </si>
  <si>
    <t>STHBKK012506000280</t>
  </si>
  <si>
    <t>STHBKK012506000281</t>
  </si>
  <si>
    <t>STHBKK012506000282</t>
  </si>
  <si>
    <t>นางสาว สุรีรัตน์  อาเทศ</t>
  </si>
  <si>
    <t>STHBKK012506000283</t>
  </si>
  <si>
    <t>STHBKK012506000284</t>
  </si>
  <si>
    <t>นาย วิรัตน์ เจริญสาริกิจ</t>
  </si>
  <si>
    <t>STHBKK012506000285</t>
  </si>
  <si>
    <t>นางสาว เพิ่มศรี บุญมี</t>
  </si>
  <si>
    <t>STHBKK012506000286</t>
  </si>
  <si>
    <t>STHBKK012506000287</t>
  </si>
  <si>
    <t>นาง เบญญารัศม์​ วาณิชย์โรจนากุล</t>
  </si>
  <si>
    <t>STHBKK012506000288</t>
  </si>
  <si>
    <t>STHBKK012506000289</t>
  </si>
  <si>
    <t>นางสาว กนกวรรณ สำรี</t>
  </si>
  <si>
    <t>STHBKK012506000290</t>
  </si>
  <si>
    <t>Mr. Stanley  amaechi</t>
  </si>
  <si>
    <t>STHBKK012506000291</t>
  </si>
  <si>
    <t>STHBKK012506000292</t>
  </si>
  <si>
    <t>นางสาว มาเรียม ยิ้มสาระ</t>
  </si>
  <si>
    <t>STHBKK012506000293</t>
  </si>
  <si>
    <t>นาง พิสมัย เอี่ยมศรีวงศา</t>
  </si>
  <si>
    <t>STHBKK012506000294</t>
  </si>
  <si>
    <t>STHBKK012506000295</t>
  </si>
  <si>
    <t>นาย อภิสิทธิ์ ชัยสงคราม</t>
  </si>
  <si>
    <t>STHBKK012506000296</t>
  </si>
  <si>
    <t>STHBKK012506000297</t>
  </si>
  <si>
    <t>นางสาว ปัญจรัตน์  จันทร์เรือง</t>
  </si>
  <si>
    <t>STHBKK012506000298</t>
  </si>
  <si>
    <t>STHBKK012506000299</t>
  </si>
  <si>
    <t>Mr. Dr. Ibrahim Lamidi</t>
  </si>
  <si>
    <t>STHBKK012506000300</t>
  </si>
  <si>
    <t>นางสาว ประสิตา พรมบุตร</t>
  </si>
  <si>
    <t>STHBKK012506000301</t>
  </si>
  <si>
    <t>STHBKK012506000302</t>
  </si>
  <si>
    <t>STHBKK012506000303</t>
  </si>
  <si>
    <t>STHBKK012506000304</t>
  </si>
  <si>
    <t>STHBUR2506000019</t>
  </si>
  <si>
    <t>Mrs. DAW YEE YEE THEIN</t>
  </si>
  <si>
    <t>STHBUR2506000020</t>
  </si>
  <si>
    <t>Mrs. DAW ZAR NI THEIN</t>
  </si>
  <si>
    <t>STHBUR2506000021</t>
  </si>
  <si>
    <t>Mr. HEIN HTET AUNG</t>
  </si>
  <si>
    <t>STHONLIN2506000881</t>
  </si>
  <si>
    <t>STHONLIN2506000884</t>
  </si>
  <si>
    <t>STHONLIN2506000885</t>
  </si>
  <si>
    <t>STHONLIN2506000913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</si>
  <si>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</si>
  <si>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JACK</t>
  </si>
  <si>
    <t>ETHBKK012506000013</t>
  </si>
  <si>
    <t>นาย ปาณชัย คงกอ</t>
  </si>
  <si>
    <t>ETHBKK012506000014</t>
  </si>
  <si>
    <t>ETHBKK012506000015</t>
  </si>
  <si>
    <t>ห้างหุ้นส่วน เครือข่ายปิยธนา ( สำนักงานใหญ่ )</t>
  </si>
  <si>
    <t xml:space="preserve">มีแลก ARP  EASY  </t>
  </si>
  <si>
    <t xml:space="preserve">คุณภัคภร  ทองประสม  รหัส 25376 </t>
  </si>
  <si>
    <t>รับชุด b1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</si>
  <si>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</si>
  <si>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15  มิถุนายน 2568 </t>
  </si>
  <si>
    <t>STHBKK012506000306</t>
  </si>
  <si>
    <t>นาย ประยูร ใจน้อย</t>
  </si>
  <si>
    <t>STHBKK012506000307</t>
  </si>
  <si>
    <t>นาย บุญเสริม  สุขจิตต์</t>
  </si>
  <si>
    <t>STHBKK012506000308</t>
  </si>
  <si>
    <t>STHBKK012506000309</t>
  </si>
  <si>
    <t>STHBKK012506000310</t>
  </si>
  <si>
    <t>STHBKK012506000311</t>
  </si>
  <si>
    <t>STHBKK012506000312</t>
  </si>
  <si>
    <t>STHBKK012506000315</t>
  </si>
  <si>
    <t>นาย อำนวย พุทธสกุล</t>
  </si>
  <si>
    <t>STHBKK012506000316</t>
  </si>
  <si>
    <t>STHBKK012506000317</t>
  </si>
  <si>
    <t>นางสาว สิริกร ทองสิริ</t>
  </si>
  <si>
    <t>STHBKK012506000318</t>
  </si>
  <si>
    <t>นางสาว สมพร สุพงศ์พาณิช</t>
  </si>
  <si>
    <t>STHBKK012506000319</t>
  </si>
  <si>
    <t>STHBKK012506000321</t>
  </si>
  <si>
    <t>STHBKK012506000322</t>
  </si>
  <si>
    <t>นาย เกียรติศักดิ์ อาดมะเร๊ะ</t>
  </si>
  <si>
    <t>STHBKK012506000324</t>
  </si>
  <si>
    <t>STHBKK012506000325</t>
  </si>
  <si>
    <t>ลัดดา เจริญโชติทรัพย์</t>
  </si>
  <si>
    <t>STHBKK012506000326</t>
  </si>
  <si>
    <t>STHBKK012506000327</t>
  </si>
  <si>
    <t>บริษัท สว่างทรัพย์ จำกัด (สำนักงานใหญ่)</t>
  </si>
  <si>
    <t>STHBKK012506000328</t>
  </si>
  <si>
    <t>นาย ญาณวุฒิ  ตลุยปรีชาชาญ</t>
  </si>
  <si>
    <t>STHBKK012506000329</t>
  </si>
  <si>
    <t>STHBKK012506000330</t>
  </si>
  <si>
    <t>STHBKK012506000331</t>
  </si>
  <si>
    <t>STHBKK012506000332</t>
  </si>
  <si>
    <t>STHBKK012506000333</t>
  </si>
  <si>
    <t>STHBKK012506000334</t>
  </si>
  <si>
    <t>นาย ธนกฤต กฤดธนาพงษ์</t>
  </si>
  <si>
    <t>STHONLIN2506000917</t>
  </si>
  <si>
    <t>นาย จิระวัฒน์  ใจอารีย์</t>
  </si>
  <si>
    <t>STHONLIN2506000946</t>
  </si>
  <si>
    <t>STHONLIN2506000948</t>
  </si>
  <si>
    <t>STHONLIN2506000949</t>
  </si>
  <si>
    <t>นาย เมธาวัสส์ เจียรเศรษฐการ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</si>
  <si>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</si>
  <si>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STHONLIN2506000944</t>
  </si>
  <si>
    <t>STHONLIN2506000945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</si>
  <si>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</si>
  <si>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ETHBKK012506000016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</si>
  <si>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</si>
  <si>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16  มิถุนายน 2568 </t>
  </si>
  <si>
    <t>STHBKK012506000335</t>
  </si>
  <si>
    <t>นางสาว พรนิภา หาญประยุทธ</t>
  </si>
  <si>
    <t>STHBKK012506000336</t>
  </si>
  <si>
    <t>นาย บัวไล  จันทะเกษ</t>
  </si>
  <si>
    <t>STHBKK012506000337</t>
  </si>
  <si>
    <t>STHBKK012506000339</t>
  </si>
  <si>
    <t>นาง ป่านทอง พรมมาก</t>
  </si>
  <si>
    <t>STHBKK012506000340</t>
  </si>
  <si>
    <t>STHBKK012506000341</t>
  </si>
  <si>
    <t>นาย เกียรติศักดิ์ ชุมชน</t>
  </si>
  <si>
    <t>STHBKK012506000342</t>
  </si>
  <si>
    <t>STHBKK012506000343</t>
  </si>
  <si>
    <t>STHBKK012506000344</t>
  </si>
  <si>
    <t>นาง คำ ลุงคำ</t>
  </si>
  <si>
    <t>STHBKK012506000345</t>
  </si>
  <si>
    <t>นาง เขมจิรา นิยมไพรเผ่าพันธ์</t>
  </si>
  <si>
    <t>STHBKK012506000346</t>
  </si>
  <si>
    <t>นางสาว ดาวธิดา  วงมาเกษ</t>
  </si>
  <si>
    <t>STHBKK012506000347</t>
  </si>
  <si>
    <t>STHBKK012506000348</t>
  </si>
  <si>
    <t>STHBKK012506000349</t>
  </si>
  <si>
    <t>Mr. Kabir Ajetunmobi  suleiman</t>
  </si>
  <si>
    <t>STHBKK012506000350</t>
  </si>
  <si>
    <t>นางสาว กาญตนา ตรีศักดิ์</t>
  </si>
  <si>
    <t>STHBKK012506000351</t>
  </si>
  <si>
    <t>STHBKK012506000352</t>
  </si>
  <si>
    <t>STHBKK012506000353</t>
  </si>
  <si>
    <t>STHBKK012506000354</t>
  </si>
  <si>
    <t>นาง พจนีย์  มุ้ยแก้ว</t>
  </si>
  <si>
    <t>STHBKK012506000355</t>
  </si>
  <si>
    <t>นางสาว ขวัญวรา  เพชรรัตน์</t>
  </si>
  <si>
    <t>STHBKK012506000356</t>
  </si>
  <si>
    <t>นาย สุภนัย ศิริพรม</t>
  </si>
  <si>
    <t>STHBKK012506000357</t>
  </si>
  <si>
    <t>STHBKK012506000358</t>
  </si>
  <si>
    <t>STHBKK012506000359</t>
  </si>
  <si>
    <t>นางสาว สำลี สุรบุตร</t>
  </si>
  <si>
    <t>STHBKK012506000361</t>
  </si>
  <si>
    <t>นางสาว ดวงแก้ว เพชร์ทูล</t>
  </si>
  <si>
    <t>STHONLIN2506000957</t>
  </si>
  <si>
    <t>STHONLIN2506000980</t>
  </si>
  <si>
    <t>STHONLIN2506000981</t>
  </si>
  <si>
    <t>นางสาว มารยาท อ่อนศรี</t>
  </si>
  <si>
    <t>STHONLIN2506000982</t>
  </si>
  <si>
    <t>STHONLIN2506000983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</si>
  <si>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</si>
  <si>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STHONLIN2506000950</t>
  </si>
  <si>
    <t>นาง อรทัย นิพขันธ์</t>
  </si>
  <si>
    <t>STHONLIN2506000951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</si>
  <si>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</si>
  <si>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ETHBKK012506000017</t>
  </si>
  <si>
    <t>ETHONLIN2506000014</t>
  </si>
  <si>
    <t>นางสาว โสภา  นายสุข</t>
  </si>
  <si>
    <t>ETHONLIN2506000015</t>
  </si>
  <si>
    <t>ETHONLIN2506000016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</si>
  <si>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</si>
  <si>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17  มิถุนายน 2568 </t>
  </si>
  <si>
    <t>STHBKK012506000363</t>
  </si>
  <si>
    <t>บริษัท หลานหยิน จำกัด ( สำนักงานใหญ่ )</t>
  </si>
  <si>
    <t>STHBKK012506000364</t>
  </si>
  <si>
    <t>STHBKK012506000365</t>
  </si>
  <si>
    <t>STHBKK012506000366</t>
  </si>
  <si>
    <t>STHBKK012506000367</t>
  </si>
  <si>
    <t>นาง สุพรรษา เชื้อเถาว์</t>
  </si>
  <si>
    <t>STHBKK012506000368</t>
  </si>
  <si>
    <t>นางสาว เจนจิรา เหลาทองคำ</t>
  </si>
  <si>
    <t>STHBKK012506000369</t>
  </si>
  <si>
    <t>STHBKK012506000370</t>
  </si>
  <si>
    <t>Mr. John Emmanuel Aguma</t>
  </si>
  <si>
    <t>STHBKK012506000371</t>
  </si>
  <si>
    <t>STHBKK012506000372</t>
  </si>
  <si>
    <t>Mr. Joshua Chijindu Chukwunwani</t>
  </si>
  <si>
    <t>STHONLIN2506001043</t>
  </si>
  <si>
    <t>STHONLIN2506001052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</si>
  <si>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</si>
  <si>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ETHONLIN2506000017</t>
  </si>
  <si>
    <t>ETHONLIN2506000018</t>
  </si>
  <si>
    <t>ETHONLIN2506000019</t>
  </si>
  <si>
    <t xml:space="preserve">คุณสุรวัฒน์  ตั้งพงศ์ศิรประภา  รหัส 13781 </t>
  </si>
  <si>
    <t>รับชุด B.3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</si>
  <si>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</si>
  <si>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18  มิถุนายน 2568 </t>
  </si>
  <si>
    <t>STHBKK012506000373</t>
  </si>
  <si>
    <t>นางสาว ภัคชัญญา เทพวรรณ์</t>
  </si>
  <si>
    <t>STHBKK012506000374</t>
  </si>
  <si>
    <t>STHBKK012506000375</t>
  </si>
  <si>
    <t>นางสาว นฤมล พุ่มแสง</t>
  </si>
  <si>
    <t>STHBKK012506000376</t>
  </si>
  <si>
    <t>STHBKK012506000377</t>
  </si>
  <si>
    <t>นางสาว นุชจรี เนินแสง</t>
  </si>
  <si>
    <t>STHBKK012506000378</t>
  </si>
  <si>
    <t>STHBKK012506000380</t>
  </si>
  <si>
    <t>นาง ชัญญา  เอียดแก้ว</t>
  </si>
  <si>
    <t>STHBKK012506000381</t>
  </si>
  <si>
    <t>STHBKK012506000382</t>
  </si>
  <si>
    <t>นาง ภีรดา  เดชะนามเมือง</t>
  </si>
  <si>
    <t>STHBKK012506000383</t>
  </si>
  <si>
    <t>นางสาว จินดาภรณ์ นิลชาติ</t>
  </si>
  <si>
    <t>STHBKK012506000387</t>
  </si>
  <si>
    <t>STHBKK012506000388</t>
  </si>
  <si>
    <t>นางสาว วัชรวรรณ  นิลสุ</t>
  </si>
  <si>
    <t>STHBKK012506000392</t>
  </si>
  <si>
    <t>STHBKK012506000393</t>
  </si>
  <si>
    <t>นาง จิดาภา  รัตนภูริสกุล</t>
  </si>
  <si>
    <t>STHBKK012506000394</t>
  </si>
  <si>
    <t>STHBKK012506000395</t>
  </si>
  <si>
    <t>นางสาว ชนิดา  รัตนภูริสกุล</t>
  </si>
  <si>
    <t>STHBKK012506000396</t>
  </si>
  <si>
    <t>STHBKK012506000397</t>
  </si>
  <si>
    <t>นางสาว นงพงา ตั้งฤทัยเยี่ยม</t>
  </si>
  <si>
    <t>STHBKK012506000400</t>
  </si>
  <si>
    <t>นาย ทองแดง จันทะแสน</t>
  </si>
  <si>
    <t>STHBKK012506000403</t>
  </si>
  <si>
    <t>นาย อาวุธ ไชยหา</t>
  </si>
  <si>
    <t>STHBKK012506000404</t>
  </si>
  <si>
    <t>STHBKK012506000406</t>
  </si>
  <si>
    <t>นาง โยธกา  บุญมาก</t>
  </si>
  <si>
    <t>STHONLIN2506001138</t>
  </si>
  <si>
    <t>STHONLIN2506001139</t>
  </si>
  <si>
    <t>STHONLIN2506001149</t>
  </si>
  <si>
    <t>บริษัท สวนสุข จำกัด(สำนักงานใหญ่)</t>
  </si>
  <si>
    <t>STHONLIN2506001166</t>
  </si>
  <si>
    <t>STHONLIN2506001173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</si>
  <si>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</si>
  <si>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ETHBKK012506000020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</si>
  <si>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</si>
  <si>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19  มิถุนายน 2568 </t>
  </si>
  <si>
    <t>STHBKK012506000407</t>
  </si>
  <si>
    <t>STHBKK012506000408</t>
  </si>
  <si>
    <t>STHBKK012506000409</t>
  </si>
  <si>
    <t>STHBKK012506000410</t>
  </si>
  <si>
    <t>STHBKK012506000411</t>
  </si>
  <si>
    <t>STHBKK012506000412</t>
  </si>
  <si>
    <t>STHBKK012506000413</t>
  </si>
  <si>
    <t>STHBKK012506000414</t>
  </si>
  <si>
    <t>STHBKK012506000415</t>
  </si>
  <si>
    <t>STHBKK012506000416</t>
  </si>
  <si>
    <t>STHBKK012506000417</t>
  </si>
  <si>
    <t>นางสาว วิลาวัลย์ ป้องขันธ์</t>
  </si>
  <si>
    <t>STHBKK012506000418</t>
  </si>
  <si>
    <t>STHBKK012506000419</t>
  </si>
  <si>
    <t>STHBKK012506000420</t>
  </si>
  <si>
    <t>STHBKK012506000421</t>
  </si>
  <si>
    <t>นาย สมชาย โสภา</t>
  </si>
  <si>
    <t>STHBKK012506000422</t>
  </si>
  <si>
    <t>Ms. MICDELL NYEMADEH COLE</t>
  </si>
  <si>
    <t>STHBKK012506000424</t>
  </si>
  <si>
    <t>STHBKK012506000426</t>
  </si>
  <si>
    <t>STHBKK012506000427</t>
  </si>
  <si>
    <t>STHBUR2506000022</t>
  </si>
  <si>
    <t>Mr. SAW HTET AUNG</t>
  </si>
  <si>
    <t>STHONLIN2506001176</t>
  </si>
  <si>
    <t>STHONLIN2506001179</t>
  </si>
  <si>
    <t>นาย ณนินธรณ์ กรมธนาประสิทธิ์</t>
  </si>
  <si>
    <t>STHONLIN2506001205</t>
  </si>
  <si>
    <t>STHONLIN2506001206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</si>
  <si>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</si>
  <si>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</si>
  <si>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20  มิถุนายน 2568 </t>
  </si>
  <si>
    <t>STHBKK012506000428</t>
  </si>
  <si>
    <t>STHBKK012506000429</t>
  </si>
  <si>
    <t>STHBKK012506000430</t>
  </si>
  <si>
    <t>STHBKK012506000431</t>
  </si>
  <si>
    <t>นางสาว มาเรียมมา  ตุลาคาล</t>
  </si>
  <si>
    <t>STHBKK012506000432</t>
  </si>
  <si>
    <t>STHBKK012506000433</t>
  </si>
  <si>
    <t>STHBKK012506000435</t>
  </si>
  <si>
    <t>STHBKK012506000436</t>
  </si>
  <si>
    <t>STHBKK012506000438</t>
  </si>
  <si>
    <t>STHBKK012506000439</t>
  </si>
  <si>
    <t>STHBKK012506000440</t>
  </si>
  <si>
    <t>STHBKK012506000441</t>
  </si>
  <si>
    <t>STHONLIN2506001246</t>
  </si>
  <si>
    <t>STHONLIN2506001307</t>
  </si>
  <si>
    <t>STHONLIN2506001310</t>
  </si>
  <si>
    <t>STHONLIN2506001339</t>
  </si>
  <si>
    <t>STHONLIN2506001349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</si>
  <si>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</si>
  <si>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</si>
  <si>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21  มิถุนายน 2568 </t>
  </si>
  <si>
    <t>STHBKK012506000442</t>
  </si>
  <si>
    <t>นางสาว มาลัย คำมณี</t>
  </si>
  <si>
    <t>STHBKK012506000443</t>
  </si>
  <si>
    <t>STHBKK012506000444</t>
  </si>
  <si>
    <t>STHBKK012506000445</t>
  </si>
  <si>
    <t>STHBKK012506000446</t>
  </si>
  <si>
    <t>STHBKK012506000448</t>
  </si>
  <si>
    <t>STHBKK012506000450</t>
  </si>
  <si>
    <t>Mr. onugha uchenna Collins</t>
  </si>
  <si>
    <t>STHBKK012506000451</t>
  </si>
  <si>
    <t>STHBKK012506000452</t>
  </si>
  <si>
    <t>STHBKK012506000453</t>
  </si>
  <si>
    <t>STHBKK012506000455</t>
  </si>
  <si>
    <t>STHBKK012506000456</t>
  </si>
  <si>
    <t>STHBKK012506000457</t>
  </si>
  <si>
    <t>STHBKK012506000458</t>
  </si>
  <si>
    <t>นางสาว นัสรีน  เจริญพร</t>
  </si>
  <si>
    <t>STHBKK012506000459</t>
  </si>
  <si>
    <t>STHBUR2506000025</t>
  </si>
  <si>
    <t>Mr. U KYAW MIN HTET</t>
  </si>
  <si>
    <t>STHBUR2506000026</t>
  </si>
  <si>
    <t>Mr. MAUNG NAING OO</t>
  </si>
  <si>
    <t>STHBUR2506000027</t>
  </si>
  <si>
    <t>STHONLIN2506001458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</si>
  <si>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</si>
  <si>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ETHBKK012506000021</t>
  </si>
  <si>
    <t>นาง ดุษณี เจมส์</t>
  </si>
  <si>
    <t>ETHONLIN2506000025</t>
  </si>
  <si>
    <t>ETHONLIN2506000026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</si>
  <si>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</si>
  <si>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22  มิถุนายน 2568 </t>
  </si>
  <si>
    <t>STHBKK012506000462</t>
  </si>
  <si>
    <t>STHBKK012506000464</t>
  </si>
  <si>
    <t>นาย วัชรชัย ขุนศรีรักษา</t>
  </si>
  <si>
    <t>STHBKK012506000465</t>
  </si>
  <si>
    <t>นางสาว รุ้งลาวรรณ ศรีศักดา</t>
  </si>
  <si>
    <t>STHBKK012506000466</t>
  </si>
  <si>
    <t>STHBKK012506000467</t>
  </si>
  <si>
    <t>นาย เอกชลิต ธวัชกฤตยา</t>
  </si>
  <si>
    <t>STHBKK012506000470</t>
  </si>
  <si>
    <t>บริษัท เอส ซี โกรท โกลบอล จำกัด (สำนักงานใหญ่)</t>
  </si>
  <si>
    <t>STHBKK012506000471</t>
  </si>
  <si>
    <t>STHBKK012506000472</t>
  </si>
  <si>
    <t>STHBKK012506000473</t>
  </si>
  <si>
    <t>STHBKK012506000475</t>
  </si>
  <si>
    <t>STHBKK012506000476</t>
  </si>
  <si>
    <t>STHBKK012506000477</t>
  </si>
  <si>
    <t>นางสาว พรไพลิน จินดานรเศษฐ์</t>
  </si>
  <si>
    <t>STHBKK012506000478</t>
  </si>
  <si>
    <t>STHBKK012506000479</t>
  </si>
  <si>
    <t>STHBKK012506000480</t>
  </si>
  <si>
    <t>STHBKK012506000481</t>
  </si>
  <si>
    <t>บริษัท เอ็น.พี มาร์เก็ตติ้ง แบรนด์ จำกัด(สำนักงานใหญ่)</t>
  </si>
  <si>
    <t>STHBKK012506000482</t>
  </si>
  <si>
    <t>นาย สุเมธ จันทร์งาม</t>
  </si>
  <si>
    <t>STHONLIN2506001477</t>
  </si>
  <si>
    <t>นาย ปรีชาพล ปิ่นดี</t>
  </si>
  <si>
    <t>STHONLIN2506001542</t>
  </si>
  <si>
    <t>STHONLIN2506001545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</si>
  <si>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</si>
  <si>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ETHONLIN2506000027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</si>
  <si>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</si>
  <si>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23  มิถุนายน 2568 </t>
  </si>
  <si>
    <t>STHBKK012506000484</t>
  </si>
  <si>
    <t>นางสาว ชัญญภัทร  นนทวัฒนขจร</t>
  </si>
  <si>
    <t>STHBKK012506000485</t>
  </si>
  <si>
    <t>STHBKK012506000486</t>
  </si>
  <si>
    <t>STHBKK012506000487</t>
  </si>
  <si>
    <t>STHBKK012506000488</t>
  </si>
  <si>
    <t>STHBKK012506000489</t>
  </si>
  <si>
    <t>นางสาว จิราวรรณ เหลียวสูง</t>
  </si>
  <si>
    <t>STHBKK012506000490</t>
  </si>
  <si>
    <t>นางสาว จำเรียง อินทปัตย์</t>
  </si>
  <si>
    <t>STHBKK012506000491</t>
  </si>
  <si>
    <t>นาย สมศรี สีพลนอก</t>
  </si>
  <si>
    <t>STHBKK012506000492</t>
  </si>
  <si>
    <t>STHBKK012506000493</t>
  </si>
  <si>
    <t>นาย วิโรจน์ อังคเสถียร</t>
  </si>
  <si>
    <t>STHBKK012506000494</t>
  </si>
  <si>
    <t>นางสาว ขวัญจิรา ภูครองหิน</t>
  </si>
  <si>
    <t>STHBKK012506000495</t>
  </si>
  <si>
    <t>STHBKK012506000496</t>
  </si>
  <si>
    <t>STHBKK012506000497</t>
  </si>
  <si>
    <t>นาย ประสิทธิ์ พันธุ์วโรบล</t>
  </si>
  <si>
    <t>STHBKK012506000498</t>
  </si>
  <si>
    <t>นาย สหชัย ม่วงกล่ำ</t>
  </si>
  <si>
    <t>STHBKK012506000499</t>
  </si>
  <si>
    <t>STHBKK012506000500</t>
  </si>
  <si>
    <t>นาง มินตรา แก้วอำนวยจิตร</t>
  </si>
  <si>
    <t>STHBKK012506000501</t>
  </si>
  <si>
    <t>นางสาว ฐิติรัตน์ พัชรวรพันธุ์</t>
  </si>
  <si>
    <t>STHBKK012506000502</t>
  </si>
  <si>
    <t>STHBKK012506000503</t>
  </si>
  <si>
    <t>STHBKK012506000505</t>
  </si>
  <si>
    <t>Mrs. Chinyere Rosemary Alaribe</t>
  </si>
  <si>
    <t>STHBKK012506000506</t>
  </si>
  <si>
    <t>STHBKK012506000507</t>
  </si>
  <si>
    <t>นาง จิราพร โพธิ์ไกร</t>
  </si>
  <si>
    <t>STHBKK012506000508</t>
  </si>
  <si>
    <t>STHBKK012506000510</t>
  </si>
  <si>
    <t>Mr. COLLINS IBRAHIM</t>
  </si>
  <si>
    <t>STHBKK012506000512</t>
  </si>
  <si>
    <t>Mrs. Deborah Nanle Dawel</t>
  </si>
  <si>
    <t>STHBKK012506000514</t>
  </si>
  <si>
    <t>Ms. Stella Isaiah</t>
  </si>
  <si>
    <t>STHONLIN2506001589</t>
  </si>
  <si>
    <t>นางสาว จิรัชยา บุญสวัสดิ์</t>
  </si>
  <si>
    <t>STHONLIN2506001591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</si>
  <si>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</si>
  <si>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</si>
  <si>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24  มิถุนายน 2568 </t>
  </si>
  <si>
    <t>STHBKK012506000515</t>
  </si>
  <si>
    <t>STHBKK012506000516</t>
  </si>
  <si>
    <t>STHBKK012506000517</t>
  </si>
  <si>
    <t>นาย พิศาล รอดวงศ์</t>
  </si>
  <si>
    <t>STHBKK012506000519</t>
  </si>
  <si>
    <t>STHBKK012506000520</t>
  </si>
  <si>
    <t>นาย กมลศุภวงศ์ ขวัญกิจฤทธิพญา</t>
  </si>
  <si>
    <t>STHBKK012506000521</t>
  </si>
  <si>
    <t>นาง ภัคภร ทองประสม</t>
  </si>
  <si>
    <t>STHBKK012506000522</t>
  </si>
  <si>
    <t>STHONLIN2506001622</t>
  </si>
  <si>
    <t>STHONLIN2506001656</t>
  </si>
  <si>
    <t>STHONLIN2506001658</t>
  </si>
  <si>
    <t>นางสาว อรณิกร บุญเกษม</t>
  </si>
  <si>
    <t>STHONLIN2506001678</t>
  </si>
  <si>
    <t>นางสาว ธนพรรษ​ ยี่ภู</t>
  </si>
  <si>
    <t>STHONLIN2506001679</t>
  </si>
  <si>
    <t>STHONLIN2506001688</t>
  </si>
  <si>
    <t>นาย สมยศ อภิรัชนากุล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</si>
  <si>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</si>
  <si>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ETHBKK012506000022</t>
  </si>
  <si>
    <t>พิมพ์วรีย์ บุญจันทร์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</si>
  <si>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</si>
  <si>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25  มิถุนายน 2568 </t>
  </si>
  <si>
    <t>STHBKK012506000526</t>
  </si>
  <si>
    <t>นาย ธราดล ทองประกอบ</t>
  </si>
  <si>
    <t>STHBKK012506000527</t>
  </si>
  <si>
    <t>STHBKK012506000528</t>
  </si>
  <si>
    <t>STHBKK012506000530</t>
  </si>
  <si>
    <t>นางสาว อาภรณ์ วงษ์คำจันทร์</t>
  </si>
  <si>
    <t>STHBKK012506000531</t>
  </si>
  <si>
    <t>STHBKK012506000532</t>
  </si>
  <si>
    <t>STHBKK012506000534</t>
  </si>
  <si>
    <t>STHBKK012506000535</t>
  </si>
  <si>
    <t>STHBKK012506000536</t>
  </si>
  <si>
    <t>STHBKK012506000537</t>
  </si>
  <si>
    <t>นาง วันเพ็ญ  โขมพัด</t>
  </si>
  <si>
    <t>STHBKK012506000539</t>
  </si>
  <si>
    <t>STHBKK012506000540</t>
  </si>
  <si>
    <t>นางสาว เพลิน รายสันเทียะ</t>
  </si>
  <si>
    <t>STHBKK012506000541</t>
  </si>
  <si>
    <t>STHBKK012506000542</t>
  </si>
  <si>
    <t>STHBKK012506000543</t>
  </si>
  <si>
    <t>นางสาว จิราภรณ์ เมฆพยนต์</t>
  </si>
  <si>
    <t>STHBKK012506000544</t>
  </si>
  <si>
    <t>STHBKK012506000545</t>
  </si>
  <si>
    <t>STHBKK012506000547</t>
  </si>
  <si>
    <t>STHBUR2506000030</t>
  </si>
  <si>
    <t>Mrs. DAW WAR WAR KHIN</t>
  </si>
  <si>
    <t>STHBUR2506000031</t>
  </si>
  <si>
    <t>Mr. U KYAW HTAY</t>
  </si>
  <si>
    <t>STHBUR2506000032</t>
  </si>
  <si>
    <t>STHONLIN2506001771</t>
  </si>
  <si>
    <t>STHONLIN2506001772</t>
  </si>
  <si>
    <t>นาย ยงยุทธ บุญปก</t>
  </si>
  <si>
    <t>STHONLIN2506001774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</si>
  <si>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</si>
  <si>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ETHONLIN2506000032</t>
  </si>
  <si>
    <t>ETHONLIN2506000033</t>
  </si>
  <si>
    <t>ETHONLIN2506000034</t>
  </si>
  <si>
    <t>ETHONLIN2506000035</t>
  </si>
  <si>
    <t>ETHONLIN2506000036</t>
  </si>
  <si>
    <t>ETHONLIN2506000037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</si>
  <si>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</si>
  <si>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26  มิถุนายน 2568 </t>
  </si>
  <si>
    <t>STHBKK012506000548</t>
  </si>
  <si>
    <t>STHBKK012506000549</t>
  </si>
  <si>
    <t>นางสาว วัชรี    ด้วงนคร</t>
  </si>
  <si>
    <t>STHBKK012506000550</t>
  </si>
  <si>
    <t>STHBKK012506000551</t>
  </si>
  <si>
    <t>STHBKK012506000552</t>
  </si>
  <si>
    <t>STHBKK012506000554</t>
  </si>
  <si>
    <t>นางสาว รินรดา สุขเกษม</t>
  </si>
  <si>
    <t>STHBKK012506000555</t>
  </si>
  <si>
    <t>STHBKK012506000556</t>
  </si>
  <si>
    <t>STHBKK012506000558</t>
  </si>
  <si>
    <t>STHBKK012506000559</t>
  </si>
  <si>
    <t>STHBKK012506000560</t>
  </si>
  <si>
    <t>นางสาว ทวีรัตน์ มาลาศรี</t>
  </si>
  <si>
    <t>STHBKK012506000561</t>
  </si>
  <si>
    <t>STHBKK012506000562</t>
  </si>
  <si>
    <t>Mr. Uzoagba James chukwuka</t>
  </si>
  <si>
    <t>STHONLIN2506001778</t>
  </si>
  <si>
    <t>นางสาว กิ่งแก้ว บุญโยประการ</t>
  </si>
  <si>
    <t>STHONLIN2506001857</t>
  </si>
  <si>
    <t>STHONLIN2506001866</t>
  </si>
  <si>
    <t>STHONLIN2506001880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</si>
  <si>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</si>
  <si>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ETHBKK012506000023</t>
  </si>
  <si>
    <t>ETHONLIN2506000038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</si>
  <si>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</si>
  <si>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27  มิถุนายน 2568 </t>
  </si>
  <si>
    <t>STHBKK012506000563</t>
  </si>
  <si>
    <t>STHBKK012506000564</t>
  </si>
  <si>
    <t>นางสาว อภิญญา  ตะลุ่มพุก</t>
  </si>
  <si>
    <t>STHBKK012506000565</t>
  </si>
  <si>
    <t>STHBKK012506000566</t>
  </si>
  <si>
    <t>STHBKK012506000567</t>
  </si>
  <si>
    <t>STHBKK012506000568</t>
  </si>
  <si>
    <t>STHBKK012506000569</t>
  </si>
  <si>
    <t>STHBKK012506000570</t>
  </si>
  <si>
    <t>นาย มงคล เพ็งเคียน</t>
  </si>
  <si>
    <t>STHBKK012506000571</t>
  </si>
  <si>
    <t>STHBKK012506000572</t>
  </si>
  <si>
    <t>นางสาว ดุษณี แซ่เอี้ยว</t>
  </si>
  <si>
    <t>STHBKK012506000573</t>
  </si>
  <si>
    <t>STHBKK012506000574</t>
  </si>
  <si>
    <t>นางสาว สมใจ มะณี</t>
  </si>
  <si>
    <t>STHBKK012506000575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</si>
  <si>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</si>
  <si>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28  มิถุนายน 2568 </t>
  </si>
  <si>
    <t>STHBKK012506000577</t>
  </si>
  <si>
    <t>นาย วิเชียร พูลบ่อโพธิ์</t>
  </si>
  <si>
    <t>STHBKK012506000578</t>
  </si>
  <si>
    <t>นาย พิสิฐ โฉ่พลกรัง</t>
  </si>
  <si>
    <t>STHBKK012506000579</t>
  </si>
  <si>
    <t>STHBKK012506000580</t>
  </si>
  <si>
    <t>STHBKK012506000581</t>
  </si>
  <si>
    <t>STHBKK012506000582</t>
  </si>
  <si>
    <t>STHBKK012506000583</t>
  </si>
  <si>
    <t>STHBKK012506000584</t>
  </si>
  <si>
    <t>STHBKK012506000585</t>
  </si>
  <si>
    <t>STHBKK012506000586</t>
  </si>
  <si>
    <t>STHBKK012506000587</t>
  </si>
  <si>
    <t>STHBKK012506000588</t>
  </si>
  <si>
    <t>STHBKK012506000589</t>
  </si>
  <si>
    <t>STHONLIN2506002006</t>
  </si>
  <si>
    <t>นาย ณฐพนธ์ ศรีศักดา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</si>
  <si>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</si>
  <si>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29  มิถุนายน 2568 </t>
  </si>
  <si>
    <t>ARP EASY</t>
  </si>
  <si>
    <t>STHBKK012506000590</t>
  </si>
  <si>
    <t>STHBKK012506000591</t>
  </si>
  <si>
    <t>STHBKK012506000592</t>
  </si>
  <si>
    <t>STHBKK012506000593</t>
  </si>
  <si>
    <t>STHBKK012506000594</t>
  </si>
  <si>
    <t>นาง ภัชษนัญฑ์ ชิเดนทรีย์</t>
  </si>
  <si>
    <t>STHBKK012506000595</t>
  </si>
  <si>
    <t>STHBKK012506000596</t>
  </si>
  <si>
    <t>นางสาว รวีวรรณ จินต์สวัสดิ์</t>
  </si>
  <si>
    <t>STHBKK012506000597</t>
  </si>
  <si>
    <t>STHBKK012506000599</t>
  </si>
  <si>
    <t>นาง จารุจันทร์ สืบพันธุ์เทพา</t>
  </si>
  <si>
    <t>STHBKK012506000600</t>
  </si>
  <si>
    <t>STHBKK012506000601</t>
  </si>
  <si>
    <t>STHBKK012506000602</t>
  </si>
  <si>
    <t>นางสาว นภัทร อินทราพงษ์</t>
  </si>
  <si>
    <t>STHBKK012506000603</t>
  </si>
  <si>
    <t>STHBKK012506000604</t>
  </si>
  <si>
    <t>นางสาว สุปรานี เขียวแดง</t>
  </si>
  <si>
    <t>STHBKK012506000606</t>
  </si>
  <si>
    <t>STHBKK012506000610</t>
  </si>
  <si>
    <t>Mr. Mbutuh Nvenyi Celestine</t>
  </si>
  <si>
    <t>STHBKK012506000611</t>
  </si>
  <si>
    <t>STHBKK012506000613</t>
  </si>
  <si>
    <t>นางสาว มุกดา พวงสง่า</t>
  </si>
  <si>
    <t>STHBKK012506000614</t>
  </si>
  <si>
    <t>STHBKK012506000615</t>
  </si>
  <si>
    <t>ธนวรรธน์ สุขจิตร</t>
  </si>
  <si>
    <t>STHBKK012506000616</t>
  </si>
  <si>
    <t>STHBKK012506000617</t>
  </si>
  <si>
    <t>นาย อดุลย์ คุณสุข</t>
  </si>
  <si>
    <t>STHBKK012506000618</t>
  </si>
  <si>
    <t>STHBKK012506000619</t>
  </si>
  <si>
    <t xml:space="preserve">Ms. Manassanun Chiarasedthakarn	</t>
  </si>
  <si>
    <t>STHBKK012506000620</t>
  </si>
  <si>
    <t>STHBKK012506000621</t>
  </si>
  <si>
    <t>STHBKK012506000623</t>
  </si>
  <si>
    <t>STHBKK012506000626</t>
  </si>
  <si>
    <t>STHBKK012506000627</t>
  </si>
  <si>
    <t>STHBKK012506000628</t>
  </si>
  <si>
    <t>STHBKK012506000629</t>
  </si>
  <si>
    <t>มธุรา ชาติสุทธิ์</t>
  </si>
  <si>
    <t>STHBKK012506000630</t>
  </si>
  <si>
    <t>STHBKK012506000631</t>
  </si>
  <si>
    <t>ชิดชนก อุเทสสุด</t>
  </si>
  <si>
    <t>STHBKK012506000632</t>
  </si>
  <si>
    <t>สุกัญญา เทพวงศ์</t>
  </si>
  <si>
    <t>STHBKK012506000633</t>
  </si>
  <si>
    <t>สุพร สุพงศ์พาณิช</t>
  </si>
  <si>
    <t>STHONLIN2506002146</t>
  </si>
  <si>
    <t>STHONLIN2506002162</t>
  </si>
  <si>
    <t>หมายเหตุ ยอดบิลขายทั้งหมด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</si>
  <si>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</si>
  <si>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ยอดแลก ARP</t>
  </si>
  <si>
    <t>ยอดเงินขายจริง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</si>
  <si>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</si>
  <si>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30  มิถุนายน 2568 </t>
  </si>
  <si>
    <t>STHBKK012506000634</t>
  </si>
  <si>
    <t>STHBKK012506000635</t>
  </si>
  <si>
    <t>STHBKK012506000636</t>
  </si>
  <si>
    <t>นางสาว ธันยพร เพ็งผล</t>
  </si>
  <si>
    <t>STHBKK012506000637</t>
  </si>
  <si>
    <t>STHBKK012506000638</t>
  </si>
  <si>
    <t>STHBKK012506000639</t>
  </si>
  <si>
    <t>นาย อมรินทร์ จินดาศรี</t>
  </si>
  <si>
    <t>STHBKK012506000640</t>
  </si>
  <si>
    <t>STHBKK012506000641</t>
  </si>
  <si>
    <t>นางสาว ภกุชา  อติพรวณิชย์</t>
  </si>
  <si>
    <t>STHBKK012506000643</t>
  </si>
  <si>
    <t>นางสาว ดวงสมร  แตกเงิน</t>
  </si>
  <si>
    <t>STHBKK012506000644</t>
  </si>
  <si>
    <t>STHBKK012506000646</t>
  </si>
  <si>
    <t>นางสาว มัลลิกา พลรัตน์</t>
  </si>
  <si>
    <t>STHBKK012506000647</t>
  </si>
  <si>
    <t>CatBkk</t>
  </si>
  <si>
    <t>STHBKK012506000648</t>
  </si>
  <si>
    <t>STHBKK012506000650</t>
  </si>
  <si>
    <t>STHBKK012506000651</t>
  </si>
  <si>
    <t>นาย เดชา พวงทอง</t>
  </si>
  <si>
    <t>STHBKK012506000653</t>
  </si>
  <si>
    <t>STHBKK012506000655</t>
  </si>
  <si>
    <t>นาย สกลสักก์ สาครเรืองสิรี</t>
  </si>
  <si>
    <t>STHBKK012506000656</t>
  </si>
  <si>
    <t>นาง นารินี กมลสุวรรณ</t>
  </si>
  <si>
    <t>STHBKK012506000657</t>
  </si>
  <si>
    <t>STHBKK012506000658</t>
  </si>
  <si>
    <t>STHBKK012506000659</t>
  </si>
  <si>
    <t>STHBKK012506000661</t>
  </si>
  <si>
    <t>STHBKK012506000662</t>
  </si>
  <si>
    <t>นาง นิตยา ชาญนรา</t>
  </si>
  <si>
    <t>STHBKK012506000664</t>
  </si>
  <si>
    <t>Mr. BAMBA ABDUL HAMID</t>
  </si>
  <si>
    <t>STHBKK012506000665</t>
  </si>
  <si>
    <t>STHBKK012506000666</t>
  </si>
  <si>
    <t>STHBUR2506000034</t>
  </si>
  <si>
    <t>Mrs. DAW KHIN MAR LAR</t>
  </si>
  <si>
    <t>STHONLIN2506002228</t>
  </si>
  <si>
    <t>STHONLIN2506002367</t>
  </si>
  <si>
    <t>STHONLIN2506002418</t>
  </si>
  <si>
    <t>STHONLIN2506002420</t>
  </si>
  <si>
    <t>STHONLIN2506002429</t>
  </si>
  <si>
    <t>นางสาว จิลลดา ลอยลม</t>
  </si>
  <si>
    <t>STHONLIN2506002435</t>
  </si>
  <si>
    <t>STHONLIN2506002438</t>
  </si>
  <si>
    <t>STHONLIN2506002448</t>
  </si>
  <si>
    <t>นาง อุบล พวงชุ่มชื่น</t>
  </si>
  <si>
    <t>STHONLIN2506002451</t>
  </si>
  <si>
    <t>STHONLIN2506002452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</si>
  <si>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</si>
  <si>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ETHONLIN2506000039</t>
  </si>
  <si>
    <t>บริษัท เอ็น.พี มาร์เก็ตติ้ง แบรนด์</t>
  </si>
  <si>
    <t>ETHONLIN2506000040</t>
  </si>
  <si>
    <t>นางสาว รัชตวรรณ เนาวสินธ์</t>
  </si>
  <si>
    <t>ETHONLIN2506000041</t>
  </si>
  <si>
    <t>ETHONLIN2506000042</t>
  </si>
  <si>
    <t>ETHBKK012506000024</t>
  </si>
  <si>
    <t xml:space="preserve">หมายเหตุ 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</si>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</sst>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฿-41E]#,##0.00"/>
    <numFmt numFmtId="165" formatCode="m/d/yyyy"/>
    <numFmt numFmtId="166" formatCode="#,###_);\(#,###\)"/>
    <numFmt numFmtId="167" formatCode="yyyy-mm-dd"/>
    <numFmt numFmtId="168" formatCode="d/m/yyyy"/>
  </numFmts>
  <fonts count="55">
    <font>
      <sz val="10.0"/>
      <color rgb="FF000000"/>
      <name val="Arial"/>
      <scheme val="minor"/>
    </font>
    <font>
      <b/>
      <sz val="48.0"/>
      <color theme="1"/>
      <name val="Arial"/>
    </font>
    <font>
      <color theme="1"/>
      <name val="Arial"/>
    </font>
    <font>
      <b/>
      <sz val="33.0"/>
      <color theme="1"/>
      <name val="Arial"/>
    </font>
    <font/>
    <font>
      <b/>
      <sz val="18.0"/>
      <color theme="1"/>
      <name val="Arial"/>
    </font>
    <font>
      <b/>
      <sz val="21.0"/>
      <color rgb="FFFF0000"/>
      <name val="Arial"/>
    </font>
    <font>
      <b/>
      <sz val="18.0"/>
      <color rgb="FFFF0000"/>
      <name val="Arial"/>
    </font>
    <font>
      <b/>
      <sz val="17.0"/>
      <color theme="1"/>
      <name val="Arial"/>
    </font>
    <font>
      <b/>
      <sz val="23.0"/>
      <color theme="1"/>
      <name val="Arial"/>
    </font>
    <font>
      <sz val="18.0"/>
      <color rgb="FFFF0000"/>
      <name val="Arial"/>
    </font>
    <font>
      <sz val="18.0"/>
      <color theme="1"/>
      <name val="Arial"/>
    </font>
    <font>
      <b/>
      <sz val="17.0"/>
      <color rgb="FF000000"/>
      <name val="Rubik"/>
    </font>
    <font>
      <sz val="23.0"/>
      <color rgb="FF000000"/>
      <name val="Rubik"/>
    </font>
    <font>
      <b/>
      <sz val="21.0"/>
      <color theme="1"/>
      <name val="Arial"/>
    </font>
    <font>
      <b/>
      <sz val="23.0"/>
      <color rgb="FFFF0000"/>
      <name val="Arial"/>
    </font>
    <font>
      <b/>
      <sz val="31.0"/>
      <color theme="1"/>
      <name val="Arial"/>
    </font>
    <font>
      <b/>
      <sz val="30.0"/>
      <color theme="1"/>
      <name val="Arial"/>
    </font>
    <font>
      <b/>
      <sz val="18.0"/>
      <color rgb="FF0000FF"/>
      <name val="Arial"/>
    </font>
    <font>
      <b/>
      <sz val="32.0"/>
      <color theme="1"/>
      <name val="Arial"/>
    </font>
    <font>
      <sz val="20.0"/>
      <color theme="1"/>
      <name val="Arial"/>
    </font>
    <font>
      <b/>
      <sz val="20.0"/>
      <color theme="1"/>
      <name val="Arial"/>
    </font>
    <font>
      <b/>
      <sz val="20.0"/>
      <color rgb="FFFF0000"/>
      <name val="Arial"/>
    </font>
    <font>
      <b/>
      <sz val="17.0"/>
      <color rgb="FF000000"/>
      <name val="Arial"/>
    </font>
    <font>
      <b/>
      <sz val="18.0"/>
      <color rgb="FF000000"/>
      <name val="Arial"/>
    </font>
    <font>
      <b/>
      <sz val="15.0"/>
      <color rgb="FF000000"/>
      <name val="Arial"/>
    </font>
    <font>
      <b/>
      <sz val="20.0"/>
      <color rgb="FF000000"/>
      <name val="Arial"/>
    </font>
    <font>
      <b/>
      <sz val="35.0"/>
      <color theme="1"/>
      <name val="Arial"/>
    </font>
    <font>
      <sz val="44.0"/>
      <color rgb="FFFF0000"/>
      <name val="Angsana New"/>
    </font>
    <font>
      <sz val="44.0"/>
      <color theme="1"/>
      <name val="Angsana New"/>
    </font>
    <font>
      <sz val="44.0"/>
      <color theme="1"/>
      <name val="Arial"/>
    </font>
    <font>
      <sz val="39.0"/>
      <color theme="1"/>
      <name val="Angsana New"/>
    </font>
    <font>
      <sz val="23.0"/>
      <color theme="1"/>
      <name val="Arial"/>
    </font>
    <font>
      <sz val="19.0"/>
      <color theme="1"/>
      <name val="Arial"/>
    </font>
    <font>
      <b/>
      <sz val="18.0"/>
      <color theme="0"/>
      <name val="Arial"/>
    </font>
    <font>
      <b/>
      <sz val="13.0"/>
      <color rgb="FF0000FF"/>
      <name val="Arial"/>
    </font>
    <font>
      <sz val="20.0"/>
      <color rgb="FF000000"/>
      <name val="&quot;Times New Roman&quot;"/>
    </font>
    <font>
      <sz val="19.0"/>
      <color rgb="FF000000"/>
      <name val="&quot;Times New Roman&quot;"/>
    </font>
    <font>
      <b/>
      <sz val="19.0"/>
      <color rgb="FF000000"/>
      <name val="&quot;Times New Roman&quot;"/>
    </font>
    <font>
      <sz val="14.0"/>
      <color theme="1"/>
      <name val="Arial"/>
    </font>
    <font>
      <sz val="15.0"/>
      <color theme="1"/>
      <name val="Arial"/>
    </font>
    <font>
      <sz val="17.0"/>
      <color rgb="FF000000"/>
      <name val="Rubik"/>
    </font>
    <font>
      <sz val="18.0"/>
      <color rgb="FF000000"/>
      <name val="Rubik"/>
    </font>
    <font>
      <sz val="11.0"/>
      <color rgb="FF313131"/>
      <name val="Rubik"/>
    </font>
    <font>
      <sz val="19.0"/>
      <color rgb="FFCC0000"/>
      <name val="Arial"/>
    </font>
    <font>
      <sz val="21.0"/>
      <color rgb="FFCC0000"/>
      <name val="Arial"/>
    </font>
    <font>
      <b/>
      <sz val="19.0"/>
      <color theme="1"/>
      <name val="Arial"/>
    </font>
    <font>
      <sz val="19.0"/>
      <color rgb="FF000000"/>
      <name val="Rubik"/>
    </font>
    <font>
      <b/>
      <sz val="12.0"/>
      <color theme="1"/>
      <name val="Arial"/>
    </font>
    <font>
      <sz val="38.0"/>
      <color theme="1"/>
      <name val="Angsana New"/>
    </font>
    <font>
      <sz val="38.0"/>
      <color rgb="FFFF0000"/>
      <name val="Angsana New"/>
    </font>
    <font>
      <sz val="38.0"/>
      <color rgb="FFCC0000"/>
      <name val="Angsana New"/>
    </font>
    <font>
      <b/>
      <sz val="18.0"/>
      <color rgb="FF000000"/>
      <name val="Rubik"/>
    </font>
    <font>
      <b/>
      <sz val="16.0"/>
      <color rgb="FF000000"/>
      <name val="Rubik"/>
    </font>
    <font>
      <sz val="18.0"/>
      <color rgb="FF313131"/>
      <name val="Rubik"/>
    </font>
  </fonts>
  <fills count="1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4F8FB"/>
        <bgColor rgb="FFF4F8FB"/>
      </patternFill>
    </fill>
    <fill>
      <patternFill patternType="solid">
        <fgColor rgb="FFF6F6F6"/>
        <bgColor rgb="FFF6F6F6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5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vertical="center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3" fontId="3" numFmtId="164" xfId="0" applyAlignment="1" applyBorder="1" applyFill="1" applyFont="1" applyNumberFormat="1">
      <alignment horizontal="center"/>
    </xf>
    <xf borderId="2" fillId="0" fontId="4" numFmtId="0" xfId="0" applyBorder="1" applyFont="1"/>
    <xf borderId="3" fillId="0" fontId="4" numFmtId="0" xfId="0" applyBorder="1" applyFont="1"/>
    <xf borderId="4" fillId="4" fontId="5" numFmtId="0" xfId="0" applyAlignment="1" applyBorder="1" applyFill="1" applyFont="1">
      <alignment horizontal="center" vertical="bottom"/>
    </xf>
    <xf borderId="5" fillId="4" fontId="5" numFmtId="0" xfId="0" applyAlignment="1" applyBorder="1" applyFont="1">
      <alignment horizontal="center" vertical="bottom"/>
    </xf>
    <xf borderId="6" fillId="4" fontId="6" numFmtId="0" xfId="0" applyAlignment="1" applyBorder="1" applyFont="1">
      <alignment horizontal="center" readingOrder="0"/>
    </xf>
    <xf borderId="6" fillId="0" fontId="4" numFmtId="0" xfId="0" applyBorder="1" applyFont="1"/>
    <xf borderId="7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5" fillId="4" fontId="7" numFmtId="0" xfId="0" applyAlignment="1" applyBorder="1" applyFont="1">
      <alignment horizontal="center" readingOrder="0" vertical="center"/>
    </xf>
    <xf borderId="5" fillId="4" fontId="7" numFmtId="0" xfId="0" applyAlignment="1" applyBorder="1" applyFont="1">
      <alignment horizontal="center" readingOrder="0" vertical="bottom"/>
    </xf>
    <xf borderId="7" fillId="4" fontId="2" numFmtId="0" xfId="0" applyAlignment="1" applyBorder="1" applyFont="1">
      <alignment vertical="bottom"/>
    </xf>
    <xf borderId="8" fillId="0" fontId="4" numFmtId="0" xfId="0" applyBorder="1" applyFont="1"/>
    <xf borderId="7" fillId="4" fontId="5" numFmtId="0" xfId="0" applyAlignment="1" applyBorder="1" applyFont="1">
      <alignment horizontal="center" vertical="bottom"/>
    </xf>
    <xf borderId="8" fillId="5" fontId="5" numFmtId="0" xfId="0" applyAlignment="1" applyBorder="1" applyFill="1" applyFont="1">
      <alignment horizontal="center" readingOrder="0" vertical="bottom"/>
    </xf>
    <xf borderId="7" fillId="5" fontId="8" numFmtId="165" xfId="0" applyAlignment="1" applyBorder="1" applyFont="1" applyNumberFormat="1">
      <alignment horizontal="center" readingOrder="0" vertical="bottom"/>
    </xf>
    <xf borderId="7" fillId="5" fontId="8" numFmtId="4" xfId="0" applyAlignment="1" applyBorder="1" applyFont="1" applyNumberFormat="1">
      <alignment readingOrder="0" vertical="bottom"/>
    </xf>
    <xf borderId="7" fillId="5" fontId="8" numFmtId="0" xfId="0" applyAlignment="1" applyBorder="1" applyFont="1">
      <alignment horizontal="center" readingOrder="0" vertical="bottom"/>
    </xf>
    <xf borderId="7" fillId="5" fontId="8" numFmtId="0" xfId="0" applyAlignment="1" applyBorder="1" applyFont="1">
      <alignment readingOrder="0" vertical="bottom"/>
    </xf>
    <xf borderId="7" fillId="5" fontId="9" numFmtId="38" xfId="0" applyAlignment="1" applyBorder="1" applyFont="1" applyNumberFormat="1">
      <alignment horizontal="center" readingOrder="0" vertical="center"/>
    </xf>
    <xf borderId="7" fillId="5" fontId="5" numFmtId="38" xfId="0" applyAlignment="1" applyBorder="1" applyFont="1" applyNumberFormat="1">
      <alignment vertical="bottom"/>
    </xf>
    <xf borderId="7" fillId="5" fontId="5" numFmtId="38" xfId="0" applyAlignment="1" applyBorder="1" applyFont="1" applyNumberFormat="1">
      <alignment horizontal="center" readingOrder="0" vertical="bottom"/>
    </xf>
    <xf borderId="7" fillId="5" fontId="5" numFmtId="38" xfId="0" applyAlignment="1" applyBorder="1" applyFont="1" applyNumberFormat="1">
      <alignment readingOrder="0" vertical="bottom"/>
    </xf>
    <xf borderId="7" fillId="5" fontId="10" numFmtId="38" xfId="0" applyAlignment="1" applyBorder="1" applyFont="1" applyNumberFormat="1">
      <alignment horizontal="center" readingOrder="0" vertical="bottom"/>
    </xf>
    <xf borderId="7" fillId="5" fontId="5" numFmtId="38" xfId="0" applyAlignment="1" applyBorder="1" applyFont="1" applyNumberFormat="1">
      <alignment horizontal="center" vertical="bottom"/>
    </xf>
    <xf borderId="7" fillId="5" fontId="7" numFmtId="38" xfId="0" applyAlignment="1" applyBorder="1" applyFont="1" applyNumberFormat="1">
      <alignment horizontal="center" vertical="bottom"/>
    </xf>
    <xf borderId="0" fillId="5" fontId="11" numFmtId="0" xfId="0" applyAlignment="1" applyFont="1">
      <alignment vertical="bottom"/>
    </xf>
    <xf borderId="9" fillId="5" fontId="5" numFmtId="38" xfId="0" applyAlignment="1" applyBorder="1" applyFont="1" applyNumberFormat="1">
      <alignment horizontal="center" vertical="bottom"/>
    </xf>
    <xf borderId="9" fillId="6" fontId="12" numFmtId="165" xfId="0" applyAlignment="1" applyBorder="1" applyFill="1" applyFont="1" applyNumberFormat="1">
      <alignment horizontal="center" readingOrder="0"/>
    </xf>
    <xf borderId="9" fillId="6" fontId="12" numFmtId="4" xfId="0" applyAlignment="1" applyBorder="1" applyFont="1" applyNumberFormat="1">
      <alignment horizontal="center" readingOrder="0"/>
    </xf>
    <xf borderId="9" fillId="6" fontId="12" numFmtId="0" xfId="0" applyAlignment="1" applyBorder="1" applyFont="1">
      <alignment horizontal="center" readingOrder="0"/>
    </xf>
    <xf borderId="9" fillId="6" fontId="12" numFmtId="0" xfId="0" applyAlignment="1" applyBorder="1" applyFont="1">
      <alignment horizontal="left" readingOrder="0"/>
    </xf>
    <xf borderId="9" fillId="6" fontId="13" numFmtId="166" xfId="0" applyAlignment="1" applyBorder="1" applyFont="1" applyNumberFormat="1">
      <alignment horizontal="center" readingOrder="0" vertical="center"/>
    </xf>
    <xf borderId="7" fillId="6" fontId="6" numFmtId="166" xfId="0" applyAlignment="1" applyBorder="1" applyFont="1" applyNumberFormat="1">
      <alignment horizontal="center" vertical="bottom"/>
    </xf>
    <xf borderId="7" fillId="6" fontId="14" numFmtId="166" xfId="0" applyAlignment="1" applyBorder="1" applyFont="1" applyNumberFormat="1">
      <alignment horizontal="center" readingOrder="0" vertical="bottom"/>
    </xf>
    <xf borderId="7" fillId="6" fontId="6" numFmtId="166" xfId="0" applyAlignment="1" applyBorder="1" applyFont="1" applyNumberFormat="1">
      <alignment horizontal="center" readingOrder="0" vertical="bottom"/>
    </xf>
    <xf borderId="7" fillId="6" fontId="2" numFmtId="0" xfId="0" applyAlignment="1" applyBorder="1" applyFont="1">
      <alignment vertical="bottom"/>
    </xf>
    <xf borderId="9" fillId="6" fontId="2" numFmtId="38" xfId="0" applyAlignment="1" applyBorder="1" applyFont="1" applyNumberFormat="1">
      <alignment vertical="bottom"/>
    </xf>
    <xf borderId="0" fillId="5" fontId="2" numFmtId="0" xfId="0" applyFont="1"/>
    <xf borderId="8" fillId="5" fontId="5" numFmtId="0" xfId="0" applyAlignment="1" applyBorder="1" applyFont="1">
      <alignment horizontal="center" vertical="bottom"/>
    </xf>
    <xf borderId="7" fillId="6" fontId="2" numFmtId="165" xfId="0" applyAlignment="1" applyBorder="1" applyFont="1" applyNumberFormat="1">
      <alignment vertical="bottom"/>
    </xf>
    <xf borderId="7" fillId="6" fontId="2" numFmtId="4" xfId="0" applyAlignment="1" applyBorder="1" applyFont="1" applyNumberFormat="1">
      <alignment vertical="bottom"/>
    </xf>
    <xf borderId="7" fillId="6" fontId="15" numFmtId="166" xfId="0" applyAlignment="1" applyBorder="1" applyFont="1" applyNumberFormat="1">
      <alignment horizontal="center" vertical="center"/>
    </xf>
    <xf borderId="7" fillId="6" fontId="14" numFmtId="166" xfId="0" applyAlignment="1" applyBorder="1" applyFont="1" applyNumberFormat="1">
      <alignment horizontal="center" vertical="bottom"/>
    </xf>
    <xf borderId="8" fillId="6" fontId="2" numFmtId="0" xfId="0" applyAlignment="1" applyBorder="1" applyFont="1">
      <alignment vertical="bottom"/>
    </xf>
    <xf borderId="1" fillId="6" fontId="2" numFmtId="0" xfId="0" applyAlignment="1" applyBorder="1" applyFont="1">
      <alignment vertical="bottom"/>
    </xf>
    <xf borderId="2" fillId="6" fontId="2" numFmtId="0" xfId="0" applyAlignment="1" applyBorder="1" applyFont="1">
      <alignment vertical="bottom"/>
    </xf>
    <xf borderId="2" fillId="6" fontId="16" numFmtId="166" xfId="0" applyAlignment="1" applyBorder="1" applyFont="1" applyNumberFormat="1">
      <alignment horizontal="center"/>
    </xf>
    <xf borderId="2" fillId="6" fontId="2" numFmtId="166" xfId="0" applyAlignment="1" applyBorder="1" applyFont="1" applyNumberFormat="1">
      <alignment vertical="bottom"/>
    </xf>
    <xf borderId="3" fillId="6" fontId="2" numFmtId="0" xfId="0" applyAlignment="1" applyBorder="1" applyFont="1">
      <alignment vertical="bottom"/>
    </xf>
    <xf borderId="0" fillId="5" fontId="2" numFmtId="0" xfId="0" applyAlignment="1" applyFont="1">
      <alignment vertical="bottom"/>
    </xf>
    <xf borderId="0" fillId="2" fontId="1" numFmtId="164" xfId="0" applyAlignment="1" applyFont="1" applyNumberFormat="1">
      <alignment horizontal="center" vertical="center"/>
    </xf>
    <xf borderId="6" fillId="4" fontId="6" numFmtId="0" xfId="0" applyAlignment="1" applyBorder="1" applyFont="1">
      <alignment horizontal="center"/>
    </xf>
    <xf borderId="5" fillId="4" fontId="7" numFmtId="0" xfId="0" applyAlignment="1" applyBorder="1" applyFont="1">
      <alignment horizontal="center" vertical="bottom"/>
    </xf>
    <xf borderId="6" fillId="4" fontId="5" numFmtId="0" xfId="0" applyAlignment="1" applyBorder="1" applyFont="1">
      <alignment horizontal="center" vertical="bottom"/>
    </xf>
    <xf borderId="7" fillId="5" fontId="5" numFmtId="165" xfId="0" applyAlignment="1" applyBorder="1" applyFont="1" applyNumberFormat="1">
      <alignment horizontal="center" vertical="bottom"/>
    </xf>
    <xf borderId="7" fillId="5" fontId="5" numFmtId="4" xfId="0" applyAlignment="1" applyBorder="1" applyFont="1" applyNumberFormat="1">
      <alignment vertical="bottom"/>
    </xf>
    <xf borderId="7" fillId="5" fontId="5" numFmtId="0" xfId="0" applyAlignment="1" applyBorder="1" applyFont="1">
      <alignment horizontal="center" vertical="bottom"/>
    </xf>
    <xf borderId="7" fillId="5" fontId="5" numFmtId="0" xfId="0" applyAlignment="1" applyBorder="1" applyFont="1">
      <alignment vertical="bottom"/>
    </xf>
    <xf borderId="7" fillId="5" fontId="5" numFmtId="38" xfId="0" applyAlignment="1" applyBorder="1" applyFont="1" applyNumberFormat="1">
      <alignment horizontal="right" vertical="bottom"/>
    </xf>
    <xf borderId="8" fillId="7" fontId="2" numFmtId="0" xfId="0" applyAlignment="1" applyBorder="1" applyFill="1" applyFont="1">
      <alignment vertical="bottom"/>
    </xf>
    <xf borderId="7" fillId="7" fontId="2" numFmtId="165" xfId="0" applyAlignment="1" applyBorder="1" applyFont="1" applyNumberFormat="1">
      <alignment vertical="bottom"/>
    </xf>
    <xf borderId="7" fillId="7" fontId="2" numFmtId="4" xfId="0" applyAlignment="1" applyBorder="1" applyFont="1" applyNumberFormat="1">
      <alignment vertical="bottom"/>
    </xf>
    <xf borderId="7" fillId="7" fontId="2" numFmtId="0" xfId="0" applyAlignment="1" applyBorder="1" applyFont="1">
      <alignment vertical="bottom"/>
    </xf>
    <xf borderId="7" fillId="7" fontId="6" numFmtId="166" xfId="0" applyAlignment="1" applyBorder="1" applyFont="1" applyNumberFormat="1">
      <alignment horizontal="center" vertical="bottom"/>
    </xf>
    <xf borderId="9" fillId="7" fontId="2" numFmtId="38" xfId="0" applyAlignment="1" applyBorder="1" applyFont="1" applyNumberFormat="1">
      <alignment vertical="bottom"/>
    </xf>
    <xf borderId="1" fillId="8" fontId="2" numFmtId="0" xfId="0" applyAlignment="1" applyBorder="1" applyFill="1" applyFont="1">
      <alignment vertical="bottom"/>
    </xf>
    <xf borderId="2" fillId="8" fontId="2" numFmtId="0" xfId="0" applyAlignment="1" applyBorder="1" applyFont="1">
      <alignment vertical="bottom"/>
    </xf>
    <xf borderId="2" fillId="8" fontId="16" numFmtId="166" xfId="0" applyAlignment="1" applyBorder="1" applyFont="1" applyNumberFormat="1">
      <alignment horizontal="center"/>
    </xf>
    <xf borderId="2" fillId="8" fontId="2" numFmtId="166" xfId="0" applyAlignment="1" applyBorder="1" applyFont="1" applyNumberFormat="1">
      <alignment vertical="bottom"/>
    </xf>
    <xf borderId="3" fillId="8" fontId="2" numFmtId="0" xfId="0" applyAlignment="1" applyBorder="1" applyFont="1">
      <alignment vertical="bottom"/>
    </xf>
    <xf borderId="0" fillId="9" fontId="1" numFmtId="164" xfId="0" applyAlignment="1" applyFill="1" applyFont="1" applyNumberFormat="1">
      <alignment horizontal="center" readingOrder="0" vertical="center"/>
    </xf>
    <xf borderId="1" fillId="8" fontId="3" numFmtId="164" xfId="0" applyAlignment="1" applyBorder="1" applyFont="1" applyNumberFormat="1">
      <alignment horizontal="center" vertical="center"/>
    </xf>
    <xf borderId="4" fillId="10" fontId="5" numFmtId="0" xfId="0" applyAlignment="1" applyBorder="1" applyFill="1" applyFont="1">
      <alignment horizontal="center" vertical="bottom"/>
    </xf>
    <xf borderId="5" fillId="10" fontId="5" numFmtId="0" xfId="0" applyAlignment="1" applyBorder="1" applyFont="1">
      <alignment horizontal="center" vertical="bottom"/>
    </xf>
    <xf borderId="6" fillId="10" fontId="6" numFmtId="0" xfId="0" applyAlignment="1" applyBorder="1" applyFont="1">
      <alignment horizontal="center"/>
    </xf>
    <xf borderId="5" fillId="10" fontId="7" numFmtId="0" xfId="0" applyAlignment="1" applyBorder="1" applyFont="1">
      <alignment horizontal="center" vertical="bottom"/>
    </xf>
    <xf borderId="6" fillId="10" fontId="5" numFmtId="0" xfId="0" applyAlignment="1" applyBorder="1" applyFont="1">
      <alignment horizontal="center" vertical="bottom"/>
    </xf>
    <xf borderId="7" fillId="10" fontId="2" numFmtId="0" xfId="0" applyAlignment="1" applyBorder="1" applyFont="1">
      <alignment vertical="bottom"/>
    </xf>
    <xf borderId="7" fillId="10" fontId="5" numFmtId="0" xfId="0" applyAlignment="1" applyBorder="1" applyFont="1">
      <alignment horizontal="center" vertical="bottom"/>
    </xf>
    <xf borderId="7" fillId="5" fontId="5" numFmtId="165" xfId="0" applyAlignment="1" applyBorder="1" applyFont="1" applyNumberFormat="1">
      <alignment horizontal="center" readingOrder="0" vertical="bottom"/>
    </xf>
    <xf borderId="7" fillId="5" fontId="5" numFmtId="4" xfId="0" applyAlignment="1" applyBorder="1" applyFont="1" applyNumberFormat="1">
      <alignment readingOrder="0" vertical="bottom"/>
    </xf>
    <xf borderId="7" fillId="5" fontId="5" numFmtId="0" xfId="0" applyAlignment="1" applyBorder="1" applyFont="1">
      <alignment horizontal="center" readingOrder="0" vertical="bottom"/>
    </xf>
    <xf borderId="7" fillId="5" fontId="5" numFmtId="0" xfId="0" applyAlignment="1" applyBorder="1" applyFont="1">
      <alignment readingOrder="0" vertical="bottom"/>
    </xf>
    <xf borderId="7" fillId="5" fontId="5" numFmtId="38" xfId="0" applyAlignment="1" applyBorder="1" applyFont="1" applyNumberFormat="1">
      <alignment horizontal="right" readingOrder="0" vertical="bottom"/>
    </xf>
    <xf borderId="7" fillId="5" fontId="5" numFmtId="167" xfId="0" applyAlignment="1" applyBorder="1" applyFont="1" applyNumberFormat="1">
      <alignment horizontal="center" readingOrder="0" vertical="bottom"/>
    </xf>
    <xf borderId="7" fillId="7" fontId="7" numFmtId="38" xfId="0" applyAlignment="1" applyBorder="1" applyFont="1" applyNumberFormat="1">
      <alignment horizontal="center" vertical="bottom"/>
    </xf>
    <xf borderId="2" fillId="8" fontId="2" numFmtId="167" xfId="0" applyAlignment="1" applyBorder="1" applyFont="1" applyNumberFormat="1">
      <alignment vertical="bottom"/>
    </xf>
    <xf borderId="1" fillId="2" fontId="17" numFmtId="164" xfId="0" applyAlignment="1" applyBorder="1" applyFont="1" applyNumberFormat="1">
      <alignment horizontal="center"/>
    </xf>
    <xf borderId="4" fillId="8" fontId="5" numFmtId="0" xfId="0" applyAlignment="1" applyBorder="1" applyFont="1">
      <alignment horizontal="center" vertical="bottom"/>
    </xf>
    <xf borderId="5" fillId="8" fontId="5" numFmtId="0" xfId="0" applyAlignment="1" applyBorder="1" applyFont="1">
      <alignment horizontal="center" vertical="bottom"/>
    </xf>
    <xf borderId="6" fillId="8" fontId="6" numFmtId="0" xfId="0" applyAlignment="1" applyBorder="1" applyFont="1">
      <alignment horizontal="center" vertical="bottom"/>
    </xf>
    <xf borderId="5" fillId="8" fontId="7" numFmtId="0" xfId="0" applyAlignment="1" applyBorder="1" applyFont="1">
      <alignment horizontal="center" vertical="bottom"/>
    </xf>
    <xf borderId="6" fillId="8" fontId="5" numFmtId="0" xfId="0" applyAlignment="1" applyBorder="1" applyFont="1">
      <alignment horizontal="center" vertical="bottom"/>
    </xf>
    <xf borderId="7" fillId="8" fontId="2" numFmtId="0" xfId="0" applyAlignment="1" applyBorder="1" applyFont="1">
      <alignment vertical="bottom"/>
    </xf>
    <xf borderId="5" fillId="8" fontId="5" numFmtId="0" xfId="0" applyAlignment="1" applyBorder="1" applyFont="1">
      <alignment horizontal="center" shrinkToFit="0" vertical="bottom" wrapText="1"/>
    </xf>
    <xf borderId="7" fillId="8" fontId="5" numFmtId="0" xfId="0" applyAlignment="1" applyBorder="1" applyFont="1">
      <alignment horizontal="center" vertical="bottom"/>
    </xf>
    <xf borderId="7" fillId="5" fontId="2" numFmtId="38" xfId="0" applyAlignment="1" applyBorder="1" applyFont="1" applyNumberFormat="1">
      <alignment vertical="bottom"/>
    </xf>
    <xf borderId="9" fillId="5" fontId="2" numFmtId="38" xfId="0" applyAlignment="1" applyBorder="1" applyFont="1" applyNumberFormat="1">
      <alignment vertical="bottom"/>
    </xf>
    <xf borderId="8" fillId="8" fontId="2" numFmtId="0" xfId="0" applyAlignment="1" applyBorder="1" applyFont="1">
      <alignment vertical="bottom"/>
    </xf>
    <xf borderId="7" fillId="8" fontId="2" numFmtId="165" xfId="0" applyAlignment="1" applyBorder="1" applyFont="1" applyNumberFormat="1">
      <alignment vertical="bottom"/>
    </xf>
    <xf borderId="7" fillId="8" fontId="2" numFmtId="4" xfId="0" applyAlignment="1" applyBorder="1" applyFont="1" applyNumberFormat="1">
      <alignment vertical="bottom"/>
    </xf>
    <xf borderId="7" fillId="8" fontId="6" numFmtId="0" xfId="0" applyAlignment="1" applyBorder="1" applyFont="1">
      <alignment horizontal="center" vertical="bottom"/>
    </xf>
    <xf borderId="7" fillId="8" fontId="6" numFmtId="166" xfId="0" applyAlignment="1" applyBorder="1" applyFont="1" applyNumberFormat="1">
      <alignment horizontal="center" vertical="bottom"/>
    </xf>
    <xf borderId="9" fillId="8" fontId="2" numFmtId="38" xfId="0" applyAlignment="1" applyBorder="1" applyFont="1" applyNumberFormat="1">
      <alignment vertical="bottom"/>
    </xf>
    <xf borderId="1" fillId="2" fontId="2" numFmtId="0" xfId="0" applyAlignment="1" applyBorder="1" applyFont="1">
      <alignment vertical="bottom"/>
    </xf>
    <xf borderId="2" fillId="2" fontId="2" numFmtId="0" xfId="0" applyAlignment="1" applyBorder="1" applyFont="1">
      <alignment vertical="bottom"/>
    </xf>
    <xf borderId="2" fillId="2" fontId="16" numFmtId="166" xfId="0" applyAlignment="1" applyBorder="1" applyFont="1" applyNumberFormat="1">
      <alignment horizontal="center" readingOrder="0" vertical="bottom"/>
    </xf>
    <xf borderId="2" fillId="2" fontId="2" numFmtId="166" xfId="0" applyAlignment="1" applyBorder="1" applyFont="1" applyNumberFormat="1">
      <alignment vertical="bottom"/>
    </xf>
    <xf borderId="3" fillId="2" fontId="2" numFmtId="0" xfId="0" applyAlignment="1" applyBorder="1" applyFont="1">
      <alignment vertical="bottom"/>
    </xf>
    <xf borderId="0" fillId="5" fontId="5" numFmtId="0" xfId="0" applyAlignment="1" applyFont="1">
      <alignment horizontal="right" vertical="bottom"/>
    </xf>
    <xf borderId="0" fillId="5" fontId="18" numFmtId="0" xfId="0" applyAlignment="1" applyFont="1">
      <alignment horizontal="center" vertical="bottom"/>
    </xf>
    <xf borderId="1" fillId="11" fontId="19" numFmtId="164" xfId="0" applyAlignment="1" applyBorder="1" applyFill="1" applyFont="1" applyNumberFormat="1">
      <alignment horizontal="center" vertical="center"/>
    </xf>
    <xf borderId="0" fillId="0" fontId="20" numFmtId="0" xfId="0" applyAlignment="1" applyFont="1">
      <alignment vertical="bottom"/>
    </xf>
    <xf borderId="4" fillId="12" fontId="21" numFmtId="0" xfId="0" applyAlignment="1" applyBorder="1" applyFill="1" applyFont="1">
      <alignment horizontal="center" vertical="bottom"/>
    </xf>
    <xf borderId="5" fillId="12" fontId="21" numFmtId="0" xfId="0" applyAlignment="1" applyBorder="1" applyFont="1">
      <alignment horizontal="center" vertical="bottom"/>
    </xf>
    <xf borderId="6" fillId="12" fontId="22" numFmtId="0" xfId="0" applyAlignment="1" applyBorder="1" applyFont="1">
      <alignment horizontal="center" vertical="bottom"/>
    </xf>
    <xf borderId="5" fillId="12" fontId="22" numFmtId="0" xfId="0" applyAlignment="1" applyBorder="1" applyFont="1">
      <alignment horizontal="center" vertical="bottom"/>
    </xf>
    <xf borderId="6" fillId="12" fontId="21" numFmtId="0" xfId="0" applyAlignment="1" applyBorder="1" applyFont="1">
      <alignment horizontal="center" vertical="bottom"/>
    </xf>
    <xf borderId="7" fillId="12" fontId="20" numFmtId="0" xfId="0" applyAlignment="1" applyBorder="1" applyFont="1">
      <alignment vertical="bottom"/>
    </xf>
    <xf borderId="5" fillId="12" fontId="21" numFmtId="0" xfId="0" applyAlignment="1" applyBorder="1" applyFont="1">
      <alignment horizontal="center" shrinkToFit="0" vertical="bottom" wrapText="1"/>
    </xf>
    <xf borderId="7" fillId="12" fontId="21" numFmtId="0" xfId="0" applyAlignment="1" applyBorder="1" applyFont="1">
      <alignment horizontal="center" vertical="bottom"/>
    </xf>
    <xf borderId="8" fillId="5" fontId="21" numFmtId="0" xfId="0" applyAlignment="1" applyBorder="1" applyFont="1">
      <alignment horizontal="center" shrinkToFit="0" vertical="bottom" wrapText="1"/>
    </xf>
    <xf borderId="9" fillId="5" fontId="23" numFmtId="0" xfId="0" applyAlignment="1" applyBorder="1" applyFont="1">
      <alignment horizontal="center" readingOrder="0"/>
    </xf>
    <xf borderId="9" fillId="5" fontId="24" numFmtId="0" xfId="0" applyAlignment="1" applyBorder="1" applyFont="1">
      <alignment horizontal="left" readingOrder="0"/>
    </xf>
    <xf borderId="7" fillId="5" fontId="21" numFmtId="38" xfId="0" applyAlignment="1" applyBorder="1" applyFont="1" applyNumberFormat="1">
      <alignment vertical="bottom"/>
    </xf>
    <xf borderId="7" fillId="5" fontId="21" numFmtId="38" xfId="0" applyAlignment="1" applyBorder="1" applyFont="1" applyNumberFormat="1">
      <alignment horizontal="right" vertical="bottom"/>
    </xf>
    <xf borderId="7" fillId="5" fontId="21" numFmtId="38" xfId="0" applyAlignment="1" applyBorder="1" applyFont="1" applyNumberFormat="1">
      <alignment readingOrder="0" vertical="bottom"/>
    </xf>
    <xf borderId="7" fillId="5" fontId="21" numFmtId="38" xfId="0" applyAlignment="1" applyBorder="1" applyFont="1" applyNumberFormat="1">
      <alignment horizontal="right" readingOrder="0" vertical="bottom"/>
    </xf>
    <xf borderId="7" fillId="5" fontId="22" numFmtId="38" xfId="0" applyAlignment="1" applyBorder="1" applyFont="1" applyNumberFormat="1">
      <alignment horizontal="center" vertical="bottom"/>
    </xf>
    <xf borderId="7" fillId="5" fontId="21" numFmtId="38" xfId="0" applyAlignment="1" applyBorder="1" applyFont="1" applyNumberFormat="1">
      <alignment horizontal="center" vertical="bottom"/>
    </xf>
    <xf borderId="7" fillId="5" fontId="25" numFmtId="38" xfId="0" applyAlignment="1" applyBorder="1" applyFont="1" applyNumberFormat="1">
      <alignment horizontal="center" vertical="bottom"/>
    </xf>
    <xf borderId="8" fillId="5" fontId="21" numFmtId="0" xfId="0" applyAlignment="1" applyBorder="1" applyFont="1">
      <alignment horizontal="center" readingOrder="0" shrinkToFit="0" vertical="bottom" wrapText="1"/>
    </xf>
    <xf borderId="7" fillId="5" fontId="23" numFmtId="0" xfId="0" applyAlignment="1" applyBorder="1" applyFont="1">
      <alignment horizontal="center" readingOrder="0"/>
    </xf>
    <xf borderId="7" fillId="5" fontId="24" numFmtId="0" xfId="0" applyAlignment="1" applyBorder="1" applyFont="1">
      <alignment horizontal="left" readingOrder="0"/>
    </xf>
    <xf borderId="7" fillId="5" fontId="21" numFmtId="165" xfId="0" applyAlignment="1" applyBorder="1" applyFont="1" applyNumberFormat="1">
      <alignment horizontal="center" readingOrder="0" vertical="bottom"/>
    </xf>
    <xf borderId="7" fillId="5" fontId="26" numFmtId="0" xfId="0" applyAlignment="1" applyBorder="1" applyFont="1">
      <alignment horizontal="left" readingOrder="0"/>
    </xf>
    <xf borderId="7" fillId="5" fontId="24" numFmtId="0" xfId="0" applyAlignment="1" applyBorder="1" applyFont="1">
      <alignment horizontal="center" readingOrder="0"/>
    </xf>
    <xf borderId="7" fillId="5" fontId="21" numFmtId="165" xfId="0" applyAlignment="1" applyBorder="1" applyFont="1" applyNumberFormat="1">
      <alignment horizontal="center" vertical="bottom"/>
    </xf>
    <xf borderId="7" fillId="5" fontId="26" numFmtId="0" xfId="0" applyAlignment="1" applyBorder="1" applyFont="1">
      <alignment horizontal="center"/>
    </xf>
    <xf borderId="7" fillId="5" fontId="26" numFmtId="0" xfId="0" applyAlignment="1" applyBorder="1" applyFont="1">
      <alignment horizontal="left"/>
    </xf>
    <xf borderId="8" fillId="12" fontId="20" numFmtId="0" xfId="0" applyAlignment="1" applyBorder="1" applyFont="1">
      <alignment vertical="bottom"/>
    </xf>
    <xf borderId="7" fillId="12" fontId="20" numFmtId="165" xfId="0" applyAlignment="1" applyBorder="1" applyFont="1" applyNumberFormat="1">
      <alignment vertical="bottom"/>
    </xf>
    <xf borderId="7" fillId="12" fontId="20" numFmtId="4" xfId="0" applyAlignment="1" applyBorder="1" applyFont="1" applyNumberFormat="1">
      <alignment vertical="bottom"/>
    </xf>
    <xf borderId="7" fillId="12" fontId="22" numFmtId="0" xfId="0" applyAlignment="1" applyBorder="1" applyFont="1">
      <alignment horizontal="center" vertical="bottom"/>
    </xf>
    <xf borderId="7" fillId="12" fontId="22" numFmtId="166" xfId="0" applyAlignment="1" applyBorder="1" applyFont="1" applyNumberFormat="1">
      <alignment horizontal="center" vertical="bottom"/>
    </xf>
    <xf borderId="7" fillId="12" fontId="22" numFmtId="166" xfId="0" applyAlignment="1" applyBorder="1" applyFont="1" applyNumberFormat="1">
      <alignment horizontal="right" vertical="bottom"/>
    </xf>
    <xf borderId="7" fillId="12" fontId="22" numFmtId="38" xfId="0" applyAlignment="1" applyBorder="1" applyFont="1" applyNumberFormat="1">
      <alignment horizontal="center" vertical="bottom"/>
    </xf>
    <xf borderId="9" fillId="12" fontId="20" numFmtId="38" xfId="0" applyAlignment="1" applyBorder="1" applyFont="1" applyNumberFormat="1">
      <alignment vertical="bottom"/>
    </xf>
    <xf borderId="1" fillId="11" fontId="20" numFmtId="0" xfId="0" applyAlignment="1" applyBorder="1" applyFont="1">
      <alignment vertical="bottom"/>
    </xf>
    <xf borderId="2" fillId="11" fontId="20" numFmtId="0" xfId="0" applyAlignment="1" applyBorder="1" applyFont="1">
      <alignment vertical="bottom"/>
    </xf>
    <xf borderId="2" fillId="11" fontId="27" numFmtId="166" xfId="0" applyAlignment="1" applyBorder="1" applyFont="1" applyNumberFormat="1">
      <alignment horizontal="center" vertical="bottom"/>
    </xf>
    <xf borderId="2" fillId="11" fontId="20" numFmtId="166" xfId="0" applyAlignment="1" applyBorder="1" applyFont="1" applyNumberFormat="1">
      <alignment vertical="bottom"/>
    </xf>
    <xf borderId="3" fillId="11" fontId="20" numFmtId="0" xfId="0" applyAlignment="1" applyBorder="1" applyFont="1">
      <alignment vertical="bottom"/>
    </xf>
    <xf borderId="0" fillId="13" fontId="5" numFmtId="0" xfId="0" applyAlignment="1" applyFill="1" applyFont="1">
      <alignment horizontal="right" vertical="bottom"/>
    </xf>
    <xf borderId="0" fillId="13" fontId="18" numFmtId="0" xfId="0" applyAlignment="1" applyFont="1">
      <alignment horizontal="center" readingOrder="0" vertical="bottom"/>
    </xf>
    <xf borderId="0" fillId="0" fontId="28" numFmtId="0" xfId="0" applyAlignment="1" applyFont="1">
      <alignment vertical="bottom"/>
    </xf>
    <xf borderId="0" fillId="0" fontId="28" numFmtId="0" xfId="0" applyAlignment="1" applyFont="1">
      <alignment vertical="bottom"/>
    </xf>
    <xf borderId="0" fillId="0" fontId="29" numFmtId="0" xfId="0" applyAlignment="1" applyFont="1">
      <alignment vertical="bottom"/>
    </xf>
    <xf borderId="0" fillId="0" fontId="30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13" fontId="18" numFmtId="0" xfId="0" applyAlignment="1" applyFont="1">
      <alignment horizontal="center" vertical="bottom"/>
    </xf>
    <xf borderId="0" fillId="0" fontId="31" numFmtId="0" xfId="0" applyAlignment="1" applyFont="1">
      <alignment vertical="bottom"/>
    </xf>
    <xf borderId="0" fillId="0" fontId="31" numFmtId="0" xfId="0" applyAlignment="1" applyFont="1">
      <alignment vertical="bottom"/>
    </xf>
    <xf borderId="0" fillId="0" fontId="32" numFmtId="0" xfId="0" applyAlignment="1" applyFont="1">
      <alignment vertical="bottom"/>
    </xf>
    <xf borderId="0" fillId="0" fontId="32" numFmtId="0" xfId="0" applyAlignment="1" applyFont="1">
      <alignment readingOrder="0" vertical="bottom"/>
    </xf>
    <xf borderId="0" fillId="0" fontId="32" numFmtId="0" xfId="0" applyAlignment="1" applyFont="1">
      <alignment vertical="bottom"/>
    </xf>
    <xf borderId="0" fillId="0" fontId="33" numFmtId="0" xfId="0" applyAlignment="1" applyFont="1">
      <alignment readingOrder="0" vertical="bottom"/>
    </xf>
    <xf borderId="7" fillId="6" fontId="5" numFmtId="4" xfId="0" applyAlignment="1" applyBorder="1" applyFont="1" applyNumberFormat="1">
      <alignment readingOrder="0" vertical="bottom"/>
    </xf>
    <xf borderId="7" fillId="6" fontId="5" numFmtId="0" xfId="0" applyAlignment="1" applyBorder="1" applyFont="1">
      <alignment horizontal="center" readingOrder="0" vertical="bottom"/>
    </xf>
    <xf borderId="7" fillId="6" fontId="5" numFmtId="0" xfId="0" applyAlignment="1" applyBorder="1" applyFont="1">
      <alignment readingOrder="0" vertical="bottom"/>
    </xf>
    <xf borderId="7" fillId="6" fontId="5" numFmtId="165" xfId="0" applyAlignment="1" applyBorder="1" applyFont="1" applyNumberFormat="1">
      <alignment horizontal="center" readingOrder="0" vertical="bottom"/>
    </xf>
    <xf borderId="7" fillId="5" fontId="21" numFmtId="38" xfId="0" applyAlignment="1" applyBorder="1" applyFont="1" applyNumberFormat="1">
      <alignment horizontal="center" readingOrder="0" vertical="bottom"/>
    </xf>
    <xf borderId="0" fillId="6" fontId="34" numFmtId="0" xfId="0" applyAlignment="1" applyFont="1">
      <alignment horizontal="right" vertical="bottom"/>
    </xf>
    <xf borderId="0" fillId="9" fontId="9" numFmtId="0" xfId="0" applyAlignment="1" applyFont="1">
      <alignment readingOrder="0"/>
    </xf>
    <xf borderId="0" fillId="6" fontId="9" numFmtId="0" xfId="0" applyAlignment="1" applyFont="1">
      <alignment readingOrder="0"/>
    </xf>
    <xf borderId="0" fillId="6" fontId="34" numFmtId="0" xfId="0" applyAlignment="1" applyFont="1">
      <alignment horizontal="center" vertical="bottom"/>
    </xf>
    <xf borderId="0" fillId="6" fontId="34" numFmtId="0" xfId="0" applyAlignment="1" applyFont="1">
      <alignment horizontal="center" readingOrder="0" vertical="bottom"/>
    </xf>
    <xf borderId="0" fillId="13" fontId="35" numFmtId="0" xfId="0" applyAlignment="1" applyFont="1">
      <alignment horizontal="center" readingOrder="0" vertical="bottom"/>
    </xf>
    <xf borderId="9" fillId="0" fontId="36" numFmtId="165" xfId="0" applyAlignment="1" applyBorder="1" applyFont="1" applyNumberFormat="1">
      <alignment horizontal="center" readingOrder="0" shrinkToFit="0" vertical="bottom" wrapText="0"/>
    </xf>
    <xf borderId="9" fillId="0" fontId="36" numFmtId="4" xfId="0" applyAlignment="1" applyBorder="1" applyFont="1" applyNumberFormat="1">
      <alignment horizontal="center" readingOrder="0" shrinkToFit="0" vertical="bottom" wrapText="0"/>
    </xf>
    <xf borderId="9" fillId="0" fontId="36" numFmtId="0" xfId="0" applyAlignment="1" applyBorder="1" applyFont="1">
      <alignment horizontal="center" readingOrder="0" shrinkToFit="0" vertical="bottom" wrapText="0"/>
    </xf>
    <xf borderId="9" fillId="0" fontId="36" numFmtId="0" xfId="0" applyAlignment="1" applyBorder="1" applyFont="1">
      <alignment horizontal="left" readingOrder="0" shrinkToFit="0" vertical="bottom" wrapText="0"/>
    </xf>
    <xf borderId="9" fillId="5" fontId="8" numFmtId="38" xfId="0" applyAlignment="1" applyBorder="1" applyFont="1" applyNumberFormat="1">
      <alignment horizontal="center" vertical="bottom"/>
    </xf>
    <xf borderId="9" fillId="5" fontId="5" numFmtId="38" xfId="0" applyAlignment="1" applyBorder="1" applyFont="1" applyNumberFormat="1">
      <alignment horizontal="center" readingOrder="0" vertical="bottom"/>
    </xf>
    <xf borderId="9" fillId="0" fontId="37" numFmtId="38" xfId="0" applyAlignment="1" applyBorder="1" applyFont="1" applyNumberFormat="1">
      <alignment horizontal="center" readingOrder="0" shrinkToFit="0" vertical="bottom" wrapText="0"/>
    </xf>
    <xf borderId="0" fillId="5" fontId="9" numFmtId="0" xfId="0" applyAlignment="1" applyFont="1">
      <alignment readingOrder="0"/>
    </xf>
    <xf borderId="7" fillId="5" fontId="26" numFmtId="0" xfId="0" applyAlignment="1" applyBorder="1" applyFont="1">
      <alignment horizontal="center" readingOrder="0"/>
    </xf>
    <xf borderId="2" fillId="11" fontId="27" numFmtId="166" xfId="0" applyAlignment="1" applyBorder="1" applyFont="1" applyNumberFormat="1">
      <alignment horizontal="center" readingOrder="0" vertical="bottom"/>
    </xf>
    <xf borderId="0" fillId="6" fontId="5" numFmtId="0" xfId="0" applyAlignment="1" applyFont="1">
      <alignment horizontal="right" vertical="bottom"/>
    </xf>
    <xf borderId="0" fillId="6" fontId="18" numFmtId="0" xfId="0" applyAlignment="1" applyFont="1">
      <alignment horizontal="center" readingOrder="0" vertical="bottom"/>
    </xf>
    <xf borderId="9" fillId="0" fontId="38" numFmtId="38" xfId="0" applyAlignment="1" applyBorder="1" applyFont="1" applyNumberFormat="1">
      <alignment horizontal="center" readingOrder="0" shrinkToFit="0" vertical="bottom" wrapText="0"/>
    </xf>
    <xf borderId="7" fillId="5" fontId="7" numFmtId="38" xfId="0" applyAlignment="1" applyBorder="1" applyFont="1" applyNumberFormat="1">
      <alignment horizontal="center" readingOrder="0" vertical="bottom"/>
    </xf>
    <xf borderId="0" fillId="5" fontId="39" numFmtId="0" xfId="0" applyAlignment="1" applyFont="1">
      <alignment vertical="bottom"/>
    </xf>
    <xf borderId="0" fillId="5" fontId="40" numFmtId="0" xfId="0" applyAlignment="1" applyFont="1">
      <alignment vertical="bottom"/>
    </xf>
    <xf borderId="9" fillId="5" fontId="41" numFmtId="0" xfId="0" applyAlignment="1" applyBorder="1" applyFont="1">
      <alignment horizontal="center" readingOrder="0"/>
    </xf>
    <xf borderId="9" fillId="5" fontId="42" numFmtId="0" xfId="0" applyAlignment="1" applyBorder="1" applyFont="1">
      <alignment horizontal="center"/>
    </xf>
    <xf borderId="9" fillId="5" fontId="42" numFmtId="0" xfId="0" applyAlignment="1" applyBorder="1" applyFont="1">
      <alignment horizontal="left" readingOrder="0"/>
    </xf>
    <xf borderId="9" fillId="5" fontId="43" numFmtId="0" xfId="0" applyBorder="1" applyFont="1"/>
    <xf borderId="7" fillId="5" fontId="22" numFmtId="38" xfId="0" applyAlignment="1" applyBorder="1" applyFont="1" applyNumberFormat="1">
      <alignment horizontal="center" readingOrder="0" vertical="bottom"/>
    </xf>
    <xf borderId="7" fillId="5" fontId="5" numFmtId="168" xfId="0" applyAlignment="1" applyBorder="1" applyFont="1" applyNumberFormat="1">
      <alignment horizontal="center" readingOrder="0" vertical="bottom"/>
    </xf>
    <xf borderId="9" fillId="5" fontId="8" numFmtId="38" xfId="0" applyAlignment="1" applyBorder="1" applyFont="1" applyNumberFormat="1">
      <alignment horizontal="center" readingOrder="0" vertical="bottom"/>
    </xf>
    <xf borderId="0" fillId="0" fontId="44" numFmtId="0" xfId="0" applyAlignment="1" applyFont="1">
      <alignment horizontal="right" readingOrder="0" vertical="bottom"/>
    </xf>
    <xf borderId="0" fillId="0" fontId="45" numFmtId="0" xfId="0" applyAlignment="1" applyFont="1">
      <alignment readingOrder="0" vertical="bottom"/>
    </xf>
    <xf borderId="0" fillId="0" fontId="45" numFmtId="0" xfId="0" applyAlignment="1" applyFont="1">
      <alignment vertical="bottom"/>
    </xf>
    <xf borderId="9" fillId="5" fontId="46" numFmtId="168" xfId="0" applyAlignment="1" applyBorder="1" applyFont="1" applyNumberFormat="1">
      <alignment horizontal="center" readingOrder="0" vertical="bottom"/>
    </xf>
    <xf borderId="9" fillId="14" fontId="47" numFmtId="0" xfId="0" applyAlignment="1" applyBorder="1" applyFill="1" applyFont="1">
      <alignment horizontal="center" readingOrder="0"/>
    </xf>
    <xf borderId="9" fillId="15" fontId="47" numFmtId="0" xfId="0" applyAlignment="1" applyBorder="1" applyFill="1" applyFont="1">
      <alignment horizontal="center" readingOrder="0"/>
    </xf>
    <xf borderId="9" fillId="15" fontId="47" numFmtId="0" xfId="0" applyAlignment="1" applyBorder="1" applyFont="1">
      <alignment horizontal="left" readingOrder="0"/>
    </xf>
    <xf borderId="9" fillId="14" fontId="41" numFmtId="0" xfId="0" applyAlignment="1" applyBorder="1" applyFont="1">
      <alignment horizontal="center" readingOrder="0"/>
    </xf>
    <xf borderId="9" fillId="15" fontId="42" numFmtId="0" xfId="0" applyAlignment="1" applyBorder="1" applyFont="1">
      <alignment horizontal="center" readingOrder="0"/>
    </xf>
    <xf borderId="7" fillId="14" fontId="41" numFmtId="0" xfId="0" applyAlignment="1" applyBorder="1" applyFont="1">
      <alignment horizontal="center" readingOrder="0"/>
    </xf>
    <xf borderId="7" fillId="15" fontId="42" numFmtId="0" xfId="0" applyAlignment="1" applyBorder="1" applyFont="1">
      <alignment horizontal="center" readingOrder="0"/>
    </xf>
    <xf borderId="7" fillId="15" fontId="47" numFmtId="0" xfId="0" applyAlignment="1" applyBorder="1" applyFont="1">
      <alignment horizontal="left" readingOrder="0"/>
    </xf>
    <xf borderId="7" fillId="12" fontId="22" numFmtId="166" xfId="0" applyAlignment="1" applyBorder="1" applyFont="1" applyNumberFormat="1">
      <alignment horizontal="center" readingOrder="0" vertical="bottom"/>
    </xf>
    <xf borderId="7" fillId="12" fontId="22" numFmtId="166" xfId="0" applyAlignment="1" applyBorder="1" applyFont="1" applyNumberFormat="1">
      <alignment horizontal="right" readingOrder="0" vertical="bottom"/>
    </xf>
    <xf borderId="5" fillId="10" fontId="48" numFmtId="0" xfId="0" applyAlignment="1" applyBorder="1" applyFont="1">
      <alignment horizontal="center" readingOrder="0" shrinkToFit="0" vertical="bottom" wrapText="1"/>
    </xf>
    <xf borderId="7" fillId="12" fontId="5" numFmtId="165" xfId="0" applyAlignment="1" applyBorder="1" applyFont="1" applyNumberFormat="1">
      <alignment horizontal="center" readingOrder="0" vertical="bottom"/>
    </xf>
    <xf borderId="7" fillId="12" fontId="5" numFmtId="4" xfId="0" applyAlignment="1" applyBorder="1" applyFont="1" applyNumberFormat="1">
      <alignment readingOrder="0" vertical="bottom"/>
    </xf>
    <xf borderId="7" fillId="12" fontId="5" numFmtId="0" xfId="0" applyAlignment="1" applyBorder="1" applyFont="1">
      <alignment horizontal="center" readingOrder="0" vertical="bottom"/>
    </xf>
    <xf borderId="7" fillId="12" fontId="5" numFmtId="0" xfId="0" applyAlignment="1" applyBorder="1" applyFont="1">
      <alignment readingOrder="0" vertical="bottom"/>
    </xf>
    <xf borderId="7" fillId="12" fontId="5" numFmtId="38" xfId="0" applyAlignment="1" applyBorder="1" applyFont="1" applyNumberFormat="1">
      <alignment readingOrder="0" vertical="bottom"/>
    </xf>
    <xf borderId="7" fillId="12" fontId="5" numFmtId="38" xfId="0" applyAlignment="1" applyBorder="1" applyFont="1" applyNumberFormat="1">
      <alignment vertical="bottom"/>
    </xf>
    <xf borderId="7" fillId="12" fontId="5" numFmtId="38" xfId="0" applyAlignment="1" applyBorder="1" applyFont="1" applyNumberFormat="1">
      <alignment horizontal="right" readingOrder="0" vertical="bottom"/>
    </xf>
    <xf borderId="7" fillId="12" fontId="5" numFmtId="38" xfId="0" applyAlignment="1" applyBorder="1" applyFont="1" applyNumberFormat="1">
      <alignment horizontal="center" readingOrder="0" vertical="bottom"/>
    </xf>
    <xf borderId="7" fillId="12" fontId="7" numFmtId="38" xfId="0" applyAlignment="1" applyBorder="1" applyFont="1" applyNumberFormat="1">
      <alignment horizontal="center" vertical="bottom"/>
    </xf>
    <xf borderId="0" fillId="5" fontId="49" numFmtId="0" xfId="0" applyAlignment="1" applyFont="1">
      <alignment vertical="bottom"/>
    </xf>
    <xf borderId="0" fillId="0" fontId="50" numFmtId="0" xfId="0" applyAlignment="1" applyFont="1">
      <alignment readingOrder="0" vertical="bottom"/>
    </xf>
    <xf borderId="0" fillId="0" fontId="50" numFmtId="0" xfId="0" applyAlignment="1" applyFont="1">
      <alignment vertical="bottom"/>
    </xf>
    <xf borderId="0" fillId="0" fontId="49" numFmtId="0" xfId="0" applyAlignment="1" applyFont="1">
      <alignment vertical="bottom"/>
    </xf>
    <xf borderId="0" fillId="0" fontId="49" numFmtId="166" xfId="0" applyAlignment="1" applyFont="1" applyNumberFormat="1">
      <alignment vertical="bottom"/>
    </xf>
    <xf borderId="0" fillId="0" fontId="49" numFmtId="0" xfId="0" applyAlignment="1" applyFont="1">
      <alignment vertical="bottom"/>
    </xf>
    <xf borderId="0" fillId="0" fontId="51" numFmtId="0" xfId="0" applyAlignment="1" applyFont="1">
      <alignment readingOrder="0" vertical="bottom"/>
    </xf>
    <xf borderId="0" fillId="0" fontId="51" numFmtId="0" xfId="0" applyAlignment="1" applyFont="1">
      <alignment vertical="bottom"/>
    </xf>
    <xf borderId="6" fillId="0" fontId="51" numFmtId="166" xfId="0" applyAlignment="1" applyBorder="1" applyFont="1" applyNumberFormat="1">
      <alignment readingOrder="0" vertical="bottom"/>
    </xf>
    <xf borderId="7" fillId="6" fontId="5" numFmtId="38" xfId="0" applyAlignment="1" applyBorder="1" applyFont="1" applyNumberFormat="1">
      <alignment readingOrder="0" vertical="bottom"/>
    </xf>
    <xf borderId="7" fillId="6" fontId="5" numFmtId="38" xfId="0" applyAlignment="1" applyBorder="1" applyFont="1" applyNumberFormat="1">
      <alignment horizontal="right" readingOrder="0" vertical="bottom"/>
    </xf>
    <xf borderId="7" fillId="6" fontId="5" numFmtId="38" xfId="0" applyAlignment="1" applyBorder="1" applyFont="1" applyNumberFormat="1">
      <alignment vertical="bottom"/>
    </xf>
    <xf borderId="7" fillId="6" fontId="5" numFmtId="38" xfId="0" applyAlignment="1" applyBorder="1" applyFont="1" applyNumberFormat="1">
      <alignment horizontal="center" readingOrder="0" vertical="bottom"/>
    </xf>
    <xf borderId="7" fillId="6" fontId="7" numFmtId="38" xfId="0" applyAlignment="1" applyBorder="1" applyFont="1" applyNumberFormat="1">
      <alignment horizontal="center" vertical="bottom"/>
    </xf>
    <xf borderId="9" fillId="15" fontId="52" numFmtId="165" xfId="0" applyAlignment="1" applyBorder="1" applyFont="1" applyNumberFormat="1">
      <alignment horizontal="center" readingOrder="0"/>
    </xf>
    <xf borderId="9" fillId="15" fontId="53" numFmtId="0" xfId="0" applyAlignment="1" applyBorder="1" applyFont="1">
      <alignment horizontal="center" readingOrder="0"/>
    </xf>
    <xf borderId="9" fillId="15" fontId="52" numFmtId="0" xfId="0" applyAlignment="1" applyBorder="1" applyFont="1">
      <alignment horizontal="center" readingOrder="0"/>
    </xf>
    <xf borderId="9" fillId="15" fontId="52" numFmtId="0" xfId="0" applyAlignment="1" applyBorder="1" applyFont="1">
      <alignment horizontal="left" readingOrder="0"/>
    </xf>
    <xf borderId="9" fillId="5" fontId="5" numFmtId="38" xfId="0" applyAlignment="1" applyBorder="1" applyFont="1" applyNumberFormat="1">
      <alignment vertical="bottom"/>
    </xf>
    <xf borderId="9" fillId="15" fontId="42" numFmtId="38" xfId="0" applyAlignment="1" applyBorder="1" applyFont="1" applyNumberFormat="1">
      <alignment horizontal="right" readingOrder="0"/>
    </xf>
    <xf borderId="9" fillId="15" fontId="42" numFmtId="38" xfId="0" applyAlignment="1" applyBorder="1" applyFont="1" applyNumberFormat="1">
      <alignment horizontal="right"/>
    </xf>
    <xf borderId="9" fillId="5" fontId="54" numFmtId="165" xfId="0" applyBorder="1" applyFont="1" applyNumberFormat="1"/>
    <xf borderId="9" fillId="5" fontId="24" numFmtId="0" xfId="0" applyAlignment="1" applyBorder="1" applyFont="1">
      <alignment horizontal="center"/>
    </xf>
    <xf borderId="9" fillId="5" fontId="24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customschemas.google.com/relationships/workbookmetadata" Target="metadata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4.38"/>
    <col customWidth="1" min="4" max="4" width="9.38"/>
    <col customWidth="1" min="5" max="5" width="84.88"/>
    <col customWidth="1" min="6" max="6" width="24.88"/>
    <col customWidth="1" min="7" max="8" width="18.0"/>
    <col customWidth="1" min="10" max="10" width="21.5"/>
    <col customWidth="1" min="11" max="11" width="18.13"/>
    <col customWidth="1" min="12" max="12" width="82.88"/>
    <col customWidth="1" min="13" max="13" width="18.13"/>
    <col customWidth="1" min="14" max="14" width="15.38"/>
    <col customWidth="1" min="15" max="15" width="14.75"/>
    <col customWidth="1" min="16" max="16" width="9.38"/>
    <col customWidth="1" min="17" max="17" width="16.38"/>
    <col customWidth="1" min="18" max="18" width="14.63"/>
    <col customWidth="1" min="19" max="19" width="22.38"/>
    <col customWidth="1" min="20" max="20" width="24.5"/>
    <col customWidth="1" min="21" max="37" width="15.75"/>
  </cols>
  <sheetData>
    <row r="1" ht="111.0" customHeight="1">
      <c r="A1" s="1" t="s">
        <v>0</v>
      </c>
      <c r="U1" s="2" t="s">
        <v>1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ht="55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ht="42.0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8"/>
      <c r="T3" s="8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ht="42.0" customHeight="1">
      <c r="A4" s="12"/>
      <c r="B4" s="13"/>
      <c r="C4" s="13"/>
      <c r="D4" s="13"/>
      <c r="E4" s="13"/>
      <c r="F4" s="14" t="s">
        <v>7</v>
      </c>
      <c r="G4" s="14" t="s">
        <v>7</v>
      </c>
      <c r="H4" s="14" t="s">
        <v>8</v>
      </c>
      <c r="I4" s="14" t="s">
        <v>9</v>
      </c>
      <c r="J4" s="14" t="s">
        <v>10</v>
      </c>
      <c r="K4" s="14" t="s">
        <v>11</v>
      </c>
      <c r="L4" s="14" t="s">
        <v>12</v>
      </c>
      <c r="M4" s="15"/>
      <c r="N4" s="16"/>
      <c r="O4" s="16"/>
      <c r="P4" s="8"/>
      <c r="Q4" s="8"/>
      <c r="R4" s="8"/>
      <c r="S4" s="13"/>
      <c r="T4" s="1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ht="42.0" customHeight="1">
      <c r="A5" s="17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8"/>
      <c r="O5" s="18"/>
      <c r="P5" s="11"/>
      <c r="Q5" s="11"/>
      <c r="R5" s="11"/>
      <c r="S5" s="11"/>
      <c r="T5" s="11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ht="45.0" customHeight="1">
      <c r="A6" s="19">
        <v>1.0</v>
      </c>
      <c r="B6" s="20">
        <v>45835.0</v>
      </c>
      <c r="C6" s="21" t="s">
        <v>13</v>
      </c>
      <c r="D6" s="22">
        <v>19122.0</v>
      </c>
      <c r="E6" s="23" t="s">
        <v>14</v>
      </c>
      <c r="F6" s="24" t="s">
        <v>15</v>
      </c>
      <c r="G6" s="25"/>
      <c r="H6" s="26">
        <v>42.0</v>
      </c>
      <c r="I6" s="27">
        <v>3340.0</v>
      </c>
      <c r="J6" s="28" t="s">
        <v>16</v>
      </c>
      <c r="K6" s="25"/>
      <c r="L6" s="25"/>
      <c r="M6" s="25"/>
      <c r="N6" s="25"/>
      <c r="O6" s="25"/>
      <c r="P6" s="25"/>
      <c r="Q6" s="29"/>
      <c r="R6" s="30"/>
      <c r="S6" s="29"/>
      <c r="T6" s="29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</row>
    <row r="7" ht="45.0" customHeight="1">
      <c r="A7" s="19">
        <v>2.0</v>
      </c>
      <c r="B7" s="20">
        <v>45835.0</v>
      </c>
      <c r="C7" s="21" t="s">
        <v>17</v>
      </c>
      <c r="D7" s="22">
        <v>84850.0</v>
      </c>
      <c r="E7" s="23" t="s">
        <v>18</v>
      </c>
      <c r="F7" s="24"/>
      <c r="G7" s="24" t="s">
        <v>19</v>
      </c>
      <c r="H7" s="26">
        <v>45.0</v>
      </c>
      <c r="I7" s="27">
        <v>3500.0</v>
      </c>
      <c r="J7" s="29"/>
      <c r="K7" s="28" t="s">
        <v>16</v>
      </c>
      <c r="L7" s="25"/>
      <c r="M7" s="25"/>
      <c r="N7" s="25"/>
      <c r="O7" s="25"/>
      <c r="P7" s="25"/>
      <c r="Q7" s="29"/>
      <c r="R7" s="30"/>
      <c r="S7" s="29"/>
      <c r="T7" s="32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</row>
    <row r="8" ht="45.0" customHeight="1">
      <c r="A8" s="19">
        <v>3.0</v>
      </c>
      <c r="B8" s="33">
        <v>45835.0</v>
      </c>
      <c r="C8" s="34" t="s">
        <v>20</v>
      </c>
      <c r="D8" s="35">
        <v>51017.0</v>
      </c>
      <c r="E8" s="36" t="s">
        <v>21</v>
      </c>
      <c r="F8" s="24" t="s">
        <v>15</v>
      </c>
      <c r="G8" s="25"/>
      <c r="H8" s="26">
        <v>140.0</v>
      </c>
      <c r="I8" s="27">
        <v>10000.0</v>
      </c>
      <c r="J8" s="29"/>
      <c r="K8" s="28" t="s">
        <v>16</v>
      </c>
      <c r="L8" s="25"/>
      <c r="M8" s="25"/>
      <c r="N8" s="25"/>
      <c r="O8" s="25"/>
      <c r="P8" s="25"/>
      <c r="Q8" s="29"/>
      <c r="R8" s="30"/>
      <c r="S8" s="29"/>
      <c r="T8" s="32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</row>
    <row r="9" ht="45.0" customHeight="1">
      <c r="A9" s="19">
        <v>4.0</v>
      </c>
      <c r="B9" s="33">
        <v>45836.0</v>
      </c>
      <c r="C9" s="34" t="s">
        <v>22</v>
      </c>
      <c r="D9" s="35">
        <v>51660.0</v>
      </c>
      <c r="E9" s="36" t="s">
        <v>23</v>
      </c>
      <c r="F9" s="37" t="s">
        <v>15</v>
      </c>
      <c r="G9" s="38"/>
      <c r="H9" s="39">
        <v>70.0</v>
      </c>
      <c r="I9" s="39">
        <v>5100.0</v>
      </c>
      <c r="J9" s="40" t="s">
        <v>16</v>
      </c>
      <c r="K9" s="38"/>
      <c r="L9" s="38"/>
      <c r="M9" s="38"/>
      <c r="N9" s="38"/>
      <c r="O9" s="38"/>
      <c r="P9" s="38"/>
      <c r="Q9" s="38"/>
      <c r="R9" s="38"/>
      <c r="S9" s="41"/>
      <c r="T9" s="42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</row>
    <row r="10" ht="45.0" customHeight="1">
      <c r="A10" s="19">
        <v>5.0</v>
      </c>
      <c r="B10" s="33">
        <v>45836.0</v>
      </c>
      <c r="C10" s="34" t="s">
        <v>24</v>
      </c>
      <c r="D10" s="35">
        <v>47787.0</v>
      </c>
      <c r="E10" s="36" t="s">
        <v>25</v>
      </c>
      <c r="F10" s="37" t="s">
        <v>15</v>
      </c>
      <c r="G10" s="38"/>
      <c r="H10" s="39">
        <v>160.0</v>
      </c>
      <c r="I10" s="39">
        <v>12950.0</v>
      </c>
      <c r="J10" s="38"/>
      <c r="K10" s="40" t="s">
        <v>16</v>
      </c>
      <c r="L10" s="38"/>
      <c r="M10" s="38"/>
      <c r="N10" s="38"/>
      <c r="O10" s="38"/>
      <c r="P10" s="38"/>
      <c r="Q10" s="38"/>
      <c r="R10" s="38"/>
      <c r="S10" s="41"/>
      <c r="T10" s="42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</row>
    <row r="11" ht="45.0" customHeight="1">
      <c r="A11" s="19">
        <v>6.0</v>
      </c>
      <c r="B11" s="33">
        <v>45836.0</v>
      </c>
      <c r="C11" s="34" t="s">
        <v>26</v>
      </c>
      <c r="D11" s="35">
        <v>35245.0</v>
      </c>
      <c r="E11" s="36" t="s">
        <v>27</v>
      </c>
      <c r="F11" s="37" t="s">
        <v>15</v>
      </c>
      <c r="G11" s="38"/>
      <c r="H11" s="39">
        <v>140.0</v>
      </c>
      <c r="I11" s="39">
        <v>10000.0</v>
      </c>
      <c r="J11" s="40" t="s">
        <v>16</v>
      </c>
      <c r="K11" s="38"/>
      <c r="L11" s="38"/>
      <c r="M11" s="38"/>
      <c r="N11" s="38"/>
      <c r="O11" s="38"/>
      <c r="P11" s="38"/>
      <c r="Q11" s="38"/>
      <c r="R11" s="38"/>
      <c r="S11" s="41"/>
      <c r="T11" s="42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</row>
    <row r="12" ht="45.0" customHeight="1">
      <c r="A12" s="19">
        <v>7.0</v>
      </c>
      <c r="B12" s="33">
        <v>45836.0</v>
      </c>
      <c r="C12" s="34" t="s">
        <v>28</v>
      </c>
      <c r="D12" s="35">
        <v>51017.0</v>
      </c>
      <c r="E12" s="36" t="s">
        <v>21</v>
      </c>
      <c r="F12" s="37" t="s">
        <v>15</v>
      </c>
      <c r="G12" s="38"/>
      <c r="H12" s="39">
        <v>205.0</v>
      </c>
      <c r="I12" s="39">
        <v>15900.0</v>
      </c>
      <c r="J12" s="38"/>
      <c r="K12" s="40" t="s">
        <v>16</v>
      </c>
      <c r="L12" s="38"/>
      <c r="M12" s="38"/>
      <c r="N12" s="38"/>
      <c r="O12" s="38"/>
      <c r="P12" s="38"/>
      <c r="Q12" s="38"/>
      <c r="R12" s="38"/>
      <c r="S12" s="41"/>
      <c r="T12" s="42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</row>
    <row r="13" ht="45.0" customHeight="1">
      <c r="A13" s="44"/>
      <c r="B13" s="45"/>
      <c r="C13" s="46"/>
      <c r="D13" s="41"/>
      <c r="E13" s="41"/>
      <c r="F13" s="47"/>
      <c r="G13" s="38"/>
      <c r="H13" s="48"/>
      <c r="I13" s="48"/>
      <c r="J13" s="38"/>
      <c r="K13" s="38"/>
      <c r="L13" s="38"/>
      <c r="M13" s="38"/>
      <c r="N13" s="38"/>
      <c r="O13" s="38"/>
      <c r="P13" s="38"/>
      <c r="Q13" s="38"/>
      <c r="R13" s="38"/>
      <c r="S13" s="41"/>
      <c r="T13" s="42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</row>
    <row r="14" ht="45.0" customHeight="1">
      <c r="A14" s="44"/>
      <c r="B14" s="45"/>
      <c r="C14" s="46"/>
      <c r="D14" s="41"/>
      <c r="E14" s="41"/>
      <c r="F14" s="47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41"/>
      <c r="T14" s="42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</row>
    <row r="15" ht="42.0" customHeight="1">
      <c r="A15" s="49"/>
      <c r="B15" s="45"/>
      <c r="C15" s="46"/>
      <c r="D15" s="41"/>
      <c r="E15" s="41"/>
      <c r="F15" s="47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41"/>
      <c r="T15" s="42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</row>
    <row r="16" ht="42.0" customHeight="1">
      <c r="A16" s="49"/>
      <c r="B16" s="45"/>
      <c r="C16" s="46"/>
      <c r="D16" s="41"/>
      <c r="E16" s="41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41"/>
      <c r="T16" s="42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</row>
    <row r="17" ht="42.0" customHeight="1">
      <c r="A17" s="49"/>
      <c r="B17" s="45"/>
      <c r="C17" s="46"/>
      <c r="D17" s="41"/>
      <c r="E17" s="41"/>
      <c r="F17" s="38">
        <f>SUM(F7:F8)</f>
        <v>0</v>
      </c>
      <c r="G17" s="38"/>
      <c r="H17" s="38">
        <f t="shared" ref="H17:R17" si="1">SUM(H7:H8)</f>
        <v>185</v>
      </c>
      <c r="I17" s="38">
        <f t="shared" si="1"/>
        <v>13500</v>
      </c>
      <c r="J17" s="38">
        <f t="shared" si="1"/>
        <v>0</v>
      </c>
      <c r="K17" s="38">
        <f t="shared" si="1"/>
        <v>0</v>
      </c>
      <c r="L17" s="38">
        <f t="shared" si="1"/>
        <v>0</v>
      </c>
      <c r="M17" s="38">
        <f t="shared" si="1"/>
        <v>0</v>
      </c>
      <c r="N17" s="38">
        <f t="shared" si="1"/>
        <v>0</v>
      </c>
      <c r="O17" s="38">
        <f t="shared" si="1"/>
        <v>0</v>
      </c>
      <c r="P17" s="38">
        <f t="shared" si="1"/>
        <v>0</v>
      </c>
      <c r="Q17" s="38">
        <f t="shared" si="1"/>
        <v>0</v>
      </c>
      <c r="R17" s="38">
        <f t="shared" si="1"/>
        <v>0</v>
      </c>
      <c r="S17" s="41"/>
      <c r="T17" s="42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</row>
    <row r="18" ht="42.0" customHeight="1">
      <c r="A18" s="50"/>
      <c r="B18" s="51"/>
      <c r="C18" s="51"/>
      <c r="D18" s="51"/>
      <c r="E18" s="51"/>
      <c r="F18" s="52"/>
      <c r="G18" s="5"/>
      <c r="H18" s="5"/>
      <c r="I18" s="5"/>
      <c r="J18" s="5"/>
      <c r="K18" s="5"/>
      <c r="L18" s="5"/>
      <c r="M18" s="5"/>
      <c r="N18" s="5"/>
      <c r="O18" s="5"/>
      <c r="P18" s="5"/>
      <c r="Q18" s="53"/>
      <c r="R18" s="53"/>
      <c r="S18" s="51"/>
      <c r="T18" s="54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</row>
    <row r="19" ht="42.0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</row>
    <row r="20" ht="42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ht="42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ht="42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ht="42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ht="42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ht="42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ht="42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ht="42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ht="42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ht="42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ht="42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ht="42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ht="42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 ht="42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ht="42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ht="42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ht="42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ht="42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ht="42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 ht="42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ht="42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ht="42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 ht="4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 ht="4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ht="4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 ht="4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ht="4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ht="4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ht="4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ht="4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</row>
    <row r="732" ht="42.0" customHeight="1"/>
    <row r="733" ht="42.0" customHeight="1"/>
    <row r="734" ht="42.0" customHeight="1"/>
    <row r="735" ht="42.0" customHeight="1"/>
    <row r="736" ht="42.0" customHeight="1"/>
    <row r="737" ht="42.0" customHeight="1"/>
    <row r="738" ht="42.0" customHeight="1"/>
    <row r="739" ht="42.0" customHeight="1"/>
    <row r="740" ht="42.0" customHeight="1"/>
    <row r="741" ht="42.0" customHeight="1"/>
    <row r="742" ht="42.0" customHeight="1"/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</sheetData>
  <mergeCells count="22">
    <mergeCell ref="K4:K5"/>
    <mergeCell ref="L4:L5"/>
    <mergeCell ref="F18:P18"/>
    <mergeCell ref="T3:T5"/>
    <mergeCell ref="M4:M5"/>
    <mergeCell ref="R4:R5"/>
    <mergeCell ref="A1:T1"/>
    <mergeCell ref="A2:T2"/>
    <mergeCell ref="A3:A5"/>
    <mergeCell ref="B3:B5"/>
    <mergeCell ref="C3:C5"/>
    <mergeCell ref="D3:D5"/>
    <mergeCell ref="E3:E5"/>
    <mergeCell ref="P4:P5"/>
    <mergeCell ref="Q4:Q5"/>
    <mergeCell ref="F3:R3"/>
    <mergeCell ref="S3:S5"/>
    <mergeCell ref="F4:F5"/>
    <mergeCell ref="G4:G5"/>
    <mergeCell ref="H4:H5"/>
    <mergeCell ref="I4:I5"/>
    <mergeCell ref="J4:J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4.38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6.38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1.0" customHeight="1">
      <c r="A1" s="56" t="s">
        <v>29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55.5" customHeight="1">
      <c r="A2" s="4" t="s">
        <v>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57" t="s">
        <v>31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8" t="s">
        <v>32</v>
      </c>
      <c r="S3" s="8" t="s">
        <v>33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58" t="s">
        <v>34</v>
      </c>
      <c r="G4" s="59" t="s">
        <v>35</v>
      </c>
      <c r="H4" s="11"/>
      <c r="I4" s="59" t="s">
        <v>36</v>
      </c>
      <c r="J4" s="11"/>
      <c r="K4" s="8" t="s">
        <v>37</v>
      </c>
      <c r="L4" s="16"/>
      <c r="M4" s="16"/>
      <c r="N4" s="16"/>
      <c r="O4" s="8" t="s">
        <v>38</v>
      </c>
      <c r="P4" s="8" t="s">
        <v>39</v>
      </c>
      <c r="Q4" s="8" t="s">
        <v>40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18" t="s">
        <v>41</v>
      </c>
      <c r="H5" s="18" t="s">
        <v>42</v>
      </c>
      <c r="I5" s="18" t="s">
        <v>43</v>
      </c>
      <c r="J5" s="18" t="s">
        <v>44</v>
      </c>
      <c r="K5" s="11"/>
      <c r="L5" s="18" t="s">
        <v>45</v>
      </c>
      <c r="M5" s="18" t="s">
        <v>46</v>
      </c>
      <c r="N5" s="18" t="s">
        <v>47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44">
        <v>1.0</v>
      </c>
      <c r="B6" s="60"/>
      <c r="C6" s="61"/>
      <c r="D6" s="62"/>
      <c r="E6" s="63"/>
      <c r="F6" s="25"/>
      <c r="G6" s="25"/>
      <c r="H6" s="25"/>
      <c r="I6" s="64"/>
      <c r="J6" s="25"/>
      <c r="K6" s="25"/>
      <c r="L6" s="25"/>
      <c r="M6" s="25"/>
      <c r="N6" s="25"/>
      <c r="O6" s="25"/>
      <c r="P6" s="29"/>
      <c r="Q6" s="30"/>
      <c r="R6" s="29"/>
      <c r="S6" s="32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44">
        <v>2.0</v>
      </c>
      <c r="B7" s="60"/>
      <c r="C7" s="61"/>
      <c r="D7" s="62"/>
      <c r="E7" s="63"/>
      <c r="F7" s="25"/>
      <c r="G7" s="25"/>
      <c r="H7" s="25"/>
      <c r="I7" s="64"/>
      <c r="J7" s="25"/>
      <c r="K7" s="25"/>
      <c r="L7" s="25"/>
      <c r="M7" s="25"/>
      <c r="N7" s="25"/>
      <c r="O7" s="25"/>
      <c r="P7" s="29"/>
      <c r="Q7" s="30"/>
      <c r="R7" s="29"/>
      <c r="S7" s="32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65"/>
      <c r="B8" s="66"/>
      <c r="C8" s="67"/>
      <c r="D8" s="68"/>
      <c r="E8" s="68"/>
      <c r="F8" s="69">
        <f t="shared" ref="F8:Q8" si="1">SUM(F6:F7)</f>
        <v>0</v>
      </c>
      <c r="G8" s="69">
        <f t="shared" si="1"/>
        <v>0</v>
      </c>
      <c r="H8" s="69">
        <f t="shared" si="1"/>
        <v>0</v>
      </c>
      <c r="I8" s="69">
        <f t="shared" si="1"/>
        <v>0</v>
      </c>
      <c r="J8" s="69">
        <f t="shared" si="1"/>
        <v>0</v>
      </c>
      <c r="K8" s="69">
        <f t="shared" si="1"/>
        <v>0</v>
      </c>
      <c r="L8" s="69">
        <f t="shared" si="1"/>
        <v>0</v>
      </c>
      <c r="M8" s="69">
        <f t="shared" si="1"/>
        <v>0</v>
      </c>
      <c r="N8" s="69">
        <f t="shared" si="1"/>
        <v>0</v>
      </c>
      <c r="O8" s="69">
        <f t="shared" si="1"/>
        <v>0</v>
      </c>
      <c r="P8" s="69">
        <f t="shared" si="1"/>
        <v>0</v>
      </c>
      <c r="Q8" s="69">
        <f t="shared" si="1"/>
        <v>0</v>
      </c>
      <c r="R8" s="68"/>
      <c r="S8" s="70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</row>
    <row r="9" ht="42.0" customHeight="1">
      <c r="A9" s="71"/>
      <c r="B9" s="72"/>
      <c r="C9" s="72"/>
      <c r="D9" s="72"/>
      <c r="E9" s="72"/>
      <c r="F9" s="73">
        <f>F8+G8+H8+I8+J8+K8+L8+M8+N8+O8</f>
        <v>0</v>
      </c>
      <c r="G9" s="5"/>
      <c r="H9" s="5"/>
      <c r="I9" s="5"/>
      <c r="J9" s="5"/>
      <c r="K9" s="5"/>
      <c r="L9" s="5"/>
      <c r="M9" s="5"/>
      <c r="N9" s="5"/>
      <c r="O9" s="5"/>
      <c r="P9" s="74"/>
      <c r="Q9" s="74"/>
      <c r="R9" s="72"/>
      <c r="S9" s="7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</row>
    <row r="10" ht="42.0" customHeight="1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</row>
    <row r="11" ht="42.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ht="42.0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42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ht="42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ht="42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ht="42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t="42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42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42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42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42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42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42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42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42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42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42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42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42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42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42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42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42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42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42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42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42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/>
    <row r="724" ht="42.0" customHeight="1"/>
    <row r="725" ht="42.0" customHeight="1"/>
    <row r="726" ht="42.0" customHeight="1"/>
    <row r="727" ht="42.0" customHeight="1"/>
    <row r="728" ht="42.0" customHeight="1"/>
    <row r="729" ht="42.0" customHeight="1"/>
    <row r="730" ht="42.0" customHeight="1"/>
    <row r="731" ht="42.0" customHeight="1"/>
    <row r="732" ht="42.0" customHeight="1"/>
    <row r="733" ht="42.0" customHeight="1"/>
    <row r="734" ht="42.0" customHeight="1"/>
    <row r="735" ht="42.0" customHeight="1"/>
    <row r="736" ht="42.0" customHeight="1"/>
    <row r="737" ht="42.0" customHeight="1"/>
    <row r="738" ht="42.0" customHeight="1"/>
    <row r="739" ht="42.0" customHeight="1"/>
    <row r="740" ht="42.0" customHeight="1"/>
    <row r="741" ht="42.0" customHeight="1"/>
    <row r="742" ht="42.0" customHeight="1"/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9:O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73.3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76" t="s">
        <v>48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84.0" customHeight="1">
      <c r="A2" s="77" t="s">
        <v>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8" t="s">
        <v>2</v>
      </c>
      <c r="B3" s="79" t="s">
        <v>3</v>
      </c>
      <c r="C3" s="79" t="s">
        <v>4</v>
      </c>
      <c r="D3" s="79" t="s">
        <v>5</v>
      </c>
      <c r="E3" s="79" t="s">
        <v>6</v>
      </c>
      <c r="F3" s="80" t="s">
        <v>31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79" t="s">
        <v>32</v>
      </c>
      <c r="S3" s="79" t="s">
        <v>33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81" t="s">
        <v>34</v>
      </c>
      <c r="G4" s="82" t="s">
        <v>35</v>
      </c>
      <c r="H4" s="11"/>
      <c r="I4" s="82" t="s">
        <v>36</v>
      </c>
      <c r="J4" s="11"/>
      <c r="K4" s="79" t="s">
        <v>37</v>
      </c>
      <c r="L4" s="83"/>
      <c r="M4" s="83"/>
      <c r="N4" s="83"/>
      <c r="O4" s="79" t="s">
        <v>38</v>
      </c>
      <c r="P4" s="79" t="s">
        <v>39</v>
      </c>
      <c r="Q4" s="79" t="s">
        <v>40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84" t="s">
        <v>41</v>
      </c>
      <c r="H5" s="84" t="s">
        <v>42</v>
      </c>
      <c r="I5" s="84" t="s">
        <v>43</v>
      </c>
      <c r="J5" s="84" t="s">
        <v>44</v>
      </c>
      <c r="K5" s="11"/>
      <c r="L5" s="84" t="s">
        <v>45</v>
      </c>
      <c r="M5" s="84" t="s">
        <v>46</v>
      </c>
      <c r="N5" s="84" t="s">
        <v>47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44">
        <v>1.0</v>
      </c>
      <c r="B6" s="85">
        <v>45808.0</v>
      </c>
      <c r="C6" s="86" t="s">
        <v>49</v>
      </c>
      <c r="D6" s="87">
        <v>42052.0</v>
      </c>
      <c r="E6" s="88" t="s">
        <v>50</v>
      </c>
      <c r="F6" s="25"/>
      <c r="G6" s="25"/>
      <c r="H6" s="25"/>
      <c r="I6" s="64"/>
      <c r="J6" s="27">
        <v>7100.0</v>
      </c>
      <c r="K6" s="25"/>
      <c r="L6" s="25"/>
      <c r="M6" s="64"/>
      <c r="N6" s="25"/>
      <c r="O6" s="25"/>
      <c r="P6" s="26">
        <v>7100.0</v>
      </c>
      <c r="Q6" s="30">
        <f t="shared" ref="Q6:Q67" si="1">F6+G6+H6+I6+J6+K6+L6+M6+N6+O6-P6</f>
        <v>0</v>
      </c>
      <c r="R6" s="26" t="s">
        <v>51</v>
      </c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44">
        <v>2.0</v>
      </c>
      <c r="B7" s="85">
        <v>45808.0</v>
      </c>
      <c r="C7" s="86" t="s">
        <v>52</v>
      </c>
      <c r="D7" s="87">
        <v>19122.0</v>
      </c>
      <c r="E7" s="88" t="s">
        <v>14</v>
      </c>
      <c r="F7" s="25"/>
      <c r="G7" s="25"/>
      <c r="H7" s="25"/>
      <c r="I7" s="64"/>
      <c r="J7" s="25"/>
      <c r="K7" s="25"/>
      <c r="L7" s="25"/>
      <c r="M7" s="89">
        <v>580.0</v>
      </c>
      <c r="N7" s="25"/>
      <c r="O7" s="25"/>
      <c r="P7" s="26">
        <v>580.0</v>
      </c>
      <c r="Q7" s="30">
        <f t="shared" si="1"/>
        <v>0</v>
      </c>
      <c r="R7" s="26" t="s">
        <v>51</v>
      </c>
      <c r="S7" s="29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44">
        <v>3.0</v>
      </c>
      <c r="B8" s="85">
        <v>45808.0</v>
      </c>
      <c r="C8" s="86" t="s">
        <v>53</v>
      </c>
      <c r="D8" s="87">
        <v>13781.0</v>
      </c>
      <c r="E8" s="88" t="s">
        <v>54</v>
      </c>
      <c r="F8" s="25"/>
      <c r="G8" s="25"/>
      <c r="H8" s="25"/>
      <c r="I8" s="89">
        <v>5950.0</v>
      </c>
      <c r="J8" s="25"/>
      <c r="K8" s="25"/>
      <c r="L8" s="25"/>
      <c r="M8" s="64"/>
      <c r="N8" s="25"/>
      <c r="O8" s="25"/>
      <c r="P8" s="26">
        <v>5950.0</v>
      </c>
      <c r="Q8" s="30">
        <f t="shared" si="1"/>
        <v>0</v>
      </c>
      <c r="R8" s="26" t="s">
        <v>55</v>
      </c>
      <c r="S8" s="29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44">
        <v>4.0</v>
      </c>
      <c r="B9" s="85">
        <v>45808.0</v>
      </c>
      <c r="C9" s="86" t="s">
        <v>56</v>
      </c>
      <c r="D9" s="87">
        <v>21971.0</v>
      </c>
      <c r="E9" s="88" t="s">
        <v>57</v>
      </c>
      <c r="F9" s="25"/>
      <c r="G9" s="25"/>
      <c r="H9" s="25"/>
      <c r="I9" s="64"/>
      <c r="J9" s="25"/>
      <c r="K9" s="25"/>
      <c r="L9" s="25"/>
      <c r="M9" s="89">
        <v>2400.0</v>
      </c>
      <c r="N9" s="25"/>
      <c r="O9" s="25"/>
      <c r="P9" s="26">
        <v>2400.0</v>
      </c>
      <c r="Q9" s="30">
        <f t="shared" si="1"/>
        <v>0</v>
      </c>
      <c r="R9" s="26" t="s">
        <v>51</v>
      </c>
      <c r="S9" s="29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44">
        <v>5.0</v>
      </c>
      <c r="B10" s="85">
        <v>45808.0</v>
      </c>
      <c r="C10" s="86" t="s">
        <v>58</v>
      </c>
      <c r="D10" s="87">
        <v>10281.0</v>
      </c>
      <c r="E10" s="88" t="s">
        <v>59</v>
      </c>
      <c r="F10" s="25"/>
      <c r="G10" s="25"/>
      <c r="H10" s="25"/>
      <c r="I10" s="64"/>
      <c r="J10" s="25"/>
      <c r="K10" s="25"/>
      <c r="L10" s="25"/>
      <c r="M10" s="89">
        <v>2400.0</v>
      </c>
      <c r="N10" s="25"/>
      <c r="O10" s="25"/>
      <c r="P10" s="26">
        <v>2400.0</v>
      </c>
      <c r="Q10" s="30">
        <f t="shared" si="1"/>
        <v>0</v>
      </c>
      <c r="R10" s="26" t="s">
        <v>51</v>
      </c>
      <c r="S10" s="29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44">
        <v>6.0</v>
      </c>
      <c r="B11" s="85">
        <v>45808.0</v>
      </c>
      <c r="C11" s="86" t="s">
        <v>60</v>
      </c>
      <c r="D11" s="87">
        <v>50607.0</v>
      </c>
      <c r="E11" s="88" t="s">
        <v>61</v>
      </c>
      <c r="F11" s="25"/>
      <c r="G11" s="25"/>
      <c r="H11" s="25"/>
      <c r="I11" s="89">
        <v>4500.0</v>
      </c>
      <c r="J11" s="25"/>
      <c r="K11" s="25"/>
      <c r="L11" s="25"/>
      <c r="M11" s="64"/>
      <c r="N11" s="25"/>
      <c r="O11" s="25"/>
      <c r="P11" s="26">
        <v>4500.0</v>
      </c>
      <c r="Q11" s="30">
        <f t="shared" si="1"/>
        <v>0</v>
      </c>
      <c r="R11" s="26" t="s">
        <v>62</v>
      </c>
      <c r="S11" s="2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44">
        <v>7.0</v>
      </c>
      <c r="B12" s="85">
        <v>45809.0</v>
      </c>
      <c r="C12" s="86" t="s">
        <v>63</v>
      </c>
      <c r="D12" s="87">
        <v>50607.0</v>
      </c>
      <c r="E12" s="88" t="s">
        <v>61</v>
      </c>
      <c r="F12" s="25"/>
      <c r="G12" s="25"/>
      <c r="H12" s="25"/>
      <c r="I12" s="89">
        <v>100.0</v>
      </c>
      <c r="J12" s="25"/>
      <c r="K12" s="25"/>
      <c r="L12" s="25"/>
      <c r="M12" s="64"/>
      <c r="N12" s="25"/>
      <c r="O12" s="25"/>
      <c r="P12" s="26">
        <v>100.0</v>
      </c>
      <c r="Q12" s="30">
        <f t="shared" si="1"/>
        <v>0</v>
      </c>
      <c r="R12" s="26" t="s">
        <v>64</v>
      </c>
      <c r="S12" s="2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44">
        <v>8.0</v>
      </c>
      <c r="B13" s="85">
        <v>45809.0</v>
      </c>
      <c r="C13" s="86" t="s">
        <v>65</v>
      </c>
      <c r="D13" s="87">
        <v>21818.0</v>
      </c>
      <c r="E13" s="88" t="s">
        <v>66</v>
      </c>
      <c r="F13" s="25"/>
      <c r="G13" s="25"/>
      <c r="H13" s="25"/>
      <c r="I13" s="64"/>
      <c r="J13" s="25"/>
      <c r="K13" s="27">
        <v>3300.0</v>
      </c>
      <c r="L13" s="25"/>
      <c r="M13" s="64"/>
      <c r="N13" s="25"/>
      <c r="O13" s="25"/>
      <c r="P13" s="26">
        <v>3300.0</v>
      </c>
      <c r="Q13" s="30">
        <f t="shared" si="1"/>
        <v>0</v>
      </c>
      <c r="R13" s="26" t="s">
        <v>64</v>
      </c>
      <c r="S13" s="2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44">
        <v>9.0</v>
      </c>
      <c r="B14" s="85">
        <v>45809.0</v>
      </c>
      <c r="C14" s="86" t="s">
        <v>67</v>
      </c>
      <c r="D14" s="87">
        <v>88761.0</v>
      </c>
      <c r="E14" s="88" t="s">
        <v>68</v>
      </c>
      <c r="F14" s="25"/>
      <c r="G14" s="25"/>
      <c r="H14" s="25"/>
      <c r="I14" s="64"/>
      <c r="J14" s="25"/>
      <c r="K14" s="25"/>
      <c r="L14" s="25"/>
      <c r="M14" s="89">
        <v>4100.0</v>
      </c>
      <c r="N14" s="25"/>
      <c r="O14" s="25"/>
      <c r="P14" s="26">
        <v>4100.0</v>
      </c>
      <c r="Q14" s="30">
        <f t="shared" si="1"/>
        <v>0</v>
      </c>
      <c r="R14" s="26" t="s">
        <v>51</v>
      </c>
      <c r="S14" s="2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44">
        <v>10.0</v>
      </c>
      <c r="B15" s="85">
        <v>45809.0</v>
      </c>
      <c r="C15" s="86" t="s">
        <v>69</v>
      </c>
      <c r="D15" s="87">
        <v>47787.0</v>
      </c>
      <c r="E15" s="88" t="s">
        <v>25</v>
      </c>
      <c r="F15" s="25"/>
      <c r="G15" s="25"/>
      <c r="H15" s="25"/>
      <c r="I15" s="89">
        <v>5000.0</v>
      </c>
      <c r="J15" s="25"/>
      <c r="K15" s="25"/>
      <c r="L15" s="25"/>
      <c r="M15" s="64"/>
      <c r="N15" s="25"/>
      <c r="O15" s="25"/>
      <c r="P15" s="26">
        <v>5000.0</v>
      </c>
      <c r="Q15" s="30">
        <f t="shared" si="1"/>
        <v>0</v>
      </c>
      <c r="R15" s="26" t="s">
        <v>51</v>
      </c>
      <c r="S15" s="2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44">
        <v>11.0</v>
      </c>
      <c r="B16" s="85">
        <v>45809.0</v>
      </c>
      <c r="C16" s="86" t="s">
        <v>70</v>
      </c>
      <c r="D16" s="87">
        <v>79300.0</v>
      </c>
      <c r="E16" s="88" t="s">
        <v>71</v>
      </c>
      <c r="F16" s="25"/>
      <c r="G16" s="25"/>
      <c r="H16" s="25"/>
      <c r="I16" s="89">
        <v>5100.0</v>
      </c>
      <c r="J16" s="25"/>
      <c r="K16" s="25"/>
      <c r="L16" s="25"/>
      <c r="M16" s="64"/>
      <c r="N16" s="25"/>
      <c r="O16" s="25"/>
      <c r="P16" s="26">
        <v>5100.0</v>
      </c>
      <c r="Q16" s="30">
        <f t="shared" si="1"/>
        <v>0</v>
      </c>
      <c r="R16" s="26" t="s">
        <v>51</v>
      </c>
      <c r="S16" s="32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44">
        <v>12.0</v>
      </c>
      <c r="B17" s="90">
        <v>45809.0</v>
      </c>
      <c r="C17" s="86" t="s">
        <v>72</v>
      </c>
      <c r="D17" s="87">
        <v>42095.0</v>
      </c>
      <c r="E17" s="88" t="s">
        <v>73</v>
      </c>
      <c r="F17" s="25"/>
      <c r="G17" s="25"/>
      <c r="H17" s="25"/>
      <c r="I17" s="89">
        <v>320.0</v>
      </c>
      <c r="J17" s="25"/>
      <c r="K17" s="25"/>
      <c r="L17" s="25"/>
      <c r="M17" s="64"/>
      <c r="N17" s="25"/>
      <c r="O17" s="25"/>
      <c r="P17" s="26">
        <v>320.0</v>
      </c>
      <c r="Q17" s="30">
        <f t="shared" si="1"/>
        <v>0</v>
      </c>
      <c r="R17" s="26" t="s">
        <v>64</v>
      </c>
      <c r="S17" s="32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44">
        <v>13.0</v>
      </c>
      <c r="B18" s="90">
        <v>45809.0</v>
      </c>
      <c r="C18" s="86" t="s">
        <v>74</v>
      </c>
      <c r="D18" s="87">
        <v>48631.0</v>
      </c>
      <c r="E18" s="88" t="s">
        <v>75</v>
      </c>
      <c r="F18" s="25"/>
      <c r="G18" s="25"/>
      <c r="H18" s="25"/>
      <c r="I18" s="64"/>
      <c r="J18" s="27">
        <v>4850.0</v>
      </c>
      <c r="K18" s="25"/>
      <c r="L18" s="25"/>
      <c r="M18" s="64"/>
      <c r="N18" s="25"/>
      <c r="O18" s="25"/>
      <c r="P18" s="26">
        <v>4850.0</v>
      </c>
      <c r="Q18" s="30">
        <f t="shared" si="1"/>
        <v>0</v>
      </c>
      <c r="R18" s="26" t="s">
        <v>76</v>
      </c>
      <c r="S18" s="32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44">
        <v>14.0</v>
      </c>
      <c r="B19" s="90">
        <v>45809.0</v>
      </c>
      <c r="C19" s="86" t="s">
        <v>77</v>
      </c>
      <c r="D19" s="87">
        <v>36928.0</v>
      </c>
      <c r="E19" s="88" t="s">
        <v>78</v>
      </c>
      <c r="F19" s="25"/>
      <c r="G19" s="25"/>
      <c r="H19" s="25"/>
      <c r="I19" s="64"/>
      <c r="J19" s="25"/>
      <c r="K19" s="27">
        <v>1450.0</v>
      </c>
      <c r="L19" s="25"/>
      <c r="M19" s="64"/>
      <c r="N19" s="25"/>
      <c r="O19" s="25"/>
      <c r="P19" s="26">
        <v>1450.0</v>
      </c>
      <c r="Q19" s="30">
        <f t="shared" si="1"/>
        <v>0</v>
      </c>
      <c r="R19" s="26" t="s">
        <v>76</v>
      </c>
      <c r="S19" s="32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44">
        <v>15.0</v>
      </c>
      <c r="B20" s="90">
        <v>45809.0</v>
      </c>
      <c r="C20" s="86" t="s">
        <v>79</v>
      </c>
      <c r="D20" s="87">
        <v>70684.0</v>
      </c>
      <c r="E20" s="88" t="s">
        <v>80</v>
      </c>
      <c r="F20" s="25"/>
      <c r="G20" s="25"/>
      <c r="H20" s="25"/>
      <c r="I20" s="64"/>
      <c r="J20" s="27">
        <v>30000.0</v>
      </c>
      <c r="K20" s="25"/>
      <c r="L20" s="25"/>
      <c r="M20" s="64"/>
      <c r="N20" s="25"/>
      <c r="O20" s="25"/>
      <c r="P20" s="26">
        <v>30000.0</v>
      </c>
      <c r="Q20" s="30">
        <f t="shared" si="1"/>
        <v>0</v>
      </c>
      <c r="R20" s="26" t="s">
        <v>76</v>
      </c>
      <c r="S20" s="32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44">
        <v>16.0</v>
      </c>
      <c r="B21" s="90">
        <v>45809.0</v>
      </c>
      <c r="C21" s="86" t="s">
        <v>81</v>
      </c>
      <c r="D21" s="87">
        <v>20541.0</v>
      </c>
      <c r="E21" s="88" t="s">
        <v>82</v>
      </c>
      <c r="F21" s="25"/>
      <c r="G21" s="25"/>
      <c r="H21" s="25"/>
      <c r="I21" s="89">
        <v>4500.0</v>
      </c>
      <c r="J21" s="25"/>
      <c r="K21" s="25"/>
      <c r="L21" s="25"/>
      <c r="M21" s="64"/>
      <c r="N21" s="25"/>
      <c r="O21" s="25"/>
      <c r="P21" s="26">
        <v>4500.0</v>
      </c>
      <c r="Q21" s="30">
        <f t="shared" si="1"/>
        <v>0</v>
      </c>
      <c r="R21" s="26" t="s">
        <v>51</v>
      </c>
      <c r="S21" s="32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44">
        <v>17.0</v>
      </c>
      <c r="B22" s="90">
        <v>45809.0</v>
      </c>
      <c r="C22" s="86" t="s">
        <v>83</v>
      </c>
      <c r="D22" s="87">
        <v>36928.0</v>
      </c>
      <c r="E22" s="88" t="s">
        <v>78</v>
      </c>
      <c r="F22" s="25"/>
      <c r="G22" s="25"/>
      <c r="H22" s="25"/>
      <c r="I22" s="64"/>
      <c r="J22" s="25"/>
      <c r="K22" s="27">
        <v>660.0</v>
      </c>
      <c r="L22" s="25"/>
      <c r="M22" s="64"/>
      <c r="N22" s="25"/>
      <c r="O22" s="25"/>
      <c r="P22" s="26">
        <v>660.0</v>
      </c>
      <c r="Q22" s="30">
        <f t="shared" si="1"/>
        <v>0</v>
      </c>
      <c r="R22" s="26" t="s">
        <v>64</v>
      </c>
      <c r="S22" s="32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44">
        <v>18.0</v>
      </c>
      <c r="B23" s="85">
        <v>45809.0</v>
      </c>
      <c r="C23" s="86" t="s">
        <v>84</v>
      </c>
      <c r="D23" s="87">
        <v>88763.0</v>
      </c>
      <c r="E23" s="88" t="s">
        <v>85</v>
      </c>
      <c r="F23" s="27">
        <v>300.0</v>
      </c>
      <c r="G23" s="25"/>
      <c r="H23" s="25"/>
      <c r="I23" s="64"/>
      <c r="J23" s="25"/>
      <c r="K23" s="25"/>
      <c r="L23" s="25"/>
      <c r="M23" s="64"/>
      <c r="N23" s="25"/>
      <c r="O23" s="25"/>
      <c r="P23" s="26">
        <v>300.0</v>
      </c>
      <c r="Q23" s="30">
        <f t="shared" si="1"/>
        <v>0</v>
      </c>
      <c r="R23" s="26" t="s">
        <v>51</v>
      </c>
      <c r="S23" s="32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44">
        <v>19.0</v>
      </c>
      <c r="B24" s="85">
        <v>45809.0</v>
      </c>
      <c r="C24" s="86" t="s">
        <v>86</v>
      </c>
      <c r="D24" s="87">
        <v>21818.0</v>
      </c>
      <c r="E24" s="88" t="s">
        <v>66</v>
      </c>
      <c r="F24" s="25"/>
      <c r="G24" s="25"/>
      <c r="H24" s="25"/>
      <c r="I24" s="64"/>
      <c r="J24" s="25"/>
      <c r="K24" s="27">
        <v>1000.0</v>
      </c>
      <c r="L24" s="25"/>
      <c r="M24" s="64"/>
      <c r="N24" s="25"/>
      <c r="O24" s="25"/>
      <c r="P24" s="26">
        <v>1000.0</v>
      </c>
      <c r="Q24" s="30">
        <f t="shared" si="1"/>
        <v>0</v>
      </c>
      <c r="R24" s="26" t="s">
        <v>55</v>
      </c>
      <c r="S24" s="32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44">
        <v>20.0</v>
      </c>
      <c r="B25" s="85">
        <v>45809.0</v>
      </c>
      <c r="C25" s="86" t="s">
        <v>87</v>
      </c>
      <c r="D25" s="87">
        <v>88765.0</v>
      </c>
      <c r="E25" s="88" t="s">
        <v>88</v>
      </c>
      <c r="F25" s="27">
        <v>300.0</v>
      </c>
      <c r="G25" s="25"/>
      <c r="H25" s="25"/>
      <c r="I25" s="64"/>
      <c r="J25" s="25"/>
      <c r="K25" s="25"/>
      <c r="L25" s="25"/>
      <c r="M25" s="64"/>
      <c r="N25" s="25"/>
      <c r="O25" s="25"/>
      <c r="P25" s="26">
        <v>300.0</v>
      </c>
      <c r="Q25" s="30">
        <f t="shared" si="1"/>
        <v>0</v>
      </c>
      <c r="R25" s="26" t="s">
        <v>55</v>
      </c>
      <c r="S25" s="32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44">
        <v>21.0</v>
      </c>
      <c r="B26" s="85">
        <v>45809.0</v>
      </c>
      <c r="C26" s="86" t="s">
        <v>89</v>
      </c>
      <c r="D26" s="87">
        <v>88766.0</v>
      </c>
      <c r="E26" s="88" t="s">
        <v>90</v>
      </c>
      <c r="F26" s="25"/>
      <c r="G26" s="25"/>
      <c r="H26" s="25"/>
      <c r="I26" s="64"/>
      <c r="J26" s="25"/>
      <c r="K26" s="25"/>
      <c r="L26" s="25"/>
      <c r="M26" s="89">
        <v>300.0</v>
      </c>
      <c r="N26" s="25"/>
      <c r="O26" s="25"/>
      <c r="P26" s="26">
        <v>300.0</v>
      </c>
      <c r="Q26" s="30">
        <f t="shared" si="1"/>
        <v>0</v>
      </c>
      <c r="R26" s="26" t="s">
        <v>51</v>
      </c>
      <c r="S26" s="32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44">
        <v>22.0</v>
      </c>
      <c r="B27" s="85">
        <v>45809.0</v>
      </c>
      <c r="C27" s="86" t="s">
        <v>91</v>
      </c>
      <c r="D27" s="87">
        <v>85514.0</v>
      </c>
      <c r="E27" s="88" t="s">
        <v>92</v>
      </c>
      <c r="F27" s="27">
        <v>100.0</v>
      </c>
      <c r="G27" s="25"/>
      <c r="H27" s="25"/>
      <c r="I27" s="64"/>
      <c r="J27" s="25"/>
      <c r="K27" s="25"/>
      <c r="L27" s="25"/>
      <c r="M27" s="64"/>
      <c r="N27" s="25"/>
      <c r="O27" s="25"/>
      <c r="P27" s="26">
        <v>100.0</v>
      </c>
      <c r="Q27" s="30">
        <f t="shared" si="1"/>
        <v>0</v>
      </c>
      <c r="R27" s="26" t="s">
        <v>55</v>
      </c>
      <c r="S27" s="32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44">
        <v>23.0</v>
      </c>
      <c r="B28" s="85">
        <v>45809.0</v>
      </c>
      <c r="C28" s="86" t="s">
        <v>93</v>
      </c>
      <c r="D28" s="87">
        <v>21818.0</v>
      </c>
      <c r="E28" s="88" t="s">
        <v>66</v>
      </c>
      <c r="F28" s="25"/>
      <c r="G28" s="25"/>
      <c r="H28" s="25"/>
      <c r="I28" s="64"/>
      <c r="J28" s="25"/>
      <c r="K28" s="27">
        <v>5100.0</v>
      </c>
      <c r="L28" s="25"/>
      <c r="M28" s="64"/>
      <c r="N28" s="25"/>
      <c r="O28" s="25"/>
      <c r="P28" s="26">
        <v>5100.0</v>
      </c>
      <c r="Q28" s="30">
        <f t="shared" si="1"/>
        <v>0</v>
      </c>
      <c r="R28" s="26" t="s">
        <v>55</v>
      </c>
      <c r="S28" s="32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44">
        <v>24.0</v>
      </c>
      <c r="B29" s="85">
        <v>45809.0</v>
      </c>
      <c r="C29" s="86" t="s">
        <v>94</v>
      </c>
      <c r="D29" s="87">
        <v>88763.0</v>
      </c>
      <c r="E29" s="88" t="s">
        <v>85</v>
      </c>
      <c r="F29" s="25"/>
      <c r="G29" s="27">
        <v>6000.0</v>
      </c>
      <c r="H29" s="25"/>
      <c r="I29" s="64"/>
      <c r="J29" s="25"/>
      <c r="K29" s="25"/>
      <c r="L29" s="25"/>
      <c r="M29" s="64"/>
      <c r="N29" s="25"/>
      <c r="O29" s="25"/>
      <c r="P29" s="26">
        <v>6000.0</v>
      </c>
      <c r="Q29" s="30">
        <f t="shared" si="1"/>
        <v>0</v>
      </c>
      <c r="R29" s="26" t="s">
        <v>51</v>
      </c>
      <c r="S29" s="32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44">
        <v>25.0</v>
      </c>
      <c r="B30" s="85">
        <v>45809.0</v>
      </c>
      <c r="C30" s="86" t="s">
        <v>95</v>
      </c>
      <c r="D30" s="87">
        <v>88728.0</v>
      </c>
      <c r="E30" s="88" t="s">
        <v>96</v>
      </c>
      <c r="F30" s="25"/>
      <c r="G30" s="25"/>
      <c r="H30" s="25"/>
      <c r="I30" s="64"/>
      <c r="J30" s="25"/>
      <c r="K30" s="25"/>
      <c r="L30" s="25"/>
      <c r="M30" s="89">
        <v>3800.0</v>
      </c>
      <c r="N30" s="25"/>
      <c r="O30" s="25"/>
      <c r="P30" s="26">
        <v>3800.0</v>
      </c>
      <c r="Q30" s="30">
        <f t="shared" si="1"/>
        <v>0</v>
      </c>
      <c r="R30" s="26" t="s">
        <v>64</v>
      </c>
      <c r="S30" s="32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44">
        <v>26.0</v>
      </c>
      <c r="B31" s="85">
        <v>45809.0</v>
      </c>
      <c r="C31" s="86" t="s">
        <v>97</v>
      </c>
      <c r="D31" s="87">
        <v>21971.0</v>
      </c>
      <c r="E31" s="88" t="s">
        <v>57</v>
      </c>
      <c r="F31" s="25"/>
      <c r="G31" s="25"/>
      <c r="H31" s="25"/>
      <c r="I31" s="89">
        <v>370.0</v>
      </c>
      <c r="J31" s="25"/>
      <c r="K31" s="27">
        <v>155.0</v>
      </c>
      <c r="L31" s="25"/>
      <c r="M31" s="64"/>
      <c r="N31" s="25"/>
      <c r="O31" s="25"/>
      <c r="P31" s="26">
        <v>525.0</v>
      </c>
      <c r="Q31" s="30">
        <f t="shared" si="1"/>
        <v>0</v>
      </c>
      <c r="R31" s="26" t="s">
        <v>64</v>
      </c>
      <c r="S31" s="32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44">
        <v>27.0</v>
      </c>
      <c r="B32" s="85">
        <v>45810.0</v>
      </c>
      <c r="C32" s="86" t="s">
        <v>98</v>
      </c>
      <c r="D32" s="87">
        <v>10250.0</v>
      </c>
      <c r="E32" s="88" t="s">
        <v>99</v>
      </c>
      <c r="F32" s="25"/>
      <c r="G32" s="25"/>
      <c r="H32" s="25"/>
      <c r="I32" s="89">
        <v>11250.0</v>
      </c>
      <c r="J32" s="25"/>
      <c r="K32" s="25"/>
      <c r="L32" s="25"/>
      <c r="M32" s="64"/>
      <c r="N32" s="25"/>
      <c r="O32" s="25"/>
      <c r="P32" s="26">
        <v>11250.0</v>
      </c>
      <c r="Q32" s="30">
        <f t="shared" si="1"/>
        <v>0</v>
      </c>
      <c r="R32" s="26" t="s">
        <v>64</v>
      </c>
      <c r="S32" s="32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44">
        <v>28.0</v>
      </c>
      <c r="B33" s="85">
        <v>45810.0</v>
      </c>
      <c r="C33" s="86" t="s">
        <v>100</v>
      </c>
      <c r="D33" s="87">
        <v>88684.0</v>
      </c>
      <c r="E33" s="88" t="s">
        <v>101</v>
      </c>
      <c r="F33" s="25"/>
      <c r="G33" s="25"/>
      <c r="H33" s="25"/>
      <c r="I33" s="89"/>
      <c r="J33" s="25"/>
      <c r="K33" s="25"/>
      <c r="L33" s="25"/>
      <c r="M33" s="89">
        <v>5100.0</v>
      </c>
      <c r="N33" s="25"/>
      <c r="O33" s="25"/>
      <c r="P33" s="26">
        <v>5100.0</v>
      </c>
      <c r="Q33" s="30">
        <f t="shared" si="1"/>
        <v>0</v>
      </c>
      <c r="R33" s="26" t="s">
        <v>55</v>
      </c>
      <c r="S33" s="32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customHeight="1">
      <c r="A34" s="44">
        <v>29.0</v>
      </c>
      <c r="B34" s="85">
        <v>45810.0</v>
      </c>
      <c r="C34" s="86" t="s">
        <v>102</v>
      </c>
      <c r="D34" s="87">
        <v>62508.0</v>
      </c>
      <c r="E34" s="88" t="s">
        <v>103</v>
      </c>
      <c r="F34" s="25"/>
      <c r="G34" s="25"/>
      <c r="H34" s="25"/>
      <c r="I34" s="64"/>
      <c r="J34" s="25"/>
      <c r="K34" s="25"/>
      <c r="L34" s="25"/>
      <c r="M34" s="89">
        <v>5100.0</v>
      </c>
      <c r="N34" s="25"/>
      <c r="O34" s="25"/>
      <c r="P34" s="26">
        <v>5100.0</v>
      </c>
      <c r="Q34" s="30">
        <f t="shared" si="1"/>
        <v>0</v>
      </c>
      <c r="R34" s="26" t="s">
        <v>64</v>
      </c>
      <c r="S34" s="32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customHeight="1">
      <c r="A35" s="44">
        <v>30.0</v>
      </c>
      <c r="B35" s="85">
        <v>45810.0</v>
      </c>
      <c r="C35" s="86" t="s">
        <v>104</v>
      </c>
      <c r="D35" s="87">
        <v>77107.0</v>
      </c>
      <c r="E35" s="88" t="s">
        <v>105</v>
      </c>
      <c r="F35" s="25"/>
      <c r="G35" s="25"/>
      <c r="H35" s="25"/>
      <c r="I35" s="64"/>
      <c r="J35" s="27">
        <v>5100.0</v>
      </c>
      <c r="K35" s="25"/>
      <c r="L35" s="25"/>
      <c r="M35" s="64"/>
      <c r="N35" s="25"/>
      <c r="O35" s="25"/>
      <c r="P35" s="26">
        <v>5100.0</v>
      </c>
      <c r="Q35" s="30">
        <f t="shared" si="1"/>
        <v>0</v>
      </c>
      <c r="R35" s="26" t="s">
        <v>55</v>
      </c>
      <c r="S35" s="32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customHeight="1">
      <c r="A36" s="44">
        <v>31.0</v>
      </c>
      <c r="B36" s="85">
        <v>45810.0</v>
      </c>
      <c r="C36" s="86" t="s">
        <v>106</v>
      </c>
      <c r="D36" s="87">
        <v>58818.0</v>
      </c>
      <c r="E36" s="88" t="s">
        <v>107</v>
      </c>
      <c r="F36" s="25"/>
      <c r="G36" s="25"/>
      <c r="H36" s="25"/>
      <c r="I36" s="89">
        <v>10000.0</v>
      </c>
      <c r="J36" s="25"/>
      <c r="K36" s="25"/>
      <c r="L36" s="25"/>
      <c r="M36" s="64"/>
      <c r="N36" s="25"/>
      <c r="O36" s="25"/>
      <c r="P36" s="26">
        <v>10000.0</v>
      </c>
      <c r="Q36" s="30">
        <f t="shared" si="1"/>
        <v>0</v>
      </c>
      <c r="R36" s="26" t="s">
        <v>55</v>
      </c>
      <c r="S36" s="32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customHeight="1">
      <c r="A37" s="44">
        <v>32.0</v>
      </c>
      <c r="B37" s="85">
        <v>45810.0</v>
      </c>
      <c r="C37" s="86" t="s">
        <v>108</v>
      </c>
      <c r="D37" s="87">
        <v>62006.0</v>
      </c>
      <c r="E37" s="88" t="s">
        <v>109</v>
      </c>
      <c r="F37" s="25"/>
      <c r="G37" s="25"/>
      <c r="H37" s="25"/>
      <c r="I37" s="89">
        <v>5100.0</v>
      </c>
      <c r="J37" s="25"/>
      <c r="K37" s="25"/>
      <c r="L37" s="25"/>
      <c r="M37" s="64"/>
      <c r="N37" s="25"/>
      <c r="O37" s="25"/>
      <c r="P37" s="26">
        <v>5100.0</v>
      </c>
      <c r="Q37" s="30">
        <f t="shared" si="1"/>
        <v>0</v>
      </c>
      <c r="R37" s="26" t="s">
        <v>55</v>
      </c>
      <c r="S37" s="32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customHeight="1">
      <c r="A38" s="44">
        <v>33.0</v>
      </c>
      <c r="B38" s="85">
        <v>45810.0</v>
      </c>
      <c r="C38" s="86" t="s">
        <v>110</v>
      </c>
      <c r="D38" s="87">
        <v>49831.0</v>
      </c>
      <c r="E38" s="88" t="s">
        <v>111</v>
      </c>
      <c r="F38" s="25"/>
      <c r="G38" s="25"/>
      <c r="H38" s="25"/>
      <c r="I38" s="64"/>
      <c r="J38" s="27">
        <v>2600.0</v>
      </c>
      <c r="K38" s="25"/>
      <c r="L38" s="25"/>
      <c r="M38" s="64"/>
      <c r="N38" s="25"/>
      <c r="O38" s="25"/>
      <c r="P38" s="26">
        <v>2600.0</v>
      </c>
      <c r="Q38" s="30">
        <f t="shared" si="1"/>
        <v>0</v>
      </c>
      <c r="R38" s="26" t="s">
        <v>55</v>
      </c>
      <c r="S38" s="32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customHeight="1">
      <c r="A39" s="44">
        <v>34.0</v>
      </c>
      <c r="B39" s="85">
        <v>45810.0</v>
      </c>
      <c r="C39" s="86" t="s">
        <v>112</v>
      </c>
      <c r="D39" s="87">
        <v>39286.0</v>
      </c>
      <c r="E39" s="88" t="s">
        <v>113</v>
      </c>
      <c r="F39" s="25"/>
      <c r="G39" s="25"/>
      <c r="H39" s="25"/>
      <c r="I39" s="89">
        <v>12500.0</v>
      </c>
      <c r="J39" s="25"/>
      <c r="K39" s="25"/>
      <c r="L39" s="25"/>
      <c r="M39" s="64"/>
      <c r="N39" s="25"/>
      <c r="O39" s="25"/>
      <c r="P39" s="26">
        <v>12500.0</v>
      </c>
      <c r="Q39" s="30">
        <f t="shared" si="1"/>
        <v>0</v>
      </c>
      <c r="R39" s="26" t="s">
        <v>55</v>
      </c>
      <c r="S39" s="32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customHeight="1">
      <c r="A40" s="44">
        <v>35.0</v>
      </c>
      <c r="B40" s="85">
        <v>45810.0</v>
      </c>
      <c r="C40" s="86" t="s">
        <v>114</v>
      </c>
      <c r="D40" s="87">
        <v>88780.0</v>
      </c>
      <c r="E40" s="88" t="s">
        <v>115</v>
      </c>
      <c r="F40" s="25"/>
      <c r="G40" s="25"/>
      <c r="H40" s="25"/>
      <c r="I40" s="64"/>
      <c r="J40" s="27">
        <v>300.0</v>
      </c>
      <c r="K40" s="25"/>
      <c r="L40" s="25"/>
      <c r="M40" s="64"/>
      <c r="N40" s="25"/>
      <c r="O40" s="25"/>
      <c r="P40" s="26">
        <v>300.0</v>
      </c>
      <c r="Q40" s="30">
        <f t="shared" si="1"/>
        <v>0</v>
      </c>
      <c r="R40" s="26" t="s">
        <v>55</v>
      </c>
      <c r="S40" s="32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customHeight="1">
      <c r="A41" s="44">
        <v>36.0</v>
      </c>
      <c r="B41" s="85">
        <v>45810.0</v>
      </c>
      <c r="C41" s="86" t="s">
        <v>116</v>
      </c>
      <c r="D41" s="87">
        <v>79572.0</v>
      </c>
      <c r="E41" s="88" t="s">
        <v>117</v>
      </c>
      <c r="F41" s="25"/>
      <c r="G41" s="25"/>
      <c r="H41" s="25"/>
      <c r="I41" s="64"/>
      <c r="J41" s="27">
        <v>14500.0</v>
      </c>
      <c r="K41" s="25"/>
      <c r="L41" s="25"/>
      <c r="M41" s="64"/>
      <c r="N41" s="25"/>
      <c r="O41" s="25"/>
      <c r="P41" s="26">
        <v>14500.0</v>
      </c>
      <c r="Q41" s="30">
        <f t="shared" si="1"/>
        <v>0</v>
      </c>
      <c r="R41" s="26" t="s">
        <v>55</v>
      </c>
      <c r="S41" s="32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customHeight="1">
      <c r="A42" s="44">
        <v>37.0</v>
      </c>
      <c r="B42" s="85">
        <v>45810.0</v>
      </c>
      <c r="C42" s="86" t="s">
        <v>118</v>
      </c>
      <c r="D42" s="87">
        <v>88725.0</v>
      </c>
      <c r="E42" s="88" t="s">
        <v>119</v>
      </c>
      <c r="F42" s="25"/>
      <c r="G42" s="25"/>
      <c r="H42" s="25"/>
      <c r="I42" s="64"/>
      <c r="J42" s="27">
        <v>28400.0</v>
      </c>
      <c r="K42" s="25"/>
      <c r="L42" s="25"/>
      <c r="M42" s="64"/>
      <c r="N42" s="25"/>
      <c r="O42" s="25"/>
      <c r="P42" s="26">
        <v>28400.0</v>
      </c>
      <c r="Q42" s="30">
        <f t="shared" si="1"/>
        <v>0</v>
      </c>
      <c r="R42" s="26" t="s">
        <v>55</v>
      </c>
      <c r="S42" s="32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customHeight="1">
      <c r="A43" s="44">
        <v>38.0</v>
      </c>
      <c r="B43" s="85">
        <v>45810.0</v>
      </c>
      <c r="C43" s="86" t="s">
        <v>120</v>
      </c>
      <c r="D43" s="87">
        <v>55562.0</v>
      </c>
      <c r="E43" s="88" t="s">
        <v>121</v>
      </c>
      <c r="F43" s="25"/>
      <c r="G43" s="25"/>
      <c r="H43" s="25"/>
      <c r="I43" s="89">
        <v>10000.0</v>
      </c>
      <c r="J43" s="25"/>
      <c r="K43" s="25"/>
      <c r="L43" s="25"/>
      <c r="M43" s="64"/>
      <c r="N43" s="25"/>
      <c r="O43" s="25"/>
      <c r="P43" s="26">
        <v>10000.0</v>
      </c>
      <c r="Q43" s="30">
        <f t="shared" si="1"/>
        <v>0</v>
      </c>
      <c r="R43" s="26" t="s">
        <v>55</v>
      </c>
      <c r="S43" s="32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customHeight="1">
      <c r="A44" s="44">
        <v>39.0</v>
      </c>
      <c r="B44" s="85">
        <v>45810.0</v>
      </c>
      <c r="C44" s="86" t="s">
        <v>122</v>
      </c>
      <c r="D44" s="87">
        <v>22727.0</v>
      </c>
      <c r="E44" s="88" t="s">
        <v>123</v>
      </c>
      <c r="F44" s="25"/>
      <c r="G44" s="25"/>
      <c r="H44" s="25"/>
      <c r="I44" s="89">
        <v>2500.0</v>
      </c>
      <c r="J44" s="25"/>
      <c r="K44" s="25"/>
      <c r="L44" s="25"/>
      <c r="M44" s="64"/>
      <c r="N44" s="25"/>
      <c r="O44" s="25"/>
      <c r="P44" s="26">
        <v>2500.0</v>
      </c>
      <c r="Q44" s="30">
        <f t="shared" si="1"/>
        <v>0</v>
      </c>
      <c r="R44" s="26" t="s">
        <v>55</v>
      </c>
      <c r="S44" s="32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customHeight="1">
      <c r="A45" s="44">
        <v>40.0</v>
      </c>
      <c r="B45" s="85">
        <v>45810.0</v>
      </c>
      <c r="C45" s="86" t="s">
        <v>124</v>
      </c>
      <c r="D45" s="87">
        <v>17429.0</v>
      </c>
      <c r="E45" s="88" t="s">
        <v>125</v>
      </c>
      <c r="F45" s="25"/>
      <c r="G45" s="27">
        <v>1400.0</v>
      </c>
      <c r="H45" s="25"/>
      <c r="I45" s="64"/>
      <c r="J45" s="25"/>
      <c r="K45" s="25"/>
      <c r="L45" s="25"/>
      <c r="M45" s="64"/>
      <c r="N45" s="25"/>
      <c r="O45" s="25"/>
      <c r="P45" s="26">
        <v>1400.0</v>
      </c>
      <c r="Q45" s="30">
        <f t="shared" si="1"/>
        <v>0</v>
      </c>
      <c r="R45" s="26" t="s">
        <v>55</v>
      </c>
      <c r="S45" s="32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customHeight="1">
      <c r="A46" s="44">
        <v>41.0</v>
      </c>
      <c r="B46" s="85">
        <v>45810.0</v>
      </c>
      <c r="C46" s="86" t="s">
        <v>126</v>
      </c>
      <c r="D46" s="87">
        <v>53249.0</v>
      </c>
      <c r="E46" s="88" t="s">
        <v>127</v>
      </c>
      <c r="F46" s="25"/>
      <c r="G46" s="25"/>
      <c r="H46" s="25"/>
      <c r="I46" s="89">
        <v>30200.0</v>
      </c>
      <c r="J46" s="25"/>
      <c r="K46" s="25"/>
      <c r="L46" s="25"/>
      <c r="M46" s="64"/>
      <c r="N46" s="25"/>
      <c r="O46" s="25"/>
      <c r="P46" s="26">
        <v>30200.0</v>
      </c>
      <c r="Q46" s="30">
        <f t="shared" si="1"/>
        <v>0</v>
      </c>
      <c r="R46" s="26" t="s">
        <v>55</v>
      </c>
      <c r="S46" s="32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customHeight="1">
      <c r="A47" s="44">
        <v>42.0</v>
      </c>
      <c r="B47" s="85">
        <v>45810.0</v>
      </c>
      <c r="C47" s="86" t="s">
        <v>128</v>
      </c>
      <c r="D47" s="87">
        <v>51876.0</v>
      </c>
      <c r="E47" s="88" t="s">
        <v>129</v>
      </c>
      <c r="F47" s="25"/>
      <c r="G47" s="25"/>
      <c r="H47" s="25"/>
      <c r="I47" s="89">
        <v>5000.0</v>
      </c>
      <c r="J47" s="25"/>
      <c r="K47" s="25"/>
      <c r="L47" s="25"/>
      <c r="M47" s="64"/>
      <c r="N47" s="25"/>
      <c r="O47" s="25"/>
      <c r="P47" s="26">
        <v>5000.0</v>
      </c>
      <c r="Q47" s="30">
        <f t="shared" si="1"/>
        <v>0</v>
      </c>
      <c r="R47" s="26" t="s">
        <v>55</v>
      </c>
      <c r="S47" s="32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customHeight="1">
      <c r="A48" s="44">
        <v>43.0</v>
      </c>
      <c r="B48" s="85">
        <v>45810.0</v>
      </c>
      <c r="C48" s="86" t="s">
        <v>130</v>
      </c>
      <c r="D48" s="87">
        <v>35227.0</v>
      </c>
      <c r="E48" s="88" t="s">
        <v>131</v>
      </c>
      <c r="F48" s="27">
        <v>1000.0</v>
      </c>
      <c r="G48" s="27">
        <v>5200.0</v>
      </c>
      <c r="H48" s="25"/>
      <c r="I48" s="64"/>
      <c r="J48" s="25"/>
      <c r="K48" s="25"/>
      <c r="L48" s="25"/>
      <c r="M48" s="64"/>
      <c r="N48" s="25"/>
      <c r="O48" s="25"/>
      <c r="P48" s="26">
        <v>6200.0</v>
      </c>
      <c r="Q48" s="30">
        <f t="shared" si="1"/>
        <v>0</v>
      </c>
      <c r="R48" s="26" t="s">
        <v>64</v>
      </c>
      <c r="S48" s="32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customHeight="1">
      <c r="A49" s="44">
        <v>44.0</v>
      </c>
      <c r="B49" s="85">
        <v>45810.0</v>
      </c>
      <c r="C49" s="86" t="s">
        <v>132</v>
      </c>
      <c r="D49" s="87">
        <v>35227.0</v>
      </c>
      <c r="E49" s="88" t="s">
        <v>131</v>
      </c>
      <c r="F49" s="27">
        <v>20.0</v>
      </c>
      <c r="G49" s="25"/>
      <c r="H49" s="25"/>
      <c r="I49" s="89"/>
      <c r="J49" s="25"/>
      <c r="K49" s="25"/>
      <c r="L49" s="25"/>
      <c r="M49" s="64"/>
      <c r="N49" s="25"/>
      <c r="O49" s="25"/>
      <c r="P49" s="26">
        <v>20.0</v>
      </c>
      <c r="Q49" s="30">
        <f t="shared" si="1"/>
        <v>0</v>
      </c>
      <c r="R49" s="26" t="s">
        <v>64</v>
      </c>
      <c r="S49" s="32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customHeight="1">
      <c r="A50" s="44">
        <v>45.0</v>
      </c>
      <c r="B50" s="85">
        <v>45810.0</v>
      </c>
      <c r="C50" s="86" t="s">
        <v>133</v>
      </c>
      <c r="D50" s="87">
        <v>74492.0</v>
      </c>
      <c r="E50" s="88" t="s">
        <v>134</v>
      </c>
      <c r="F50" s="25"/>
      <c r="G50" s="25"/>
      <c r="H50" s="25"/>
      <c r="I50" s="89">
        <v>5100.0</v>
      </c>
      <c r="J50" s="25"/>
      <c r="K50" s="25"/>
      <c r="L50" s="25"/>
      <c r="M50" s="64"/>
      <c r="N50" s="25"/>
      <c r="O50" s="25"/>
      <c r="P50" s="26">
        <v>5100.0</v>
      </c>
      <c r="Q50" s="30">
        <f t="shared" si="1"/>
        <v>0</v>
      </c>
      <c r="R50" s="26" t="s">
        <v>55</v>
      </c>
      <c r="S50" s="32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customHeight="1">
      <c r="A51" s="44">
        <v>46.0</v>
      </c>
      <c r="B51" s="85">
        <v>45810.0</v>
      </c>
      <c r="C51" s="86" t="s">
        <v>135</v>
      </c>
      <c r="D51" s="87">
        <v>36769.0</v>
      </c>
      <c r="E51" s="88" t="s">
        <v>136</v>
      </c>
      <c r="F51" s="25"/>
      <c r="G51" s="25"/>
      <c r="H51" s="25"/>
      <c r="I51" s="89">
        <v>2350.0</v>
      </c>
      <c r="J51" s="25"/>
      <c r="K51" s="25"/>
      <c r="L51" s="25"/>
      <c r="M51" s="64"/>
      <c r="N51" s="25"/>
      <c r="O51" s="25"/>
      <c r="P51" s="26">
        <v>2350.0</v>
      </c>
      <c r="Q51" s="30">
        <f t="shared" si="1"/>
        <v>0</v>
      </c>
      <c r="R51" s="26" t="s">
        <v>55</v>
      </c>
      <c r="S51" s="32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customHeight="1">
      <c r="A52" s="44">
        <v>47.0</v>
      </c>
      <c r="B52" s="85">
        <v>45808.0</v>
      </c>
      <c r="C52" s="86" t="s">
        <v>137</v>
      </c>
      <c r="D52" s="87">
        <v>35245.0</v>
      </c>
      <c r="E52" s="88" t="s">
        <v>27</v>
      </c>
      <c r="F52" s="25"/>
      <c r="G52" s="25"/>
      <c r="H52" s="27">
        <v>2400.0</v>
      </c>
      <c r="I52" s="64"/>
      <c r="J52" s="25"/>
      <c r="K52" s="25"/>
      <c r="L52" s="25"/>
      <c r="M52" s="64"/>
      <c r="N52" s="25"/>
      <c r="O52" s="25"/>
      <c r="P52" s="26">
        <v>2400.0</v>
      </c>
      <c r="Q52" s="30">
        <f t="shared" si="1"/>
        <v>0</v>
      </c>
      <c r="R52" s="26">
        <v>35245.0</v>
      </c>
      <c r="S52" s="32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customHeight="1">
      <c r="A53" s="44">
        <v>48.0</v>
      </c>
      <c r="B53" s="85">
        <v>45809.0</v>
      </c>
      <c r="C53" s="86" t="s">
        <v>138</v>
      </c>
      <c r="D53" s="87">
        <v>88753.0</v>
      </c>
      <c r="E53" s="88" t="s">
        <v>139</v>
      </c>
      <c r="F53" s="25"/>
      <c r="G53" s="25"/>
      <c r="H53" s="25"/>
      <c r="I53" s="64"/>
      <c r="J53" s="25"/>
      <c r="K53" s="25"/>
      <c r="L53" s="25"/>
      <c r="M53" s="89">
        <v>300.0</v>
      </c>
      <c r="N53" s="25"/>
      <c r="O53" s="25"/>
      <c r="P53" s="26">
        <v>300.0</v>
      </c>
      <c r="Q53" s="30">
        <f t="shared" si="1"/>
        <v>0</v>
      </c>
      <c r="R53" s="26">
        <v>88596.0</v>
      </c>
      <c r="S53" s="32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customHeight="1">
      <c r="A54" s="44">
        <v>49.0</v>
      </c>
      <c r="B54" s="85">
        <v>45809.0</v>
      </c>
      <c r="C54" s="86" t="s">
        <v>140</v>
      </c>
      <c r="D54" s="87">
        <v>88754.0</v>
      </c>
      <c r="E54" s="88" t="s">
        <v>141</v>
      </c>
      <c r="F54" s="25"/>
      <c r="G54" s="25"/>
      <c r="H54" s="25"/>
      <c r="I54" s="64"/>
      <c r="J54" s="25"/>
      <c r="K54" s="25"/>
      <c r="L54" s="25"/>
      <c r="M54" s="89">
        <v>300.0</v>
      </c>
      <c r="N54" s="25"/>
      <c r="O54" s="25"/>
      <c r="P54" s="26">
        <v>300.0</v>
      </c>
      <c r="Q54" s="30">
        <f t="shared" si="1"/>
        <v>0</v>
      </c>
      <c r="R54" s="26">
        <v>88753.0</v>
      </c>
      <c r="S54" s="32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customHeight="1">
      <c r="A55" s="44">
        <v>50.0</v>
      </c>
      <c r="B55" s="85">
        <v>45809.0</v>
      </c>
      <c r="C55" s="86" t="s">
        <v>142</v>
      </c>
      <c r="D55" s="87">
        <v>46927.0</v>
      </c>
      <c r="E55" s="88" t="s">
        <v>143</v>
      </c>
      <c r="F55" s="25"/>
      <c r="G55" s="25"/>
      <c r="H55" s="25"/>
      <c r="I55" s="64"/>
      <c r="J55" s="25"/>
      <c r="K55" s="27">
        <v>8400.0</v>
      </c>
      <c r="L55" s="25"/>
      <c r="M55" s="64"/>
      <c r="N55" s="25"/>
      <c r="O55" s="25"/>
      <c r="P55" s="26">
        <v>8400.0</v>
      </c>
      <c r="Q55" s="30">
        <f t="shared" si="1"/>
        <v>0</v>
      </c>
      <c r="R55" s="29"/>
      <c r="S55" s="32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customHeight="1">
      <c r="A56" s="44">
        <v>51.0</v>
      </c>
      <c r="B56" s="85">
        <v>45809.0</v>
      </c>
      <c r="C56" s="86" t="s">
        <v>144</v>
      </c>
      <c r="D56" s="87">
        <v>88767.0</v>
      </c>
      <c r="E56" s="88" t="s">
        <v>145</v>
      </c>
      <c r="F56" s="25"/>
      <c r="G56" s="25"/>
      <c r="H56" s="25"/>
      <c r="I56" s="64"/>
      <c r="J56" s="25"/>
      <c r="K56" s="25"/>
      <c r="L56" s="25"/>
      <c r="M56" s="89">
        <v>300.0</v>
      </c>
      <c r="N56" s="25"/>
      <c r="O56" s="25"/>
      <c r="P56" s="26">
        <v>300.0</v>
      </c>
      <c r="Q56" s="30">
        <f t="shared" si="1"/>
        <v>0</v>
      </c>
      <c r="R56" s="29"/>
      <c r="S56" s="32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customHeight="1">
      <c r="A57" s="44">
        <v>52.0</v>
      </c>
      <c r="B57" s="85">
        <v>45809.0</v>
      </c>
      <c r="C57" s="86" t="s">
        <v>146</v>
      </c>
      <c r="D57" s="87">
        <v>88768.0</v>
      </c>
      <c r="E57" s="88" t="s">
        <v>147</v>
      </c>
      <c r="F57" s="25"/>
      <c r="G57" s="25"/>
      <c r="H57" s="25"/>
      <c r="I57" s="64"/>
      <c r="J57" s="25"/>
      <c r="K57" s="25"/>
      <c r="L57" s="25"/>
      <c r="M57" s="89">
        <v>300.0</v>
      </c>
      <c r="N57" s="25"/>
      <c r="O57" s="25"/>
      <c r="P57" s="26">
        <v>300.0</v>
      </c>
      <c r="Q57" s="30">
        <f t="shared" si="1"/>
        <v>0</v>
      </c>
      <c r="R57" s="29"/>
      <c r="S57" s="32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44">
        <v>53.0</v>
      </c>
      <c r="B58" s="85">
        <v>45809.0</v>
      </c>
      <c r="C58" s="86" t="s">
        <v>148</v>
      </c>
      <c r="D58" s="87">
        <v>88770.0</v>
      </c>
      <c r="E58" s="88" t="s">
        <v>149</v>
      </c>
      <c r="F58" s="25"/>
      <c r="G58" s="25"/>
      <c r="H58" s="25"/>
      <c r="I58" s="64"/>
      <c r="J58" s="25"/>
      <c r="K58" s="25"/>
      <c r="L58" s="25"/>
      <c r="M58" s="89">
        <v>300.0</v>
      </c>
      <c r="N58" s="25"/>
      <c r="O58" s="25"/>
      <c r="P58" s="26">
        <v>300.0</v>
      </c>
      <c r="Q58" s="30">
        <f t="shared" si="1"/>
        <v>0</v>
      </c>
      <c r="R58" s="29"/>
      <c r="S58" s="32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customHeight="1">
      <c r="A59" s="44">
        <v>54.0</v>
      </c>
      <c r="B59" s="85">
        <v>45809.0</v>
      </c>
      <c r="C59" s="86" t="s">
        <v>150</v>
      </c>
      <c r="D59" s="87">
        <v>88772.0</v>
      </c>
      <c r="E59" s="88" t="s">
        <v>151</v>
      </c>
      <c r="F59" s="25"/>
      <c r="G59" s="25"/>
      <c r="H59" s="25"/>
      <c r="I59" s="64"/>
      <c r="J59" s="25"/>
      <c r="K59" s="25"/>
      <c r="L59" s="25"/>
      <c r="M59" s="89">
        <v>300.0</v>
      </c>
      <c r="N59" s="25"/>
      <c r="O59" s="25"/>
      <c r="P59" s="26">
        <v>300.0</v>
      </c>
      <c r="Q59" s="30">
        <f t="shared" si="1"/>
        <v>0</v>
      </c>
      <c r="R59" s="29"/>
      <c r="S59" s="32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4">
        <v>55.0</v>
      </c>
      <c r="B60" s="85">
        <v>45810.0</v>
      </c>
      <c r="C60" s="86" t="s">
        <v>152</v>
      </c>
      <c r="D60" s="87">
        <v>88773.0</v>
      </c>
      <c r="E60" s="88" t="s">
        <v>153</v>
      </c>
      <c r="F60" s="25"/>
      <c r="G60" s="25"/>
      <c r="H60" s="25"/>
      <c r="I60" s="64"/>
      <c r="J60" s="25"/>
      <c r="K60" s="25"/>
      <c r="L60" s="25"/>
      <c r="M60" s="89">
        <v>300.0</v>
      </c>
      <c r="N60" s="25"/>
      <c r="O60" s="25"/>
      <c r="P60" s="26">
        <v>300.0</v>
      </c>
      <c r="Q60" s="30">
        <f t="shared" si="1"/>
        <v>0</v>
      </c>
      <c r="R60" s="29"/>
      <c r="S60" s="32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ht="42.0" customHeight="1">
      <c r="A61" s="44">
        <v>56.0</v>
      </c>
      <c r="B61" s="85">
        <v>45810.0</v>
      </c>
      <c r="C61" s="86" t="s">
        <v>154</v>
      </c>
      <c r="D61" s="87">
        <v>10006.0</v>
      </c>
      <c r="E61" s="88" t="s">
        <v>155</v>
      </c>
      <c r="F61" s="25"/>
      <c r="G61" s="25"/>
      <c r="H61" s="25"/>
      <c r="I61" s="64"/>
      <c r="J61" s="25"/>
      <c r="K61" s="27">
        <v>4500.0</v>
      </c>
      <c r="L61" s="25"/>
      <c r="M61" s="64"/>
      <c r="N61" s="25"/>
      <c r="O61" s="25"/>
      <c r="P61" s="26">
        <v>4500.0</v>
      </c>
      <c r="Q61" s="30">
        <f t="shared" si="1"/>
        <v>0</v>
      </c>
      <c r="R61" s="29"/>
      <c r="S61" s="32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</row>
    <row r="62" ht="42.0" customHeight="1">
      <c r="A62" s="44">
        <v>57.0</v>
      </c>
      <c r="B62" s="85">
        <v>45810.0</v>
      </c>
      <c r="C62" s="86" t="s">
        <v>156</v>
      </c>
      <c r="D62" s="87">
        <v>46927.0</v>
      </c>
      <c r="E62" s="88" t="s">
        <v>143</v>
      </c>
      <c r="F62" s="25"/>
      <c r="G62" s="25"/>
      <c r="H62" s="25"/>
      <c r="I62" s="64"/>
      <c r="J62" s="25"/>
      <c r="K62" s="27">
        <v>4750.0</v>
      </c>
      <c r="L62" s="25"/>
      <c r="M62" s="64"/>
      <c r="N62" s="25"/>
      <c r="O62" s="25"/>
      <c r="P62" s="26">
        <v>4750.0</v>
      </c>
      <c r="Q62" s="30">
        <f t="shared" si="1"/>
        <v>0</v>
      </c>
      <c r="R62" s="29"/>
      <c r="S62" s="32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</row>
    <row r="63" ht="42.0" customHeight="1">
      <c r="A63" s="44">
        <v>58.0</v>
      </c>
      <c r="B63" s="85">
        <v>45810.0</v>
      </c>
      <c r="C63" s="86" t="s">
        <v>157</v>
      </c>
      <c r="D63" s="87">
        <v>50342.0</v>
      </c>
      <c r="E63" s="88" t="s">
        <v>158</v>
      </c>
      <c r="F63" s="25"/>
      <c r="G63" s="25"/>
      <c r="H63" s="25"/>
      <c r="I63" s="64"/>
      <c r="J63" s="25"/>
      <c r="K63" s="27">
        <v>50000.0</v>
      </c>
      <c r="L63" s="25"/>
      <c r="M63" s="64"/>
      <c r="N63" s="25"/>
      <c r="O63" s="25"/>
      <c r="P63" s="26">
        <v>50000.0</v>
      </c>
      <c r="Q63" s="30">
        <f t="shared" si="1"/>
        <v>0</v>
      </c>
      <c r="R63" s="29"/>
      <c r="S63" s="32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</row>
    <row r="64" ht="42.0" customHeight="1">
      <c r="A64" s="44">
        <v>59.0</v>
      </c>
      <c r="B64" s="85">
        <v>45810.0</v>
      </c>
      <c r="C64" s="86" t="s">
        <v>159</v>
      </c>
      <c r="D64" s="87">
        <v>21818.0</v>
      </c>
      <c r="E64" s="88" t="s">
        <v>66</v>
      </c>
      <c r="F64" s="25"/>
      <c r="G64" s="25"/>
      <c r="H64" s="25"/>
      <c r="I64" s="64"/>
      <c r="J64" s="25"/>
      <c r="K64" s="27">
        <v>300.0</v>
      </c>
      <c r="L64" s="25"/>
      <c r="M64" s="64"/>
      <c r="N64" s="25"/>
      <c r="O64" s="25"/>
      <c r="P64" s="26">
        <v>300.0</v>
      </c>
      <c r="Q64" s="30">
        <f t="shared" si="1"/>
        <v>0</v>
      </c>
      <c r="R64" s="29"/>
      <c r="S64" s="32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</row>
    <row r="65" ht="42.0" customHeight="1">
      <c r="A65" s="44">
        <v>60.0</v>
      </c>
      <c r="B65" s="85">
        <v>45810.0</v>
      </c>
      <c r="C65" s="86" t="s">
        <v>160</v>
      </c>
      <c r="D65" s="87">
        <v>88728.0</v>
      </c>
      <c r="E65" s="88" t="s">
        <v>96</v>
      </c>
      <c r="F65" s="25"/>
      <c r="G65" s="25"/>
      <c r="H65" s="25"/>
      <c r="I65" s="64"/>
      <c r="J65" s="25"/>
      <c r="K65" s="25"/>
      <c r="L65" s="25"/>
      <c r="M65" s="89">
        <v>520.0</v>
      </c>
      <c r="N65" s="25"/>
      <c r="O65" s="25"/>
      <c r="P65" s="26">
        <v>520.0</v>
      </c>
      <c r="Q65" s="30">
        <f t="shared" si="1"/>
        <v>0</v>
      </c>
      <c r="R65" s="29"/>
      <c r="S65" s="32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</row>
    <row r="66" ht="42.0" customHeight="1">
      <c r="A66" s="44"/>
      <c r="B66" s="60"/>
      <c r="C66" s="61"/>
      <c r="D66" s="62"/>
      <c r="E66" s="63"/>
      <c r="F66" s="25"/>
      <c r="G66" s="25"/>
      <c r="H66" s="25"/>
      <c r="I66" s="64"/>
      <c r="J66" s="25"/>
      <c r="K66" s="25"/>
      <c r="L66" s="25"/>
      <c r="M66" s="64"/>
      <c r="N66" s="25"/>
      <c r="O66" s="25"/>
      <c r="P66" s="29"/>
      <c r="Q66" s="30">
        <f t="shared" si="1"/>
        <v>0</v>
      </c>
      <c r="R66" s="29"/>
      <c r="S66" s="32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</row>
    <row r="67" ht="42.0" customHeight="1">
      <c r="A67" s="44"/>
      <c r="B67" s="60"/>
      <c r="C67" s="61"/>
      <c r="D67" s="62"/>
      <c r="E67" s="63"/>
      <c r="F67" s="25"/>
      <c r="G67" s="25"/>
      <c r="H67" s="25"/>
      <c r="I67" s="64"/>
      <c r="J67" s="25"/>
      <c r="K67" s="25"/>
      <c r="L67" s="25"/>
      <c r="M67" s="64"/>
      <c r="N67" s="25"/>
      <c r="O67" s="25"/>
      <c r="P67" s="29"/>
      <c r="Q67" s="30">
        <f t="shared" si="1"/>
        <v>0</v>
      </c>
      <c r="R67" s="29"/>
      <c r="S67" s="32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</row>
    <row r="68" ht="42.0" customHeight="1">
      <c r="A68" s="65"/>
      <c r="B68" s="66"/>
      <c r="C68" s="67"/>
      <c r="D68" s="68"/>
      <c r="E68" s="68"/>
      <c r="F68" s="69">
        <f t="shared" ref="F68:P68" si="2">SUM(F6:F67)</f>
        <v>1720</v>
      </c>
      <c r="G68" s="69">
        <f t="shared" si="2"/>
        <v>12600</v>
      </c>
      <c r="H68" s="69">
        <f t="shared" si="2"/>
        <v>2400</v>
      </c>
      <c r="I68" s="69">
        <f t="shared" si="2"/>
        <v>119840</v>
      </c>
      <c r="J68" s="69">
        <f t="shared" si="2"/>
        <v>92850</v>
      </c>
      <c r="K68" s="69">
        <f t="shared" si="2"/>
        <v>79615</v>
      </c>
      <c r="L68" s="69">
        <f t="shared" si="2"/>
        <v>0</v>
      </c>
      <c r="M68" s="69">
        <f t="shared" si="2"/>
        <v>26400</v>
      </c>
      <c r="N68" s="69">
        <f t="shared" si="2"/>
        <v>0</v>
      </c>
      <c r="O68" s="69">
        <f t="shared" si="2"/>
        <v>0</v>
      </c>
      <c r="P68" s="69">
        <f t="shared" si="2"/>
        <v>335425</v>
      </c>
      <c r="Q68" s="91"/>
      <c r="R68" s="68"/>
      <c r="S68" s="70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</row>
    <row r="69" ht="42.0" customHeight="1">
      <c r="A69" s="71"/>
      <c r="B69" s="92"/>
      <c r="C69" s="72"/>
      <c r="D69" s="72"/>
      <c r="E69" s="72"/>
      <c r="F69" s="73">
        <f>F68+G68+H68+I68+J68+K68+L68+M68+N68+O68</f>
        <v>335425</v>
      </c>
      <c r="G69" s="5"/>
      <c r="H69" s="5"/>
      <c r="I69" s="5"/>
      <c r="J69" s="5"/>
      <c r="K69" s="5"/>
      <c r="L69" s="5"/>
      <c r="M69" s="5"/>
      <c r="N69" s="5"/>
      <c r="O69" s="5"/>
      <c r="P69" s="74" t="s">
        <v>161</v>
      </c>
      <c r="Q69" s="74"/>
      <c r="R69" s="72"/>
      <c r="S69" s="7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customHeight="1">
      <c r="A70" s="55"/>
      <c r="B70" s="55"/>
      <c r="C70" s="55"/>
      <c r="D70" s="55"/>
      <c r="E70" s="31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customHeight="1">
      <c r="A71" s="93" t="s">
        <v>162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6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94" t="s">
        <v>2</v>
      </c>
      <c r="B72" s="95" t="s">
        <v>3</v>
      </c>
      <c r="C72" s="95" t="s">
        <v>4</v>
      </c>
      <c r="D72" s="95" t="s">
        <v>5</v>
      </c>
      <c r="E72" s="95" t="s">
        <v>6</v>
      </c>
      <c r="F72" s="96" t="s">
        <v>31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1"/>
      <c r="R72" s="95" t="s">
        <v>32</v>
      </c>
      <c r="S72" s="95" t="s">
        <v>33</v>
      </c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12"/>
      <c r="B73" s="13"/>
      <c r="C73" s="13"/>
      <c r="D73" s="13"/>
      <c r="E73" s="13"/>
      <c r="F73" s="97" t="s">
        <v>34</v>
      </c>
      <c r="G73" s="98" t="s">
        <v>35</v>
      </c>
      <c r="H73" s="11"/>
      <c r="I73" s="98" t="s">
        <v>36</v>
      </c>
      <c r="J73" s="11"/>
      <c r="K73" s="95" t="s">
        <v>37</v>
      </c>
      <c r="L73" s="99"/>
      <c r="M73" s="99"/>
      <c r="N73" s="99"/>
      <c r="O73" s="100" t="s">
        <v>163</v>
      </c>
      <c r="P73" s="95" t="s">
        <v>39</v>
      </c>
      <c r="Q73" s="95" t="s">
        <v>40</v>
      </c>
      <c r="R73" s="13"/>
      <c r="S73" s="1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17"/>
      <c r="B74" s="11"/>
      <c r="C74" s="11"/>
      <c r="D74" s="11"/>
      <c r="E74" s="11"/>
      <c r="F74" s="11"/>
      <c r="G74" s="101" t="s">
        <v>41</v>
      </c>
      <c r="H74" s="101" t="s">
        <v>42</v>
      </c>
      <c r="I74" s="101" t="s">
        <v>43</v>
      </c>
      <c r="J74" s="101" t="s">
        <v>44</v>
      </c>
      <c r="K74" s="11"/>
      <c r="L74" s="101" t="s">
        <v>45</v>
      </c>
      <c r="M74" s="101" t="s">
        <v>46</v>
      </c>
      <c r="N74" s="101" t="s">
        <v>47</v>
      </c>
      <c r="O74" s="11"/>
      <c r="P74" s="11"/>
      <c r="Q74" s="11"/>
      <c r="R74" s="11"/>
      <c r="S74" s="1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44">
        <v>1.0</v>
      </c>
      <c r="B75" s="85">
        <v>45809.0</v>
      </c>
      <c r="C75" s="86" t="s">
        <v>164</v>
      </c>
      <c r="D75" s="87">
        <v>21971.0</v>
      </c>
      <c r="E75" s="88" t="s">
        <v>57</v>
      </c>
      <c r="F75" s="25"/>
      <c r="G75" s="25"/>
      <c r="H75" s="25"/>
      <c r="I75" s="64"/>
      <c r="J75" s="25"/>
      <c r="K75" s="25"/>
      <c r="L75" s="25"/>
      <c r="M75" s="64"/>
      <c r="N75" s="25"/>
      <c r="O75" s="27">
        <v>23.0</v>
      </c>
      <c r="P75" s="26">
        <v>23.0</v>
      </c>
      <c r="Q75" s="30">
        <f t="shared" ref="Q75:Q78" si="3">F75+G75+H75+I75+J75+K75+L75+M75+N75+O75-P75</f>
        <v>0</v>
      </c>
      <c r="R75" s="29"/>
      <c r="S75" s="32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19">
        <v>2.0</v>
      </c>
      <c r="B76" s="85">
        <v>45810.0</v>
      </c>
      <c r="C76" s="86" t="s">
        <v>165</v>
      </c>
      <c r="D76" s="87">
        <v>53249.0</v>
      </c>
      <c r="E76" s="88" t="s">
        <v>127</v>
      </c>
      <c r="F76" s="25"/>
      <c r="G76" s="25"/>
      <c r="H76" s="25"/>
      <c r="I76" s="64"/>
      <c r="J76" s="25"/>
      <c r="K76" s="25"/>
      <c r="L76" s="25"/>
      <c r="M76" s="64"/>
      <c r="N76" s="25"/>
      <c r="O76" s="27">
        <v>35.0</v>
      </c>
      <c r="P76" s="26">
        <v>35.0</v>
      </c>
      <c r="Q76" s="30">
        <f t="shared" si="3"/>
        <v>0</v>
      </c>
      <c r="R76" s="102"/>
      <c r="S76" s="10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19">
        <v>3.0</v>
      </c>
      <c r="B77" s="85">
        <v>45810.0</v>
      </c>
      <c r="C77" s="86" t="s">
        <v>166</v>
      </c>
      <c r="D77" s="87">
        <v>42052.0</v>
      </c>
      <c r="E77" s="88" t="s">
        <v>50</v>
      </c>
      <c r="F77" s="25"/>
      <c r="G77" s="25"/>
      <c r="H77" s="25"/>
      <c r="I77" s="64"/>
      <c r="J77" s="25"/>
      <c r="K77" s="25"/>
      <c r="L77" s="25"/>
      <c r="M77" s="64"/>
      <c r="N77" s="25"/>
      <c r="O77" s="27">
        <v>35.0</v>
      </c>
      <c r="P77" s="26">
        <v>35.0</v>
      </c>
      <c r="Q77" s="30">
        <f t="shared" si="3"/>
        <v>0</v>
      </c>
      <c r="R77" s="102"/>
      <c r="S77" s="10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19">
        <v>4.0</v>
      </c>
      <c r="B78" s="85">
        <v>45810.0</v>
      </c>
      <c r="C78" s="86" t="s">
        <v>167</v>
      </c>
      <c r="D78" s="87">
        <v>35227.0</v>
      </c>
      <c r="E78" s="88" t="s">
        <v>131</v>
      </c>
      <c r="F78" s="25"/>
      <c r="G78" s="25"/>
      <c r="H78" s="25"/>
      <c r="I78" s="64"/>
      <c r="J78" s="25"/>
      <c r="K78" s="25"/>
      <c r="L78" s="25"/>
      <c r="M78" s="64"/>
      <c r="N78" s="25"/>
      <c r="O78" s="27">
        <v>35.0</v>
      </c>
      <c r="P78" s="26">
        <v>35.0</v>
      </c>
      <c r="Q78" s="30">
        <f t="shared" si="3"/>
        <v>0</v>
      </c>
      <c r="R78" s="102"/>
      <c r="S78" s="10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104"/>
      <c r="B79" s="105"/>
      <c r="C79" s="106"/>
      <c r="D79" s="107" t="s">
        <v>168</v>
      </c>
      <c r="E79" s="99"/>
      <c r="F79" s="108">
        <f t="shared" ref="F79:P79" si="4">SUM(F75:F78)</f>
        <v>0</v>
      </c>
      <c r="G79" s="108">
        <f t="shared" si="4"/>
        <v>0</v>
      </c>
      <c r="H79" s="108">
        <f t="shared" si="4"/>
        <v>0</v>
      </c>
      <c r="I79" s="108">
        <f t="shared" si="4"/>
        <v>0</v>
      </c>
      <c r="J79" s="108">
        <f t="shared" si="4"/>
        <v>0</v>
      </c>
      <c r="K79" s="108">
        <f t="shared" si="4"/>
        <v>0</v>
      </c>
      <c r="L79" s="108">
        <f t="shared" si="4"/>
        <v>0</v>
      </c>
      <c r="M79" s="108">
        <f t="shared" si="4"/>
        <v>0</v>
      </c>
      <c r="N79" s="108">
        <f t="shared" si="4"/>
        <v>0</v>
      </c>
      <c r="O79" s="108">
        <f t="shared" si="4"/>
        <v>128</v>
      </c>
      <c r="P79" s="108">
        <f t="shared" si="4"/>
        <v>128</v>
      </c>
      <c r="Q79" s="108">
        <f>SUM(Q75)</f>
        <v>0</v>
      </c>
      <c r="R79" s="99"/>
      <c r="S79" s="109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110"/>
      <c r="B80" s="111"/>
      <c r="C80" s="111"/>
      <c r="D80" s="111"/>
      <c r="E80" s="111"/>
      <c r="F80" s="112">
        <v>128.0</v>
      </c>
      <c r="G80" s="5"/>
      <c r="H80" s="5"/>
      <c r="I80" s="5"/>
      <c r="J80" s="5"/>
      <c r="K80" s="5"/>
      <c r="L80" s="5"/>
      <c r="M80" s="5"/>
      <c r="N80" s="5"/>
      <c r="O80" s="5"/>
      <c r="P80" s="113"/>
      <c r="Q80" s="113"/>
      <c r="R80" s="111"/>
      <c r="S80" s="114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55"/>
      <c r="B81" s="55"/>
      <c r="C81" s="55"/>
      <c r="D81" s="55"/>
      <c r="E81" s="115"/>
      <c r="F81" s="116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117" t="s">
        <v>169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6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8"/>
      <c r="AJ82" s="118"/>
    </row>
    <row r="83" ht="42.0" customHeight="1">
      <c r="A83" s="119" t="s">
        <v>2</v>
      </c>
      <c r="B83" s="120" t="s">
        <v>3</v>
      </c>
      <c r="C83" s="120" t="s">
        <v>4</v>
      </c>
      <c r="D83" s="120" t="s">
        <v>5</v>
      </c>
      <c r="E83" s="120" t="s">
        <v>6</v>
      </c>
      <c r="F83" s="121" t="s">
        <v>31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1"/>
      <c r="R83" s="120" t="s">
        <v>32</v>
      </c>
      <c r="S83" s="120" t="s">
        <v>33</v>
      </c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8"/>
      <c r="AJ83" s="118"/>
    </row>
    <row r="84" ht="42.0" customHeight="1">
      <c r="A84" s="12"/>
      <c r="B84" s="13"/>
      <c r="C84" s="13"/>
      <c r="D84" s="13"/>
      <c r="E84" s="13"/>
      <c r="F84" s="122" t="s">
        <v>34</v>
      </c>
      <c r="G84" s="123" t="s">
        <v>35</v>
      </c>
      <c r="H84" s="11"/>
      <c r="I84" s="123" t="s">
        <v>36</v>
      </c>
      <c r="J84" s="11"/>
      <c r="K84" s="120" t="s">
        <v>37</v>
      </c>
      <c r="L84" s="124"/>
      <c r="M84" s="124"/>
      <c r="N84" s="124"/>
      <c r="O84" s="125" t="s">
        <v>170</v>
      </c>
      <c r="P84" s="120" t="s">
        <v>39</v>
      </c>
      <c r="Q84" s="120" t="s">
        <v>40</v>
      </c>
      <c r="R84" s="13"/>
      <c r="S84" s="13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8"/>
      <c r="AJ84" s="118"/>
    </row>
    <row r="85" ht="42.0" customHeight="1">
      <c r="A85" s="17"/>
      <c r="B85" s="11"/>
      <c r="C85" s="11"/>
      <c r="D85" s="11"/>
      <c r="E85" s="11"/>
      <c r="F85" s="11"/>
      <c r="G85" s="126" t="s">
        <v>41</v>
      </c>
      <c r="H85" s="126" t="s">
        <v>42</v>
      </c>
      <c r="I85" s="126" t="s">
        <v>43</v>
      </c>
      <c r="J85" s="126" t="s">
        <v>44</v>
      </c>
      <c r="K85" s="11"/>
      <c r="L85" s="126" t="s">
        <v>45</v>
      </c>
      <c r="M85" s="126" t="s">
        <v>46</v>
      </c>
      <c r="N85" s="126" t="s">
        <v>47</v>
      </c>
      <c r="O85" s="11"/>
      <c r="P85" s="11"/>
      <c r="Q85" s="11"/>
      <c r="R85" s="11"/>
      <c r="S85" s="11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</row>
    <row r="86" ht="42.0" customHeight="1">
      <c r="A86" s="127">
        <v>1.0</v>
      </c>
      <c r="B86" s="85">
        <v>45809.0</v>
      </c>
      <c r="C86" s="128" t="s">
        <v>171</v>
      </c>
      <c r="D86" s="128">
        <v>48631.0</v>
      </c>
      <c r="E86" s="129" t="s">
        <v>172</v>
      </c>
      <c r="F86" s="130"/>
      <c r="G86" s="130"/>
      <c r="H86" s="131"/>
      <c r="I86" s="130"/>
      <c r="J86" s="132">
        <v>50.0</v>
      </c>
      <c r="K86" s="132"/>
      <c r="L86" s="130"/>
      <c r="M86" s="130"/>
      <c r="N86" s="130"/>
      <c r="O86" s="130"/>
      <c r="P86" s="133">
        <v>50.0</v>
      </c>
      <c r="Q86" s="134">
        <v>0.0</v>
      </c>
      <c r="R86" s="135"/>
      <c r="S86" s="136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  <c r="AI86" s="118"/>
      <c r="AJ86" s="118"/>
    </row>
    <row r="87" ht="42.0" customHeight="1">
      <c r="A87" s="137">
        <v>2.0</v>
      </c>
      <c r="B87" s="85">
        <v>45810.0</v>
      </c>
      <c r="C87" s="138" t="s">
        <v>173</v>
      </c>
      <c r="D87" s="138">
        <v>59103.0</v>
      </c>
      <c r="E87" s="139" t="s">
        <v>174</v>
      </c>
      <c r="F87" s="130"/>
      <c r="G87" s="130"/>
      <c r="H87" s="131"/>
      <c r="I87" s="132">
        <v>5000.0</v>
      </c>
      <c r="J87" s="130"/>
      <c r="K87" s="130"/>
      <c r="L87" s="130"/>
      <c r="M87" s="130"/>
      <c r="N87" s="130"/>
      <c r="O87" s="130"/>
      <c r="P87" s="133">
        <v>5000.0</v>
      </c>
      <c r="Q87" s="134">
        <v>0.0</v>
      </c>
      <c r="R87" s="135"/>
      <c r="S87" s="136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</row>
    <row r="88" ht="42.0" customHeight="1">
      <c r="A88" s="127">
        <v>3.0</v>
      </c>
      <c r="B88" s="85">
        <v>45810.0</v>
      </c>
      <c r="C88" s="138" t="s">
        <v>175</v>
      </c>
      <c r="D88" s="138">
        <v>44035.0</v>
      </c>
      <c r="E88" s="139" t="s">
        <v>176</v>
      </c>
      <c r="F88" s="130"/>
      <c r="G88" s="130"/>
      <c r="H88" s="133">
        <v>10000.0</v>
      </c>
      <c r="I88" s="130"/>
      <c r="J88" s="130"/>
      <c r="K88" s="130"/>
      <c r="L88" s="130"/>
      <c r="M88" s="130"/>
      <c r="N88" s="130"/>
      <c r="O88" s="130"/>
      <c r="P88" s="133">
        <v>10000.0</v>
      </c>
      <c r="Q88" s="134">
        <v>0.0</v>
      </c>
      <c r="R88" s="135"/>
      <c r="S88" s="136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  <c r="AI88" s="118"/>
      <c r="AJ88" s="118"/>
    </row>
    <row r="89" ht="42.0" customHeight="1">
      <c r="A89" s="137">
        <v>4.0</v>
      </c>
      <c r="B89" s="85">
        <v>45810.0</v>
      </c>
      <c r="C89" s="138" t="s">
        <v>177</v>
      </c>
      <c r="D89" s="138">
        <v>44035.0</v>
      </c>
      <c r="E89" s="139" t="s">
        <v>176</v>
      </c>
      <c r="F89" s="130"/>
      <c r="G89" s="130"/>
      <c r="H89" s="133">
        <v>22500.0</v>
      </c>
      <c r="I89" s="130"/>
      <c r="J89" s="130"/>
      <c r="K89" s="130"/>
      <c r="L89" s="130"/>
      <c r="M89" s="130"/>
      <c r="N89" s="130"/>
      <c r="O89" s="130"/>
      <c r="P89" s="133">
        <v>22500.0</v>
      </c>
      <c r="Q89" s="134">
        <v>0.0</v>
      </c>
      <c r="R89" s="135"/>
      <c r="S89" s="136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8"/>
      <c r="AJ89" s="118"/>
    </row>
    <row r="90" ht="42.0" customHeight="1">
      <c r="A90" s="127">
        <v>5.0</v>
      </c>
      <c r="B90" s="140">
        <v>45810.0</v>
      </c>
      <c r="C90" s="138" t="s">
        <v>178</v>
      </c>
      <c r="D90" s="138">
        <v>44035.0</v>
      </c>
      <c r="E90" s="141" t="s">
        <v>176</v>
      </c>
      <c r="F90" s="130"/>
      <c r="G90" s="130"/>
      <c r="H90" s="133">
        <v>4500.0</v>
      </c>
      <c r="I90" s="130"/>
      <c r="J90" s="130"/>
      <c r="K90" s="130"/>
      <c r="L90" s="130"/>
      <c r="M90" s="130"/>
      <c r="N90" s="130"/>
      <c r="O90" s="130"/>
      <c r="P90" s="133">
        <v>4500.0</v>
      </c>
      <c r="Q90" s="134">
        <v>0.0</v>
      </c>
      <c r="R90" s="135"/>
      <c r="S90" s="136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8"/>
      <c r="AJ90" s="118"/>
    </row>
    <row r="91" ht="42.0" customHeight="1">
      <c r="A91" s="137">
        <v>6.0</v>
      </c>
      <c r="B91" s="140">
        <v>45810.0</v>
      </c>
      <c r="C91" s="138" t="s">
        <v>179</v>
      </c>
      <c r="D91" s="138">
        <v>50342.0</v>
      </c>
      <c r="E91" s="141" t="s">
        <v>158</v>
      </c>
      <c r="F91" s="130"/>
      <c r="G91" s="130"/>
      <c r="H91" s="133">
        <v>6000.0</v>
      </c>
      <c r="I91" s="130"/>
      <c r="J91" s="130"/>
      <c r="K91" s="130"/>
      <c r="L91" s="130"/>
      <c r="M91" s="130"/>
      <c r="N91" s="130"/>
      <c r="O91" s="130"/>
      <c r="P91" s="133">
        <v>6000.0</v>
      </c>
      <c r="Q91" s="134">
        <v>0.0</v>
      </c>
      <c r="R91" s="135"/>
      <c r="S91" s="136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8"/>
      <c r="AJ91" s="118"/>
    </row>
    <row r="92" ht="42.0" customHeight="1">
      <c r="A92" s="127">
        <v>7.0</v>
      </c>
      <c r="B92" s="140">
        <v>45810.0</v>
      </c>
      <c r="C92" s="138" t="s">
        <v>180</v>
      </c>
      <c r="D92" s="138">
        <v>50342.0</v>
      </c>
      <c r="E92" s="141" t="s">
        <v>158</v>
      </c>
      <c r="F92" s="130"/>
      <c r="G92" s="130"/>
      <c r="H92" s="133">
        <v>10000.0</v>
      </c>
      <c r="I92" s="130"/>
      <c r="J92" s="130"/>
      <c r="K92" s="130"/>
      <c r="L92" s="130"/>
      <c r="M92" s="130"/>
      <c r="N92" s="130"/>
      <c r="O92" s="130"/>
      <c r="P92" s="133">
        <v>10000.0</v>
      </c>
      <c r="Q92" s="134">
        <v>0.0</v>
      </c>
      <c r="R92" s="135"/>
      <c r="S92" s="136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  <c r="AI92" s="118"/>
      <c r="AJ92" s="118"/>
    </row>
    <row r="93" ht="42.0" customHeight="1">
      <c r="A93" s="137">
        <v>8.0</v>
      </c>
      <c r="B93" s="140">
        <v>45810.0</v>
      </c>
      <c r="C93" s="138" t="s">
        <v>181</v>
      </c>
      <c r="D93" s="138">
        <v>50342.0</v>
      </c>
      <c r="E93" s="141" t="s">
        <v>158</v>
      </c>
      <c r="F93" s="130"/>
      <c r="G93" s="130"/>
      <c r="H93" s="133">
        <v>8500.0</v>
      </c>
      <c r="I93" s="130"/>
      <c r="J93" s="130"/>
      <c r="K93" s="130"/>
      <c r="L93" s="130"/>
      <c r="M93" s="130"/>
      <c r="N93" s="130"/>
      <c r="O93" s="130"/>
      <c r="P93" s="133">
        <v>8500.0</v>
      </c>
      <c r="Q93" s="134">
        <v>0.0</v>
      </c>
      <c r="R93" s="135"/>
      <c r="S93" s="136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  <c r="AI93" s="118"/>
      <c r="AJ93" s="118"/>
    </row>
    <row r="94" ht="42.0" customHeight="1">
      <c r="A94" s="127">
        <v>9.0</v>
      </c>
      <c r="B94" s="140">
        <v>45810.0</v>
      </c>
      <c r="C94" s="138" t="s">
        <v>182</v>
      </c>
      <c r="D94" s="138">
        <v>50342.0</v>
      </c>
      <c r="E94" s="141" t="s">
        <v>158</v>
      </c>
      <c r="F94" s="130"/>
      <c r="G94" s="130"/>
      <c r="H94" s="133">
        <v>20000.0</v>
      </c>
      <c r="I94" s="130"/>
      <c r="J94" s="130"/>
      <c r="K94" s="130"/>
      <c r="L94" s="130"/>
      <c r="M94" s="130"/>
      <c r="N94" s="130"/>
      <c r="O94" s="130"/>
      <c r="P94" s="133">
        <v>20000.0</v>
      </c>
      <c r="Q94" s="134">
        <v>0.0</v>
      </c>
      <c r="R94" s="135"/>
      <c r="S94" s="136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118"/>
    </row>
    <row r="95" ht="42.0" customHeight="1">
      <c r="A95" s="137">
        <v>10.0</v>
      </c>
      <c r="B95" s="140">
        <v>45810.0</v>
      </c>
      <c r="C95" s="138" t="s">
        <v>183</v>
      </c>
      <c r="D95" s="138">
        <v>50342.0</v>
      </c>
      <c r="E95" s="141" t="s">
        <v>158</v>
      </c>
      <c r="F95" s="130"/>
      <c r="G95" s="130"/>
      <c r="H95" s="133">
        <v>100.0</v>
      </c>
      <c r="I95" s="130"/>
      <c r="J95" s="130"/>
      <c r="K95" s="130"/>
      <c r="L95" s="130"/>
      <c r="M95" s="130"/>
      <c r="N95" s="130"/>
      <c r="O95" s="130"/>
      <c r="P95" s="133">
        <v>100.0</v>
      </c>
      <c r="Q95" s="134">
        <v>0.0</v>
      </c>
      <c r="R95" s="135"/>
      <c r="S95" s="136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</row>
    <row r="96" ht="42.0" customHeight="1">
      <c r="A96" s="127">
        <v>11.0</v>
      </c>
      <c r="B96" s="140">
        <v>45810.0</v>
      </c>
      <c r="C96" s="138" t="s">
        <v>184</v>
      </c>
      <c r="D96" s="138">
        <v>50342.0</v>
      </c>
      <c r="E96" s="141" t="s">
        <v>158</v>
      </c>
      <c r="F96" s="130"/>
      <c r="G96" s="130"/>
      <c r="H96" s="133">
        <v>3900.0</v>
      </c>
      <c r="I96" s="130"/>
      <c r="J96" s="130"/>
      <c r="K96" s="130"/>
      <c r="L96" s="130"/>
      <c r="M96" s="130"/>
      <c r="N96" s="130"/>
      <c r="O96" s="130"/>
      <c r="P96" s="133">
        <v>3900.0</v>
      </c>
      <c r="Q96" s="134">
        <v>0.0</v>
      </c>
      <c r="R96" s="135"/>
      <c r="S96" s="136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8"/>
      <c r="AJ96" s="118"/>
    </row>
    <row r="97" ht="42.0" customHeight="1">
      <c r="A97" s="137">
        <v>12.0</v>
      </c>
      <c r="B97" s="140">
        <v>45810.0</v>
      </c>
      <c r="C97" s="138" t="s">
        <v>185</v>
      </c>
      <c r="D97" s="138">
        <v>50342.0</v>
      </c>
      <c r="E97" s="141" t="s">
        <v>158</v>
      </c>
      <c r="F97" s="130"/>
      <c r="G97" s="130"/>
      <c r="H97" s="133">
        <v>1500.0</v>
      </c>
      <c r="I97" s="130"/>
      <c r="J97" s="130"/>
      <c r="K97" s="130"/>
      <c r="L97" s="130"/>
      <c r="M97" s="130"/>
      <c r="N97" s="130"/>
      <c r="O97" s="130"/>
      <c r="P97" s="133">
        <v>1500.0</v>
      </c>
      <c r="Q97" s="134">
        <v>0.0</v>
      </c>
      <c r="R97" s="135"/>
      <c r="S97" s="136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  <c r="AH97" s="118"/>
      <c r="AI97" s="118"/>
      <c r="AJ97" s="118"/>
    </row>
    <row r="98" ht="42.0" customHeight="1">
      <c r="A98" s="127">
        <v>13.0</v>
      </c>
      <c r="B98" s="140">
        <v>45810.0</v>
      </c>
      <c r="C98" s="142" t="s">
        <v>186</v>
      </c>
      <c r="D98" s="138">
        <v>63406.0</v>
      </c>
      <c r="E98" s="141" t="s">
        <v>187</v>
      </c>
      <c r="F98" s="130"/>
      <c r="G98" s="130"/>
      <c r="H98" s="131"/>
      <c r="I98" s="132">
        <v>2650.0</v>
      </c>
      <c r="J98" s="130"/>
      <c r="K98" s="130"/>
      <c r="L98" s="130"/>
      <c r="M98" s="130"/>
      <c r="N98" s="130"/>
      <c r="O98" s="130"/>
      <c r="P98" s="133">
        <v>2650.0</v>
      </c>
      <c r="Q98" s="134">
        <v>0.0</v>
      </c>
      <c r="R98" s="135"/>
      <c r="S98" s="136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8"/>
      <c r="AJ98" s="118"/>
    </row>
    <row r="99" ht="42.0" customHeight="1">
      <c r="A99" s="127"/>
      <c r="B99" s="143"/>
      <c r="C99" s="144"/>
      <c r="D99" s="144"/>
      <c r="E99" s="145"/>
      <c r="F99" s="130"/>
      <c r="G99" s="130"/>
      <c r="H99" s="131"/>
      <c r="I99" s="130"/>
      <c r="J99" s="130"/>
      <c r="K99" s="130"/>
      <c r="L99" s="130"/>
      <c r="M99" s="130"/>
      <c r="N99" s="130"/>
      <c r="O99" s="130"/>
      <c r="P99" s="131"/>
      <c r="Q99" s="134">
        <v>0.0</v>
      </c>
      <c r="R99" s="135"/>
      <c r="S99" s="136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8"/>
      <c r="AJ99" s="118"/>
    </row>
    <row r="100" ht="42.0" customHeight="1">
      <c r="A100" s="127"/>
      <c r="B100" s="143"/>
      <c r="C100" s="144"/>
      <c r="D100" s="144"/>
      <c r="E100" s="145"/>
      <c r="F100" s="130"/>
      <c r="G100" s="130"/>
      <c r="H100" s="131"/>
      <c r="I100" s="130"/>
      <c r="J100" s="130"/>
      <c r="K100" s="130"/>
      <c r="L100" s="130"/>
      <c r="M100" s="130"/>
      <c r="N100" s="130"/>
      <c r="O100" s="130"/>
      <c r="P100" s="131"/>
      <c r="Q100" s="134">
        <v>0.0</v>
      </c>
      <c r="R100" s="135"/>
      <c r="S100" s="136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</row>
    <row r="101" ht="42.0" customHeight="1">
      <c r="A101" s="146"/>
      <c r="B101" s="147"/>
      <c r="C101" s="148"/>
      <c r="D101" s="149" t="s">
        <v>168</v>
      </c>
      <c r="E101" s="124"/>
      <c r="F101" s="150">
        <f t="shared" ref="F101:P101" si="5">SUM(F86:F100)</f>
        <v>0</v>
      </c>
      <c r="G101" s="150">
        <f t="shared" si="5"/>
        <v>0</v>
      </c>
      <c r="H101" s="150">
        <f t="shared" si="5"/>
        <v>87000</v>
      </c>
      <c r="I101" s="150">
        <f t="shared" si="5"/>
        <v>7650</v>
      </c>
      <c r="J101" s="150">
        <f t="shared" si="5"/>
        <v>50</v>
      </c>
      <c r="K101" s="150">
        <f t="shared" si="5"/>
        <v>0</v>
      </c>
      <c r="L101" s="150">
        <f t="shared" si="5"/>
        <v>0</v>
      </c>
      <c r="M101" s="150">
        <f t="shared" si="5"/>
        <v>0</v>
      </c>
      <c r="N101" s="150">
        <f t="shared" si="5"/>
        <v>0</v>
      </c>
      <c r="O101" s="150">
        <f t="shared" si="5"/>
        <v>0</v>
      </c>
      <c r="P101" s="151">
        <f t="shared" si="5"/>
        <v>94700</v>
      </c>
      <c r="Q101" s="152"/>
      <c r="R101" s="124"/>
      <c r="S101" s="153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  <c r="AH101" s="118"/>
      <c r="AI101" s="118"/>
      <c r="AJ101" s="118"/>
    </row>
    <row r="102" ht="42.0" customHeight="1">
      <c r="A102" s="154"/>
      <c r="B102" s="155"/>
      <c r="C102" s="155"/>
      <c r="D102" s="155"/>
      <c r="E102" s="155"/>
      <c r="F102" s="156">
        <f>F101+G101+H101+I101+J101+K101+L101+M101+N101+O101</f>
        <v>94700</v>
      </c>
      <c r="G102" s="5"/>
      <c r="H102" s="5"/>
      <c r="I102" s="5"/>
      <c r="J102" s="5"/>
      <c r="K102" s="5"/>
      <c r="L102" s="5"/>
      <c r="M102" s="5"/>
      <c r="N102" s="5"/>
      <c r="O102" s="5"/>
      <c r="P102" s="157"/>
      <c r="Q102" s="157"/>
      <c r="R102" s="155"/>
      <c r="S102" s="15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18"/>
      <c r="AI102" s="118"/>
      <c r="AJ102" s="118"/>
    </row>
    <row r="103" ht="42.0" customHeight="1">
      <c r="A103" s="55"/>
      <c r="B103" s="55"/>
      <c r="C103" s="55"/>
      <c r="D103" s="55"/>
      <c r="E103" s="115"/>
      <c r="F103" s="116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</row>
    <row r="104" ht="42.0" customHeight="1">
      <c r="A104" s="55"/>
      <c r="B104" s="55"/>
      <c r="C104" s="55"/>
      <c r="D104" s="55"/>
      <c r="E104" s="115"/>
      <c r="F104" s="116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</row>
    <row r="105" ht="51.0" customHeight="1">
      <c r="A105" s="3"/>
      <c r="B105" s="3"/>
      <c r="C105" s="3"/>
      <c r="D105" s="3"/>
      <c r="E105" s="159" t="s">
        <v>188</v>
      </c>
      <c r="F105" s="160" t="s">
        <v>189</v>
      </c>
      <c r="G105" s="3"/>
      <c r="H105" s="3"/>
      <c r="I105" s="3"/>
      <c r="J105" s="161" t="s">
        <v>190</v>
      </c>
      <c r="K105" s="162"/>
      <c r="L105" s="162"/>
      <c r="M105" s="162"/>
      <c r="N105" s="163"/>
      <c r="O105" s="163"/>
      <c r="P105" s="164"/>
      <c r="Q105" s="165"/>
      <c r="R105" s="165"/>
      <c r="S105" s="165"/>
      <c r="T105" s="165"/>
      <c r="U105" s="165"/>
      <c r="V105" s="165"/>
      <c r="W105" s="165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159" t="s">
        <v>191</v>
      </c>
      <c r="F106" s="166" t="s">
        <v>192</v>
      </c>
      <c r="G106" s="3"/>
      <c r="H106" s="3"/>
      <c r="I106" s="3"/>
      <c r="J106" s="167" t="s">
        <v>193</v>
      </c>
      <c r="K106" s="168"/>
      <c r="L106" s="168"/>
      <c r="M106" s="168"/>
      <c r="N106" s="168"/>
      <c r="O106" s="168"/>
      <c r="P106" s="169"/>
      <c r="Q106" s="165"/>
      <c r="R106" s="165"/>
      <c r="S106" s="165"/>
      <c r="T106" s="165"/>
      <c r="U106" s="165"/>
      <c r="V106" s="165"/>
      <c r="W106" s="165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159" t="s">
        <v>194</v>
      </c>
      <c r="F107" s="166" t="s">
        <v>192</v>
      </c>
      <c r="G107" s="3"/>
      <c r="H107" s="3"/>
      <c r="I107" s="3"/>
      <c r="J107" s="170"/>
      <c r="K107" s="170"/>
      <c r="L107" s="171"/>
      <c r="M107" s="170"/>
      <c r="N107" s="171"/>
      <c r="O107" s="171"/>
      <c r="P107" s="171"/>
      <c r="Q107" s="172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159" t="s">
        <v>195</v>
      </c>
      <c r="F108" s="160" t="s">
        <v>196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159" t="s">
        <v>197</v>
      </c>
      <c r="F109" s="160" t="s">
        <v>198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159" t="s">
        <v>199</v>
      </c>
      <c r="F110" s="160" t="s">
        <v>198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159" t="s">
        <v>200</v>
      </c>
      <c r="F111" s="160" t="s">
        <v>201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4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4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ht="4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ht="4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ht="4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ht="4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ht="4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ht="4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ht="4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ht="4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 ht="4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 ht="4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 ht="4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 ht="4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 ht="4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 ht="4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 ht="4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 ht="4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 ht="4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 ht="4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 ht="4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 ht="4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 ht="4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 ht="4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 ht="4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</row>
    <row r="786" ht="4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787" ht="4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</row>
    <row r="788" ht="4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</row>
    <row r="789" ht="4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</row>
    <row r="790" ht="4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</row>
    <row r="791" ht="4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</row>
    <row r="792" ht="4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</row>
    <row r="793" ht="42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</row>
    <row r="794" ht="42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</row>
    <row r="795" ht="42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</row>
    <row r="796" ht="42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</row>
    <row r="797" ht="42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</row>
    <row r="798" ht="42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</row>
    <row r="799" ht="42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</row>
    <row r="800" ht="42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</row>
    <row r="801" ht="42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</row>
    <row r="802" ht="42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</row>
    <row r="803" ht="42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</row>
    <row r="804" ht="42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</row>
    <row r="805" ht="42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</row>
    <row r="806" ht="42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</row>
    <row r="807" ht="42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</row>
    <row r="808" ht="42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</row>
    <row r="809" ht="42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</row>
    <row r="810" ht="42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</row>
    <row r="811" ht="42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</row>
    <row r="812" ht="42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</row>
    <row r="813" ht="42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</row>
    <row r="814" ht="42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</row>
    <row r="815" ht="42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</row>
    <row r="816" ht="42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</row>
    <row r="817" ht="42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</row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</sheetData>
  <mergeCells count="52">
    <mergeCell ref="F80:O80"/>
    <mergeCell ref="A82:S82"/>
    <mergeCell ref="A83:A85"/>
    <mergeCell ref="B83:B85"/>
    <mergeCell ref="C83:C85"/>
    <mergeCell ref="D83:D85"/>
    <mergeCell ref="E83:E85"/>
    <mergeCell ref="S83:S85"/>
    <mergeCell ref="F83:Q83"/>
    <mergeCell ref="R83:R85"/>
    <mergeCell ref="F84:F85"/>
    <mergeCell ref="G84:H84"/>
    <mergeCell ref="I84:J84"/>
    <mergeCell ref="K84:K85"/>
    <mergeCell ref="O84:O85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72:D74"/>
    <mergeCell ref="E72:E74"/>
    <mergeCell ref="P4:P5"/>
    <mergeCell ref="Q4:Q5"/>
    <mergeCell ref="F69:O69"/>
    <mergeCell ref="A71:S71"/>
    <mergeCell ref="A72:A74"/>
    <mergeCell ref="B72:B74"/>
    <mergeCell ref="C72:C74"/>
    <mergeCell ref="S72:S74"/>
    <mergeCell ref="P73:P74"/>
    <mergeCell ref="Q73:Q74"/>
    <mergeCell ref="F72:Q72"/>
    <mergeCell ref="R72:R74"/>
    <mergeCell ref="F73:F74"/>
    <mergeCell ref="G73:H73"/>
    <mergeCell ref="I73:J73"/>
    <mergeCell ref="K73:K74"/>
    <mergeCell ref="O73:O74"/>
    <mergeCell ref="P84:P85"/>
    <mergeCell ref="Q84:Q85"/>
    <mergeCell ref="F102:O10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73.3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76" t="s">
        <v>202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84.0" customHeight="1">
      <c r="A2" s="77" t="s">
        <v>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8" t="s">
        <v>2</v>
      </c>
      <c r="B3" s="79" t="s">
        <v>3</v>
      </c>
      <c r="C3" s="79" t="s">
        <v>4</v>
      </c>
      <c r="D3" s="79" t="s">
        <v>5</v>
      </c>
      <c r="E3" s="79" t="s">
        <v>6</v>
      </c>
      <c r="F3" s="80" t="s">
        <v>31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79" t="s">
        <v>32</v>
      </c>
      <c r="S3" s="79" t="s">
        <v>33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81" t="s">
        <v>34</v>
      </c>
      <c r="G4" s="82" t="s">
        <v>35</v>
      </c>
      <c r="H4" s="11"/>
      <c r="I4" s="82" t="s">
        <v>36</v>
      </c>
      <c r="J4" s="11"/>
      <c r="K4" s="79" t="s">
        <v>37</v>
      </c>
      <c r="L4" s="83"/>
      <c r="M4" s="83"/>
      <c r="N4" s="83"/>
      <c r="O4" s="79" t="s">
        <v>38</v>
      </c>
      <c r="P4" s="79" t="s">
        <v>39</v>
      </c>
      <c r="Q4" s="79" t="s">
        <v>40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84" t="s">
        <v>41</v>
      </c>
      <c r="H5" s="84" t="s">
        <v>42</v>
      </c>
      <c r="I5" s="84" t="s">
        <v>43</v>
      </c>
      <c r="J5" s="84" t="s">
        <v>44</v>
      </c>
      <c r="K5" s="11"/>
      <c r="L5" s="84" t="s">
        <v>45</v>
      </c>
      <c r="M5" s="84" t="s">
        <v>46</v>
      </c>
      <c r="N5" s="84" t="s">
        <v>47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44">
        <v>1.0</v>
      </c>
      <c r="B6" s="85">
        <v>45811.0</v>
      </c>
      <c r="C6" s="86" t="s">
        <v>203</v>
      </c>
      <c r="D6" s="87">
        <v>51309.0</v>
      </c>
      <c r="E6" s="88" t="s">
        <v>204</v>
      </c>
      <c r="F6" s="25"/>
      <c r="G6" s="25"/>
      <c r="H6" s="25"/>
      <c r="I6" s="64"/>
      <c r="J6" s="27"/>
      <c r="K6" s="27">
        <v>11200.0</v>
      </c>
      <c r="L6" s="25"/>
      <c r="M6" s="64"/>
      <c r="N6" s="25"/>
      <c r="O6" s="25"/>
      <c r="P6" s="26">
        <v>11200.0</v>
      </c>
      <c r="Q6" s="30">
        <f t="shared" ref="Q6:Q31" si="1">F6+G6+H6+I6+J6+K6+L6+M6+N6+O6-P6</f>
        <v>0</v>
      </c>
      <c r="R6" s="26" t="s">
        <v>64</v>
      </c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44">
        <v>2.0</v>
      </c>
      <c r="B7" s="85">
        <v>45811.0</v>
      </c>
      <c r="C7" s="86" t="s">
        <v>205</v>
      </c>
      <c r="D7" s="87">
        <v>32700.0</v>
      </c>
      <c r="E7" s="88" t="s">
        <v>206</v>
      </c>
      <c r="F7" s="25"/>
      <c r="G7" s="25"/>
      <c r="H7" s="25"/>
      <c r="I7" s="64"/>
      <c r="J7" s="27">
        <v>5100.0</v>
      </c>
      <c r="K7" s="25"/>
      <c r="L7" s="25"/>
      <c r="M7" s="89"/>
      <c r="N7" s="25"/>
      <c r="O7" s="25"/>
      <c r="P7" s="26">
        <v>5100.0</v>
      </c>
      <c r="Q7" s="30">
        <f t="shared" si="1"/>
        <v>0</v>
      </c>
      <c r="R7" s="26" t="s">
        <v>64</v>
      </c>
      <c r="S7" s="29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44">
        <v>3.0</v>
      </c>
      <c r="B8" s="85">
        <v>45811.0</v>
      </c>
      <c r="C8" s="86" t="s">
        <v>207</v>
      </c>
      <c r="D8" s="87">
        <v>57659.0</v>
      </c>
      <c r="E8" s="88" t="s">
        <v>208</v>
      </c>
      <c r="F8" s="25"/>
      <c r="G8" s="25"/>
      <c r="H8" s="25"/>
      <c r="I8" s="89"/>
      <c r="J8" s="27">
        <v>3700.0</v>
      </c>
      <c r="K8" s="25"/>
      <c r="L8" s="25"/>
      <c r="M8" s="64"/>
      <c r="N8" s="25"/>
      <c r="O8" s="25"/>
      <c r="P8" s="26">
        <v>3700.0</v>
      </c>
      <c r="Q8" s="30">
        <f t="shared" si="1"/>
        <v>0</v>
      </c>
      <c r="R8" s="26" t="s">
        <v>76</v>
      </c>
      <c r="S8" s="29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44">
        <v>4.0</v>
      </c>
      <c r="B9" s="85">
        <v>45811.0</v>
      </c>
      <c r="C9" s="86" t="s">
        <v>209</v>
      </c>
      <c r="D9" s="87">
        <v>50436.0</v>
      </c>
      <c r="E9" s="88" t="s">
        <v>210</v>
      </c>
      <c r="F9" s="25"/>
      <c r="G9" s="25"/>
      <c r="H9" s="25"/>
      <c r="I9" s="89">
        <v>4500.0</v>
      </c>
      <c r="J9" s="25"/>
      <c r="K9" s="25"/>
      <c r="L9" s="25"/>
      <c r="M9" s="89"/>
      <c r="N9" s="25"/>
      <c r="O9" s="25"/>
      <c r="P9" s="26">
        <v>4500.0</v>
      </c>
      <c r="Q9" s="30">
        <f t="shared" si="1"/>
        <v>0</v>
      </c>
      <c r="R9" s="26" t="s">
        <v>64</v>
      </c>
      <c r="S9" s="29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44">
        <v>5.0</v>
      </c>
      <c r="B10" s="85">
        <v>45811.0</v>
      </c>
      <c r="C10" s="86" t="s">
        <v>211</v>
      </c>
      <c r="D10" s="87">
        <v>51848.0</v>
      </c>
      <c r="E10" s="88" t="s">
        <v>212</v>
      </c>
      <c r="F10" s="25"/>
      <c r="G10" s="25"/>
      <c r="H10" s="25"/>
      <c r="I10" s="89">
        <v>5100.0</v>
      </c>
      <c r="J10" s="25"/>
      <c r="K10" s="25"/>
      <c r="L10" s="25"/>
      <c r="M10" s="89"/>
      <c r="N10" s="25"/>
      <c r="O10" s="25"/>
      <c r="P10" s="26">
        <v>5100.0</v>
      </c>
      <c r="Q10" s="30">
        <f t="shared" si="1"/>
        <v>0</v>
      </c>
      <c r="R10" s="26" t="s">
        <v>76</v>
      </c>
      <c r="S10" s="29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44">
        <v>6.0</v>
      </c>
      <c r="B11" s="85">
        <v>45811.0</v>
      </c>
      <c r="C11" s="86" t="s">
        <v>213</v>
      </c>
      <c r="D11" s="87">
        <v>45096.0</v>
      </c>
      <c r="E11" s="88" t="s">
        <v>214</v>
      </c>
      <c r="F11" s="25"/>
      <c r="G11" s="25"/>
      <c r="H11" s="25"/>
      <c r="I11" s="89"/>
      <c r="J11" s="27">
        <v>5100.0</v>
      </c>
      <c r="K11" s="25"/>
      <c r="L11" s="25"/>
      <c r="M11" s="64"/>
      <c r="N11" s="25"/>
      <c r="O11" s="25"/>
      <c r="P11" s="26">
        <v>5100.0</v>
      </c>
      <c r="Q11" s="30">
        <f t="shared" si="1"/>
        <v>0</v>
      </c>
      <c r="R11" s="26" t="s">
        <v>76</v>
      </c>
      <c r="S11" s="2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44">
        <v>7.0</v>
      </c>
      <c r="B12" s="85">
        <v>45811.0</v>
      </c>
      <c r="C12" s="86" t="s">
        <v>215</v>
      </c>
      <c r="D12" s="87">
        <v>67125.0</v>
      </c>
      <c r="E12" s="88" t="s">
        <v>216</v>
      </c>
      <c r="F12" s="25"/>
      <c r="G12" s="25"/>
      <c r="H12" s="25"/>
      <c r="I12" s="89">
        <v>6020.0</v>
      </c>
      <c r="J12" s="25"/>
      <c r="K12" s="25"/>
      <c r="L12" s="25"/>
      <c r="M12" s="64"/>
      <c r="N12" s="25"/>
      <c r="O12" s="25"/>
      <c r="P12" s="26">
        <v>6020.0</v>
      </c>
      <c r="Q12" s="30">
        <f t="shared" si="1"/>
        <v>0</v>
      </c>
      <c r="R12" s="26" t="s">
        <v>76</v>
      </c>
      <c r="S12" s="2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44">
        <v>8.0</v>
      </c>
      <c r="B13" s="85">
        <v>45811.0</v>
      </c>
      <c r="C13" s="86" t="s">
        <v>217</v>
      </c>
      <c r="D13" s="87">
        <v>67621.0</v>
      </c>
      <c r="E13" s="88" t="s">
        <v>218</v>
      </c>
      <c r="F13" s="25"/>
      <c r="G13" s="25"/>
      <c r="H13" s="25"/>
      <c r="I13" s="89">
        <v>1400.0</v>
      </c>
      <c r="J13" s="25"/>
      <c r="K13" s="27"/>
      <c r="L13" s="25"/>
      <c r="M13" s="64"/>
      <c r="N13" s="25"/>
      <c r="O13" s="25"/>
      <c r="P13" s="26">
        <v>1400.0</v>
      </c>
      <c r="Q13" s="30">
        <f t="shared" si="1"/>
        <v>0</v>
      </c>
      <c r="R13" s="26" t="s">
        <v>76</v>
      </c>
      <c r="S13" s="2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44">
        <v>9.0</v>
      </c>
      <c r="B14" s="85">
        <v>45811.0</v>
      </c>
      <c r="C14" s="86" t="s">
        <v>219</v>
      </c>
      <c r="D14" s="87">
        <v>81108.0</v>
      </c>
      <c r="E14" s="88" t="s">
        <v>220</v>
      </c>
      <c r="F14" s="25"/>
      <c r="G14" s="25"/>
      <c r="H14" s="25"/>
      <c r="I14" s="89">
        <v>10000.0</v>
      </c>
      <c r="J14" s="25"/>
      <c r="K14" s="25"/>
      <c r="L14" s="25"/>
      <c r="M14" s="89"/>
      <c r="N14" s="25"/>
      <c r="O14" s="25"/>
      <c r="P14" s="26">
        <v>10000.0</v>
      </c>
      <c r="Q14" s="30">
        <f t="shared" si="1"/>
        <v>0</v>
      </c>
      <c r="R14" s="26" t="s">
        <v>76</v>
      </c>
      <c r="S14" s="2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44">
        <v>10.0</v>
      </c>
      <c r="B15" s="85">
        <v>45811.0</v>
      </c>
      <c r="C15" s="86" t="s">
        <v>221</v>
      </c>
      <c r="D15" s="87">
        <v>88819.0</v>
      </c>
      <c r="E15" s="88" t="s">
        <v>222</v>
      </c>
      <c r="F15" s="25"/>
      <c r="G15" s="25"/>
      <c r="H15" s="25"/>
      <c r="I15" s="89">
        <v>300.0</v>
      </c>
      <c r="J15" s="25"/>
      <c r="K15" s="25"/>
      <c r="L15" s="25"/>
      <c r="M15" s="64"/>
      <c r="N15" s="25"/>
      <c r="O15" s="25"/>
      <c r="P15" s="26">
        <v>300.0</v>
      </c>
      <c r="Q15" s="30">
        <f t="shared" si="1"/>
        <v>0</v>
      </c>
      <c r="R15" s="26" t="s">
        <v>51</v>
      </c>
      <c r="S15" s="2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44">
        <v>11.0</v>
      </c>
      <c r="B16" s="85">
        <v>45811.0</v>
      </c>
      <c r="C16" s="86" t="s">
        <v>223</v>
      </c>
      <c r="D16" s="87">
        <v>88760.0</v>
      </c>
      <c r="E16" s="88" t="s">
        <v>224</v>
      </c>
      <c r="F16" s="27">
        <v>500.0</v>
      </c>
      <c r="G16" s="25"/>
      <c r="H16" s="25"/>
      <c r="I16" s="89"/>
      <c r="J16" s="25"/>
      <c r="K16" s="25"/>
      <c r="L16" s="25"/>
      <c r="M16" s="64"/>
      <c r="N16" s="25"/>
      <c r="O16" s="25"/>
      <c r="P16" s="26">
        <v>500.0</v>
      </c>
      <c r="Q16" s="30">
        <f t="shared" si="1"/>
        <v>0</v>
      </c>
      <c r="R16" s="26" t="s">
        <v>64</v>
      </c>
      <c r="S16" s="32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44">
        <v>12.0</v>
      </c>
      <c r="B17" s="90">
        <v>45811.0</v>
      </c>
      <c r="C17" s="86" t="s">
        <v>225</v>
      </c>
      <c r="D17" s="87">
        <v>52247.0</v>
      </c>
      <c r="E17" s="88" t="s">
        <v>226</v>
      </c>
      <c r="F17" s="25"/>
      <c r="G17" s="25"/>
      <c r="H17" s="25"/>
      <c r="I17" s="89">
        <v>15000.0</v>
      </c>
      <c r="J17" s="25"/>
      <c r="K17" s="25"/>
      <c r="L17" s="25"/>
      <c r="M17" s="64"/>
      <c r="N17" s="25"/>
      <c r="O17" s="25"/>
      <c r="P17" s="26">
        <v>15000.0</v>
      </c>
      <c r="Q17" s="30">
        <f t="shared" si="1"/>
        <v>0</v>
      </c>
      <c r="R17" s="26" t="s">
        <v>64</v>
      </c>
      <c r="S17" s="32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44">
        <v>13.0</v>
      </c>
      <c r="B18" s="90">
        <v>45811.0</v>
      </c>
      <c r="C18" s="86" t="s">
        <v>227</v>
      </c>
      <c r="D18" s="87">
        <v>73016.0</v>
      </c>
      <c r="E18" s="88" t="s">
        <v>228</v>
      </c>
      <c r="F18" s="25"/>
      <c r="G18" s="25"/>
      <c r="H18" s="25"/>
      <c r="I18" s="64"/>
      <c r="J18" s="27">
        <v>5100.0</v>
      </c>
      <c r="K18" s="25"/>
      <c r="L18" s="25"/>
      <c r="M18" s="64"/>
      <c r="N18" s="25"/>
      <c r="O18" s="25"/>
      <c r="P18" s="26">
        <v>5100.0</v>
      </c>
      <c r="Q18" s="30">
        <f t="shared" si="1"/>
        <v>0</v>
      </c>
      <c r="R18" s="26" t="s">
        <v>76</v>
      </c>
      <c r="S18" s="32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44">
        <v>14.0</v>
      </c>
      <c r="B19" s="90">
        <v>45811.0</v>
      </c>
      <c r="C19" s="86" t="s">
        <v>229</v>
      </c>
      <c r="D19" s="87">
        <v>88828.0</v>
      </c>
      <c r="E19" s="88" t="s">
        <v>230</v>
      </c>
      <c r="F19" s="27">
        <v>300.0</v>
      </c>
      <c r="G19" s="25"/>
      <c r="H19" s="25"/>
      <c r="I19" s="64"/>
      <c r="J19" s="25"/>
      <c r="K19" s="27"/>
      <c r="L19" s="25"/>
      <c r="M19" s="64"/>
      <c r="N19" s="25"/>
      <c r="O19" s="25"/>
      <c r="P19" s="26">
        <v>300.0</v>
      </c>
      <c r="Q19" s="30">
        <f t="shared" si="1"/>
        <v>0</v>
      </c>
      <c r="R19" s="26" t="s">
        <v>64</v>
      </c>
      <c r="S19" s="32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44">
        <v>15.0</v>
      </c>
      <c r="B20" s="90">
        <v>45811.0</v>
      </c>
      <c r="C20" s="86" t="s">
        <v>231</v>
      </c>
      <c r="D20" s="87">
        <v>88828.0</v>
      </c>
      <c r="E20" s="88" t="s">
        <v>230</v>
      </c>
      <c r="F20" s="27">
        <v>300.0</v>
      </c>
      <c r="G20" s="25"/>
      <c r="H20" s="25"/>
      <c r="I20" s="64"/>
      <c r="J20" s="27"/>
      <c r="K20" s="25"/>
      <c r="L20" s="25"/>
      <c r="M20" s="64"/>
      <c r="N20" s="25"/>
      <c r="O20" s="25"/>
      <c r="P20" s="26">
        <v>300.0</v>
      </c>
      <c r="Q20" s="30">
        <f t="shared" si="1"/>
        <v>0</v>
      </c>
      <c r="R20" s="26" t="s">
        <v>64</v>
      </c>
      <c r="S20" s="32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44">
        <v>16.0</v>
      </c>
      <c r="B21" s="90">
        <v>45811.0</v>
      </c>
      <c r="C21" s="86" t="s">
        <v>232</v>
      </c>
      <c r="D21" s="87">
        <v>52083.0</v>
      </c>
      <c r="E21" s="88" t="s">
        <v>233</v>
      </c>
      <c r="F21" s="25"/>
      <c r="G21" s="25"/>
      <c r="H21" s="25"/>
      <c r="I21" s="89">
        <v>450.0</v>
      </c>
      <c r="J21" s="25"/>
      <c r="K21" s="25"/>
      <c r="L21" s="25"/>
      <c r="M21" s="64"/>
      <c r="N21" s="25"/>
      <c r="O21" s="25"/>
      <c r="P21" s="26">
        <v>450.0</v>
      </c>
      <c r="Q21" s="30">
        <f t="shared" si="1"/>
        <v>0</v>
      </c>
      <c r="R21" s="26" t="s">
        <v>64</v>
      </c>
      <c r="S21" s="32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44">
        <v>17.0</v>
      </c>
      <c r="B22" s="90">
        <v>45811.0</v>
      </c>
      <c r="C22" s="86" t="s">
        <v>234</v>
      </c>
      <c r="D22" s="87">
        <v>88832.0</v>
      </c>
      <c r="E22" s="88" t="s">
        <v>235</v>
      </c>
      <c r="F22" s="25"/>
      <c r="G22" s="25"/>
      <c r="H22" s="25"/>
      <c r="I22" s="89">
        <v>300.0</v>
      </c>
      <c r="J22" s="25"/>
      <c r="K22" s="27"/>
      <c r="L22" s="25"/>
      <c r="M22" s="64"/>
      <c r="N22" s="25"/>
      <c r="O22" s="25"/>
      <c r="P22" s="26">
        <v>300.0</v>
      </c>
      <c r="Q22" s="30">
        <f t="shared" si="1"/>
        <v>0</v>
      </c>
      <c r="R22" s="26" t="s">
        <v>236</v>
      </c>
      <c r="S22" s="32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44">
        <v>18.0</v>
      </c>
      <c r="B23" s="85">
        <v>45811.0</v>
      </c>
      <c r="C23" s="86" t="s">
        <v>237</v>
      </c>
      <c r="D23" s="87">
        <v>88832.0</v>
      </c>
      <c r="E23" s="88" t="s">
        <v>235</v>
      </c>
      <c r="F23" s="27"/>
      <c r="G23" s="25"/>
      <c r="H23" s="25"/>
      <c r="I23" s="89">
        <v>2950.0</v>
      </c>
      <c r="J23" s="25"/>
      <c r="K23" s="25"/>
      <c r="L23" s="25"/>
      <c r="M23" s="64"/>
      <c r="N23" s="25"/>
      <c r="O23" s="25"/>
      <c r="P23" s="26">
        <v>2950.0</v>
      </c>
      <c r="Q23" s="30">
        <f t="shared" si="1"/>
        <v>0</v>
      </c>
      <c r="R23" s="26" t="s">
        <v>236</v>
      </c>
      <c r="S23" s="32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44">
        <v>19.0</v>
      </c>
      <c r="B24" s="85">
        <v>45811.0</v>
      </c>
      <c r="C24" s="86" t="s">
        <v>238</v>
      </c>
      <c r="D24" s="87">
        <v>87888.0</v>
      </c>
      <c r="E24" s="88" t="s">
        <v>239</v>
      </c>
      <c r="F24" s="25"/>
      <c r="G24" s="25"/>
      <c r="H24" s="25"/>
      <c r="I24" s="89">
        <v>1450.0</v>
      </c>
      <c r="J24" s="25"/>
      <c r="K24" s="27"/>
      <c r="L24" s="25"/>
      <c r="M24" s="64"/>
      <c r="N24" s="25"/>
      <c r="O24" s="25"/>
      <c r="P24" s="26">
        <v>1450.0</v>
      </c>
      <c r="Q24" s="30">
        <f t="shared" si="1"/>
        <v>0</v>
      </c>
      <c r="R24" s="26" t="s">
        <v>236</v>
      </c>
      <c r="S24" s="32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44">
        <v>20.0</v>
      </c>
      <c r="B25" s="85">
        <v>45811.0</v>
      </c>
      <c r="C25" s="86" t="s">
        <v>240</v>
      </c>
      <c r="D25" s="87">
        <v>33673.0</v>
      </c>
      <c r="E25" s="88" t="s">
        <v>241</v>
      </c>
      <c r="F25" s="27"/>
      <c r="G25" s="25"/>
      <c r="H25" s="25"/>
      <c r="I25" s="89">
        <v>2400.0</v>
      </c>
      <c r="J25" s="25"/>
      <c r="K25" s="25"/>
      <c r="L25" s="25"/>
      <c r="M25" s="64"/>
      <c r="N25" s="25"/>
      <c r="O25" s="25"/>
      <c r="P25" s="26">
        <v>2400.0</v>
      </c>
      <c r="Q25" s="30">
        <f t="shared" si="1"/>
        <v>0</v>
      </c>
      <c r="R25" s="26" t="s">
        <v>236</v>
      </c>
      <c r="S25" s="32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44">
        <v>21.0</v>
      </c>
      <c r="B26" s="85">
        <v>45810.0</v>
      </c>
      <c r="C26" s="86" t="s">
        <v>242</v>
      </c>
      <c r="D26" s="87">
        <v>87820.0</v>
      </c>
      <c r="E26" s="88" t="s">
        <v>243</v>
      </c>
      <c r="F26" s="25"/>
      <c r="G26" s="25"/>
      <c r="H26" s="25"/>
      <c r="I26" s="64"/>
      <c r="J26" s="25"/>
      <c r="K26" s="27">
        <v>2500.0</v>
      </c>
      <c r="L26" s="25"/>
      <c r="M26" s="89"/>
      <c r="N26" s="25"/>
      <c r="O26" s="25"/>
      <c r="P26" s="26">
        <v>2500.0</v>
      </c>
      <c r="Q26" s="30">
        <f t="shared" si="1"/>
        <v>0</v>
      </c>
      <c r="R26" s="26"/>
      <c r="S26" s="32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44">
        <v>22.0</v>
      </c>
      <c r="B27" s="85">
        <v>45810.0</v>
      </c>
      <c r="C27" s="86" t="s">
        <v>244</v>
      </c>
      <c r="D27" s="87">
        <v>21818.0</v>
      </c>
      <c r="E27" s="88" t="s">
        <v>66</v>
      </c>
      <c r="F27" s="27"/>
      <c r="G27" s="25"/>
      <c r="H27" s="25"/>
      <c r="I27" s="64"/>
      <c r="J27" s="25"/>
      <c r="K27" s="27">
        <v>300.0</v>
      </c>
      <c r="L27" s="25"/>
      <c r="M27" s="64"/>
      <c r="N27" s="25"/>
      <c r="O27" s="25"/>
      <c r="P27" s="26">
        <v>300.0</v>
      </c>
      <c r="Q27" s="30">
        <f t="shared" si="1"/>
        <v>0</v>
      </c>
      <c r="R27" s="26"/>
      <c r="S27" s="32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44">
        <v>23.0</v>
      </c>
      <c r="B28" s="85">
        <v>45811.0</v>
      </c>
      <c r="C28" s="86" t="s">
        <v>245</v>
      </c>
      <c r="D28" s="87">
        <v>73356.0</v>
      </c>
      <c r="E28" s="88" t="s">
        <v>246</v>
      </c>
      <c r="F28" s="25"/>
      <c r="G28" s="25"/>
      <c r="H28" s="25"/>
      <c r="I28" s="89"/>
      <c r="J28" s="25"/>
      <c r="K28" s="25"/>
      <c r="L28" s="25"/>
      <c r="M28" s="89">
        <v>10000.0</v>
      </c>
      <c r="N28" s="25"/>
      <c r="O28" s="25"/>
      <c r="P28" s="26">
        <v>10000.0</v>
      </c>
      <c r="Q28" s="30">
        <f t="shared" si="1"/>
        <v>0</v>
      </c>
      <c r="R28" s="26"/>
      <c r="S28" s="32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44">
        <v>24.0</v>
      </c>
      <c r="B29" s="85">
        <v>45811.0</v>
      </c>
      <c r="C29" s="86" t="s">
        <v>247</v>
      </c>
      <c r="D29" s="87">
        <v>73356.0</v>
      </c>
      <c r="E29" s="88" t="s">
        <v>246</v>
      </c>
      <c r="F29" s="25"/>
      <c r="G29" s="25"/>
      <c r="H29" s="25"/>
      <c r="I29" s="89"/>
      <c r="J29" s="25"/>
      <c r="K29" s="25"/>
      <c r="L29" s="25"/>
      <c r="M29" s="89">
        <v>10000.0</v>
      </c>
      <c r="N29" s="25"/>
      <c r="O29" s="25"/>
      <c r="P29" s="26">
        <v>10000.0</v>
      </c>
      <c r="Q29" s="30">
        <f t="shared" si="1"/>
        <v>0</v>
      </c>
      <c r="R29" s="26"/>
      <c r="S29" s="32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44"/>
      <c r="B30" s="60"/>
      <c r="C30" s="61"/>
      <c r="D30" s="62"/>
      <c r="E30" s="63"/>
      <c r="F30" s="25"/>
      <c r="G30" s="25"/>
      <c r="H30" s="25"/>
      <c r="I30" s="64"/>
      <c r="J30" s="25"/>
      <c r="K30" s="25"/>
      <c r="L30" s="25"/>
      <c r="M30" s="64"/>
      <c r="N30" s="25"/>
      <c r="O30" s="25"/>
      <c r="P30" s="29"/>
      <c r="Q30" s="30">
        <f t="shared" si="1"/>
        <v>0</v>
      </c>
      <c r="R30" s="29"/>
      <c r="S30" s="32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44"/>
      <c r="B31" s="60"/>
      <c r="C31" s="61"/>
      <c r="D31" s="62"/>
      <c r="E31" s="63"/>
      <c r="F31" s="25"/>
      <c r="G31" s="25"/>
      <c r="H31" s="25"/>
      <c r="I31" s="64"/>
      <c r="J31" s="25"/>
      <c r="K31" s="25"/>
      <c r="L31" s="25"/>
      <c r="M31" s="64"/>
      <c r="N31" s="25"/>
      <c r="O31" s="25"/>
      <c r="P31" s="29"/>
      <c r="Q31" s="30">
        <f t="shared" si="1"/>
        <v>0</v>
      </c>
      <c r="R31" s="29"/>
      <c r="S31" s="32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65"/>
      <c r="B32" s="66"/>
      <c r="C32" s="67"/>
      <c r="D32" s="68"/>
      <c r="E32" s="68"/>
      <c r="F32" s="69">
        <f t="shared" ref="F32:P32" si="2">SUM(F6:F31)</f>
        <v>1100</v>
      </c>
      <c r="G32" s="69">
        <f t="shared" si="2"/>
        <v>0</v>
      </c>
      <c r="H32" s="69">
        <f t="shared" si="2"/>
        <v>0</v>
      </c>
      <c r="I32" s="69">
        <f t="shared" si="2"/>
        <v>49870</v>
      </c>
      <c r="J32" s="69">
        <f t="shared" si="2"/>
        <v>19000</v>
      </c>
      <c r="K32" s="69">
        <f t="shared" si="2"/>
        <v>14000</v>
      </c>
      <c r="L32" s="69">
        <f t="shared" si="2"/>
        <v>0</v>
      </c>
      <c r="M32" s="69">
        <f t="shared" si="2"/>
        <v>20000</v>
      </c>
      <c r="N32" s="69">
        <f t="shared" si="2"/>
        <v>0</v>
      </c>
      <c r="O32" s="69">
        <f t="shared" si="2"/>
        <v>0</v>
      </c>
      <c r="P32" s="69">
        <f t="shared" si="2"/>
        <v>103970</v>
      </c>
      <c r="Q32" s="91"/>
      <c r="R32" s="68"/>
      <c r="S32" s="70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</row>
    <row r="33" ht="42.0" customHeight="1">
      <c r="A33" s="71"/>
      <c r="B33" s="92"/>
      <c r="C33" s="72"/>
      <c r="D33" s="72"/>
      <c r="E33" s="72"/>
      <c r="F33" s="73">
        <f>F32+G32+H32+I32+J32+K32+L32+M32+N32+O32</f>
        <v>103970</v>
      </c>
      <c r="G33" s="5"/>
      <c r="H33" s="5"/>
      <c r="I33" s="5"/>
      <c r="J33" s="5"/>
      <c r="K33" s="5"/>
      <c r="L33" s="5"/>
      <c r="M33" s="5"/>
      <c r="N33" s="5"/>
      <c r="O33" s="5"/>
      <c r="P33" s="74" t="s">
        <v>161</v>
      </c>
      <c r="Q33" s="74"/>
      <c r="R33" s="72"/>
      <c r="S33" s="7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</row>
    <row r="34" ht="42.0" customHeight="1">
      <c r="A34" s="55"/>
      <c r="B34" s="55"/>
      <c r="C34" s="55"/>
      <c r="D34" s="55"/>
      <c r="E34" s="31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ht="42.0" customHeight="1">
      <c r="A35" s="93" t="s">
        <v>162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6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42.0" customHeight="1">
      <c r="A36" s="94" t="s">
        <v>2</v>
      </c>
      <c r="B36" s="95" t="s">
        <v>3</v>
      </c>
      <c r="C36" s="95" t="s">
        <v>4</v>
      </c>
      <c r="D36" s="95" t="s">
        <v>5</v>
      </c>
      <c r="E36" s="95" t="s">
        <v>6</v>
      </c>
      <c r="F36" s="96" t="s">
        <v>31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1"/>
      <c r="R36" s="95" t="s">
        <v>32</v>
      </c>
      <c r="S36" s="95" t="s">
        <v>33</v>
      </c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42.0" customHeight="1">
      <c r="A37" s="12"/>
      <c r="B37" s="13"/>
      <c r="C37" s="13"/>
      <c r="D37" s="13"/>
      <c r="E37" s="13"/>
      <c r="F37" s="97" t="s">
        <v>34</v>
      </c>
      <c r="G37" s="98" t="s">
        <v>35</v>
      </c>
      <c r="H37" s="11"/>
      <c r="I37" s="98" t="s">
        <v>36</v>
      </c>
      <c r="J37" s="11"/>
      <c r="K37" s="95" t="s">
        <v>37</v>
      </c>
      <c r="L37" s="99"/>
      <c r="M37" s="99"/>
      <c r="N37" s="99"/>
      <c r="O37" s="100" t="s">
        <v>248</v>
      </c>
      <c r="P37" s="95" t="s">
        <v>39</v>
      </c>
      <c r="Q37" s="95" t="s">
        <v>40</v>
      </c>
      <c r="R37" s="13"/>
      <c r="S37" s="1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17"/>
      <c r="B38" s="11"/>
      <c r="C38" s="11"/>
      <c r="D38" s="11"/>
      <c r="E38" s="11"/>
      <c r="F38" s="11"/>
      <c r="G38" s="101" t="s">
        <v>41</v>
      </c>
      <c r="H38" s="101" t="s">
        <v>42</v>
      </c>
      <c r="I38" s="101" t="s">
        <v>43</v>
      </c>
      <c r="J38" s="101" t="s">
        <v>44</v>
      </c>
      <c r="K38" s="11"/>
      <c r="L38" s="101" t="s">
        <v>45</v>
      </c>
      <c r="M38" s="101" t="s">
        <v>46</v>
      </c>
      <c r="N38" s="101" t="s">
        <v>47</v>
      </c>
      <c r="O38" s="11"/>
      <c r="P38" s="11"/>
      <c r="Q38" s="11"/>
      <c r="R38" s="11"/>
      <c r="S38" s="1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44">
        <v>1.0</v>
      </c>
      <c r="B39" s="85">
        <v>45810.0</v>
      </c>
      <c r="C39" s="173" t="s">
        <v>249</v>
      </c>
      <c r="D39" s="174">
        <v>54426.0</v>
      </c>
      <c r="E39" s="175" t="s">
        <v>250</v>
      </c>
      <c r="F39" s="25"/>
      <c r="G39" s="25"/>
      <c r="H39" s="25"/>
      <c r="I39" s="64"/>
      <c r="J39" s="25"/>
      <c r="K39" s="25"/>
      <c r="L39" s="25"/>
      <c r="M39" s="64"/>
      <c r="N39" s="25"/>
      <c r="O39" s="27">
        <v>140.0</v>
      </c>
      <c r="P39" s="26">
        <v>140.0</v>
      </c>
      <c r="Q39" s="30">
        <f t="shared" ref="Q39:Q43" si="3">F39+G39+H39+I39+J39+K39+L39+M39+N39+O39-P39</f>
        <v>0</v>
      </c>
      <c r="R39" s="29"/>
      <c r="S39" s="32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19">
        <v>2.0</v>
      </c>
      <c r="B40" s="85">
        <v>45811.0</v>
      </c>
      <c r="C40" s="173" t="s">
        <v>251</v>
      </c>
      <c r="D40" s="174">
        <v>32700.0</v>
      </c>
      <c r="E40" s="175" t="s">
        <v>206</v>
      </c>
      <c r="F40" s="25"/>
      <c r="G40" s="25"/>
      <c r="H40" s="25"/>
      <c r="I40" s="64"/>
      <c r="J40" s="25"/>
      <c r="K40" s="25"/>
      <c r="L40" s="25"/>
      <c r="M40" s="64"/>
      <c r="N40" s="25"/>
      <c r="O40" s="27">
        <v>70.0</v>
      </c>
      <c r="P40" s="26">
        <v>70.0</v>
      </c>
      <c r="Q40" s="30">
        <f t="shared" si="3"/>
        <v>0</v>
      </c>
      <c r="R40" s="102"/>
      <c r="S40" s="10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19">
        <v>3.0</v>
      </c>
      <c r="B41" s="85">
        <v>45811.0</v>
      </c>
      <c r="C41" s="173" t="s">
        <v>252</v>
      </c>
      <c r="D41" s="174">
        <v>50436.0</v>
      </c>
      <c r="E41" s="175" t="s">
        <v>210</v>
      </c>
      <c r="F41" s="25"/>
      <c r="G41" s="25"/>
      <c r="H41" s="25"/>
      <c r="I41" s="64"/>
      <c r="J41" s="25"/>
      <c r="K41" s="25"/>
      <c r="L41" s="25"/>
      <c r="M41" s="64"/>
      <c r="N41" s="25"/>
      <c r="O41" s="27">
        <v>35.0</v>
      </c>
      <c r="P41" s="26">
        <v>35.0</v>
      </c>
      <c r="Q41" s="30">
        <f t="shared" si="3"/>
        <v>0</v>
      </c>
      <c r="R41" s="102"/>
      <c r="S41" s="10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19">
        <v>4.0</v>
      </c>
      <c r="B42" s="85">
        <v>45811.0</v>
      </c>
      <c r="C42" s="173" t="s">
        <v>253</v>
      </c>
      <c r="D42" s="174">
        <v>13762.0</v>
      </c>
      <c r="E42" s="175" t="s">
        <v>254</v>
      </c>
      <c r="F42" s="25"/>
      <c r="G42" s="25"/>
      <c r="H42" s="25"/>
      <c r="I42" s="64"/>
      <c r="J42" s="25"/>
      <c r="K42" s="25"/>
      <c r="L42" s="25"/>
      <c r="M42" s="64"/>
      <c r="N42" s="25"/>
      <c r="O42" s="27">
        <v>70.0</v>
      </c>
      <c r="P42" s="26">
        <v>70.0</v>
      </c>
      <c r="Q42" s="30">
        <f t="shared" si="3"/>
        <v>0</v>
      </c>
      <c r="R42" s="102"/>
      <c r="S42" s="10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19">
        <v>5.0</v>
      </c>
      <c r="B43" s="85">
        <v>45811.0</v>
      </c>
      <c r="C43" s="173" t="s">
        <v>255</v>
      </c>
      <c r="D43" s="174">
        <v>73607.0</v>
      </c>
      <c r="E43" s="175" t="s">
        <v>256</v>
      </c>
      <c r="F43" s="25"/>
      <c r="G43" s="25"/>
      <c r="H43" s="25"/>
      <c r="I43" s="64"/>
      <c r="J43" s="25"/>
      <c r="K43" s="25"/>
      <c r="L43" s="25"/>
      <c r="M43" s="64"/>
      <c r="N43" s="25"/>
      <c r="O43" s="27">
        <v>245.0</v>
      </c>
      <c r="P43" s="26">
        <v>245.0</v>
      </c>
      <c r="Q43" s="30">
        <f t="shared" si="3"/>
        <v>0</v>
      </c>
      <c r="R43" s="102"/>
      <c r="S43" s="10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104"/>
      <c r="B44" s="105"/>
      <c r="C44" s="106"/>
      <c r="D44" s="107" t="s">
        <v>168</v>
      </c>
      <c r="E44" s="99"/>
      <c r="F44" s="108">
        <f t="shared" ref="F44:P44" si="4">SUM(F39:F43)</f>
        <v>0</v>
      </c>
      <c r="G44" s="108">
        <f t="shared" si="4"/>
        <v>0</v>
      </c>
      <c r="H44" s="108">
        <f t="shared" si="4"/>
        <v>0</v>
      </c>
      <c r="I44" s="108">
        <f t="shared" si="4"/>
        <v>0</v>
      </c>
      <c r="J44" s="108">
        <f t="shared" si="4"/>
        <v>0</v>
      </c>
      <c r="K44" s="108">
        <f t="shared" si="4"/>
        <v>0</v>
      </c>
      <c r="L44" s="108">
        <f t="shared" si="4"/>
        <v>0</v>
      </c>
      <c r="M44" s="108">
        <f t="shared" si="4"/>
        <v>0</v>
      </c>
      <c r="N44" s="108">
        <f t="shared" si="4"/>
        <v>0</v>
      </c>
      <c r="O44" s="108">
        <f t="shared" si="4"/>
        <v>560</v>
      </c>
      <c r="P44" s="108">
        <f t="shared" si="4"/>
        <v>560</v>
      </c>
      <c r="Q44" s="108">
        <f>SUM(Q39)</f>
        <v>0</v>
      </c>
      <c r="R44" s="99"/>
      <c r="S44" s="109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110"/>
      <c r="B45" s="111"/>
      <c r="C45" s="111"/>
      <c r="D45" s="111"/>
      <c r="E45" s="111"/>
      <c r="F45" s="112">
        <v>560.0</v>
      </c>
      <c r="G45" s="5"/>
      <c r="H45" s="5"/>
      <c r="I45" s="5"/>
      <c r="J45" s="5"/>
      <c r="K45" s="5"/>
      <c r="L45" s="5"/>
      <c r="M45" s="5"/>
      <c r="N45" s="5"/>
      <c r="O45" s="5"/>
      <c r="P45" s="113"/>
      <c r="Q45" s="113"/>
      <c r="R45" s="111"/>
      <c r="S45" s="114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55"/>
      <c r="B46" s="55"/>
      <c r="C46" s="55"/>
      <c r="D46" s="55"/>
      <c r="E46" s="115"/>
      <c r="F46" s="116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ht="42.0" customHeight="1">
      <c r="A47" s="55"/>
      <c r="B47" s="55"/>
      <c r="C47" s="55"/>
      <c r="D47" s="55"/>
      <c r="E47" s="115"/>
      <c r="F47" s="116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ht="42.0" customHeight="1">
      <c r="A48" s="55"/>
      <c r="B48" s="55"/>
      <c r="C48" s="55"/>
      <c r="D48" s="55"/>
      <c r="E48" s="115"/>
      <c r="F48" s="116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</row>
    <row r="49" ht="51.0" customHeight="1">
      <c r="A49" s="3"/>
      <c r="B49" s="3"/>
      <c r="C49" s="3"/>
      <c r="D49" s="3"/>
      <c r="E49" s="159" t="s">
        <v>188</v>
      </c>
      <c r="F49" s="160" t="s">
        <v>192</v>
      </c>
      <c r="G49" s="3"/>
      <c r="H49" s="3"/>
      <c r="I49" s="3"/>
      <c r="J49" s="161" t="s">
        <v>190</v>
      </c>
      <c r="K49" s="162"/>
      <c r="L49" s="162"/>
      <c r="M49" s="162"/>
      <c r="N49" s="163"/>
      <c r="O49" s="163"/>
      <c r="P49" s="164"/>
      <c r="Q49" s="165"/>
      <c r="R49" s="165"/>
      <c r="S49" s="165"/>
      <c r="T49" s="165"/>
      <c r="U49" s="165"/>
      <c r="V49" s="165"/>
      <c r="W49" s="165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159" t="s">
        <v>191</v>
      </c>
      <c r="F50" s="166" t="s">
        <v>192</v>
      </c>
      <c r="G50" s="3"/>
      <c r="H50" s="3"/>
      <c r="I50" s="3"/>
      <c r="J50" s="167" t="s">
        <v>193</v>
      </c>
      <c r="K50" s="168"/>
      <c r="L50" s="168"/>
      <c r="M50" s="168"/>
      <c r="N50" s="168"/>
      <c r="O50" s="168"/>
      <c r="P50" s="169"/>
      <c r="Q50" s="165"/>
      <c r="R50" s="165"/>
      <c r="S50" s="165"/>
      <c r="T50" s="165"/>
      <c r="U50" s="165"/>
      <c r="V50" s="165"/>
      <c r="W50" s="165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159" t="s">
        <v>194</v>
      </c>
      <c r="F51" s="166" t="s">
        <v>192</v>
      </c>
      <c r="G51" s="3"/>
      <c r="H51" s="3"/>
      <c r="I51" s="3"/>
      <c r="J51" s="171"/>
      <c r="K51" s="171"/>
      <c r="L51" s="171"/>
      <c r="M51" s="171"/>
      <c r="N51" s="171"/>
      <c r="O51" s="171"/>
      <c r="P51" s="17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159" t="s">
        <v>195</v>
      </c>
      <c r="F52" s="160" t="s">
        <v>192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159" t="s">
        <v>257</v>
      </c>
      <c r="F53" s="160" t="s">
        <v>192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159" t="s">
        <v>199</v>
      </c>
      <c r="F54" s="160" t="s">
        <v>258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159" t="s">
        <v>200</v>
      </c>
      <c r="F55" s="160" t="s">
        <v>192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4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6:D38"/>
    <mergeCell ref="E36:E38"/>
    <mergeCell ref="P4:P5"/>
    <mergeCell ref="Q4:Q5"/>
    <mergeCell ref="F33:O33"/>
    <mergeCell ref="A35:S35"/>
    <mergeCell ref="A36:A38"/>
    <mergeCell ref="B36:B38"/>
    <mergeCell ref="C36:C38"/>
    <mergeCell ref="S36:S38"/>
    <mergeCell ref="P37:P38"/>
    <mergeCell ref="Q37:Q38"/>
    <mergeCell ref="F36:Q36"/>
    <mergeCell ref="R36:R38"/>
    <mergeCell ref="F37:F38"/>
    <mergeCell ref="G37:H37"/>
    <mergeCell ref="I37:J37"/>
    <mergeCell ref="K37:K38"/>
    <mergeCell ref="O37:O38"/>
    <mergeCell ref="F45:O4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73.3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76" t="s">
        <v>259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84.0" customHeight="1">
      <c r="A2" s="77" t="s">
        <v>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8" t="s">
        <v>2</v>
      </c>
      <c r="B3" s="79" t="s">
        <v>3</v>
      </c>
      <c r="C3" s="79" t="s">
        <v>4</v>
      </c>
      <c r="D3" s="79" t="s">
        <v>5</v>
      </c>
      <c r="E3" s="79" t="s">
        <v>6</v>
      </c>
      <c r="F3" s="80" t="s">
        <v>31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79" t="s">
        <v>32</v>
      </c>
      <c r="S3" s="79" t="s">
        <v>33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81" t="s">
        <v>34</v>
      </c>
      <c r="G4" s="82" t="s">
        <v>35</v>
      </c>
      <c r="H4" s="11"/>
      <c r="I4" s="82" t="s">
        <v>36</v>
      </c>
      <c r="J4" s="11"/>
      <c r="K4" s="79" t="s">
        <v>37</v>
      </c>
      <c r="L4" s="83"/>
      <c r="M4" s="83"/>
      <c r="N4" s="83"/>
      <c r="O4" s="79" t="s">
        <v>38</v>
      </c>
      <c r="P4" s="79" t="s">
        <v>39</v>
      </c>
      <c r="Q4" s="79" t="s">
        <v>40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84" t="s">
        <v>41</v>
      </c>
      <c r="H5" s="84" t="s">
        <v>42</v>
      </c>
      <c r="I5" s="84" t="s">
        <v>43</v>
      </c>
      <c r="J5" s="84" t="s">
        <v>44</v>
      </c>
      <c r="K5" s="11"/>
      <c r="L5" s="84" t="s">
        <v>45</v>
      </c>
      <c r="M5" s="84" t="s">
        <v>46</v>
      </c>
      <c r="N5" s="84" t="s">
        <v>47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44">
        <v>1.0</v>
      </c>
      <c r="B6" s="85">
        <v>45811.0</v>
      </c>
      <c r="C6" s="86" t="s">
        <v>260</v>
      </c>
      <c r="D6" s="87">
        <v>88753.0</v>
      </c>
      <c r="E6" s="88" t="s">
        <v>139</v>
      </c>
      <c r="F6" s="25"/>
      <c r="G6" s="25"/>
      <c r="H6" s="25"/>
      <c r="I6" s="64"/>
      <c r="J6" s="27"/>
      <c r="K6" s="27"/>
      <c r="L6" s="25"/>
      <c r="M6" s="89">
        <v>2725.0</v>
      </c>
      <c r="N6" s="25"/>
      <c r="O6" s="25"/>
      <c r="P6" s="26">
        <v>2725.0</v>
      </c>
      <c r="Q6" s="30">
        <f t="shared" ref="Q6:Q33" si="1">F6+G6+H6+I6+J6+K6+L6+M6+N6+O6-P6</f>
        <v>0</v>
      </c>
      <c r="R6" s="26" t="s">
        <v>76</v>
      </c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44">
        <v>2.0</v>
      </c>
      <c r="B7" s="85">
        <v>45811.0</v>
      </c>
      <c r="C7" s="86" t="s">
        <v>261</v>
      </c>
      <c r="D7" s="87">
        <v>88768.0</v>
      </c>
      <c r="E7" s="88" t="s">
        <v>147</v>
      </c>
      <c r="F7" s="25"/>
      <c r="G7" s="25"/>
      <c r="H7" s="25"/>
      <c r="I7" s="64"/>
      <c r="J7" s="27"/>
      <c r="K7" s="25"/>
      <c r="L7" s="25"/>
      <c r="M7" s="89">
        <v>3200.0</v>
      </c>
      <c r="N7" s="25"/>
      <c r="O7" s="25"/>
      <c r="P7" s="26">
        <v>3200.0</v>
      </c>
      <c r="Q7" s="30">
        <f t="shared" si="1"/>
        <v>0</v>
      </c>
      <c r="R7" s="26" t="s">
        <v>76</v>
      </c>
      <c r="S7" s="29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44">
        <v>3.0</v>
      </c>
      <c r="B8" s="85">
        <v>45811.0</v>
      </c>
      <c r="C8" s="86" t="s">
        <v>262</v>
      </c>
      <c r="D8" s="87">
        <v>88760.0</v>
      </c>
      <c r="E8" s="88" t="s">
        <v>224</v>
      </c>
      <c r="F8" s="25"/>
      <c r="G8" s="25"/>
      <c r="H8" s="25"/>
      <c r="I8" s="89"/>
      <c r="J8" s="27"/>
      <c r="K8" s="25"/>
      <c r="L8" s="25"/>
      <c r="M8" s="89">
        <v>2400.0</v>
      </c>
      <c r="N8" s="25"/>
      <c r="O8" s="25"/>
      <c r="P8" s="26">
        <v>2400.0</v>
      </c>
      <c r="Q8" s="30">
        <f t="shared" si="1"/>
        <v>0</v>
      </c>
      <c r="R8" s="26" t="s">
        <v>76</v>
      </c>
      <c r="S8" s="29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44">
        <v>4.0</v>
      </c>
      <c r="B9" s="85">
        <v>45812.0</v>
      </c>
      <c r="C9" s="86" t="s">
        <v>263</v>
      </c>
      <c r="D9" s="87">
        <v>44149.0</v>
      </c>
      <c r="E9" s="88" t="s">
        <v>264</v>
      </c>
      <c r="F9" s="25"/>
      <c r="G9" s="25"/>
      <c r="H9" s="25"/>
      <c r="I9" s="89">
        <v>10000.0</v>
      </c>
      <c r="J9" s="25"/>
      <c r="K9" s="25"/>
      <c r="L9" s="25"/>
      <c r="M9" s="89"/>
      <c r="N9" s="25"/>
      <c r="O9" s="25"/>
      <c r="P9" s="26">
        <v>10000.0</v>
      </c>
      <c r="Q9" s="30">
        <f t="shared" si="1"/>
        <v>0</v>
      </c>
      <c r="R9" s="26" t="s">
        <v>76</v>
      </c>
      <c r="S9" s="29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44">
        <v>5.0</v>
      </c>
      <c r="B10" s="85">
        <v>45812.0</v>
      </c>
      <c r="C10" s="86" t="s">
        <v>265</v>
      </c>
      <c r="D10" s="87">
        <v>21828.0</v>
      </c>
      <c r="E10" s="88" t="s">
        <v>266</v>
      </c>
      <c r="F10" s="27">
        <v>3950.0</v>
      </c>
      <c r="G10" s="27">
        <v>30000.0</v>
      </c>
      <c r="H10" s="25"/>
      <c r="I10" s="89"/>
      <c r="J10" s="25"/>
      <c r="K10" s="25"/>
      <c r="L10" s="25"/>
      <c r="M10" s="89"/>
      <c r="N10" s="25"/>
      <c r="O10" s="25"/>
      <c r="P10" s="26">
        <v>33950.0</v>
      </c>
      <c r="Q10" s="30">
        <f t="shared" si="1"/>
        <v>0</v>
      </c>
      <c r="R10" s="26" t="s">
        <v>76</v>
      </c>
      <c r="S10" s="29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44">
        <v>6.0</v>
      </c>
      <c r="B11" s="85">
        <v>45812.0</v>
      </c>
      <c r="C11" s="86" t="s">
        <v>267</v>
      </c>
      <c r="D11" s="87">
        <v>10250.0</v>
      </c>
      <c r="E11" s="88" t="s">
        <v>99</v>
      </c>
      <c r="F11" s="25"/>
      <c r="G11" s="25"/>
      <c r="H11" s="25"/>
      <c r="I11" s="89">
        <v>14500.0</v>
      </c>
      <c r="J11" s="27"/>
      <c r="K11" s="25"/>
      <c r="L11" s="25"/>
      <c r="M11" s="64"/>
      <c r="N11" s="25"/>
      <c r="O11" s="25"/>
      <c r="P11" s="26">
        <v>14500.0</v>
      </c>
      <c r="Q11" s="30">
        <f t="shared" si="1"/>
        <v>0</v>
      </c>
      <c r="R11" s="26" t="s">
        <v>55</v>
      </c>
      <c r="S11" s="2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44">
        <v>7.0</v>
      </c>
      <c r="B12" s="85">
        <v>45812.0</v>
      </c>
      <c r="C12" s="86" t="s">
        <v>268</v>
      </c>
      <c r="D12" s="87">
        <v>77917.0</v>
      </c>
      <c r="E12" s="88" t="s">
        <v>269</v>
      </c>
      <c r="F12" s="25"/>
      <c r="G12" s="25"/>
      <c r="H12" s="25"/>
      <c r="I12" s="89"/>
      <c r="J12" s="27">
        <v>2600.0</v>
      </c>
      <c r="K12" s="25"/>
      <c r="L12" s="25"/>
      <c r="M12" s="64"/>
      <c r="N12" s="25"/>
      <c r="O12" s="25"/>
      <c r="P12" s="26">
        <v>2600.0</v>
      </c>
      <c r="Q12" s="30">
        <f t="shared" si="1"/>
        <v>0</v>
      </c>
      <c r="R12" s="26" t="s">
        <v>55</v>
      </c>
      <c r="S12" s="2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44">
        <v>8.0</v>
      </c>
      <c r="B13" s="85">
        <v>45812.0</v>
      </c>
      <c r="C13" s="86" t="s">
        <v>270</v>
      </c>
      <c r="D13" s="87">
        <v>59000.0</v>
      </c>
      <c r="E13" s="88" t="s">
        <v>271</v>
      </c>
      <c r="F13" s="25"/>
      <c r="G13" s="25"/>
      <c r="H13" s="25"/>
      <c r="I13" s="89"/>
      <c r="J13" s="27">
        <v>5100.0</v>
      </c>
      <c r="K13" s="27"/>
      <c r="L13" s="25"/>
      <c r="M13" s="64"/>
      <c r="N13" s="25"/>
      <c r="O13" s="25"/>
      <c r="P13" s="26">
        <v>5100.0</v>
      </c>
      <c r="Q13" s="30">
        <f t="shared" si="1"/>
        <v>0</v>
      </c>
      <c r="R13" s="26" t="s">
        <v>55</v>
      </c>
      <c r="S13" s="2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44">
        <v>9.0</v>
      </c>
      <c r="B14" s="85">
        <v>45812.0</v>
      </c>
      <c r="C14" s="86" t="s">
        <v>272</v>
      </c>
      <c r="D14" s="87">
        <v>83606.0</v>
      </c>
      <c r="E14" s="88" t="s">
        <v>273</v>
      </c>
      <c r="F14" s="25"/>
      <c r="G14" s="25"/>
      <c r="H14" s="25"/>
      <c r="I14" s="89">
        <v>3400.0</v>
      </c>
      <c r="J14" s="25"/>
      <c r="K14" s="25"/>
      <c r="L14" s="25"/>
      <c r="M14" s="89"/>
      <c r="N14" s="25"/>
      <c r="O14" s="25"/>
      <c r="P14" s="26">
        <v>3400.0</v>
      </c>
      <c r="Q14" s="30">
        <f t="shared" si="1"/>
        <v>0</v>
      </c>
      <c r="R14" s="26" t="s">
        <v>55</v>
      </c>
      <c r="S14" s="2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44">
        <v>10.0</v>
      </c>
      <c r="B15" s="85">
        <v>45812.0</v>
      </c>
      <c r="C15" s="86" t="s">
        <v>274</v>
      </c>
      <c r="D15" s="87">
        <v>50436.0</v>
      </c>
      <c r="E15" s="88" t="s">
        <v>210</v>
      </c>
      <c r="F15" s="25"/>
      <c r="G15" s="25"/>
      <c r="H15" s="25"/>
      <c r="I15" s="89">
        <v>10450.0</v>
      </c>
      <c r="J15" s="25"/>
      <c r="K15" s="25"/>
      <c r="L15" s="25"/>
      <c r="M15" s="64"/>
      <c r="N15" s="25"/>
      <c r="O15" s="25"/>
      <c r="P15" s="26">
        <v>10450.0</v>
      </c>
      <c r="Q15" s="30">
        <f t="shared" si="1"/>
        <v>0</v>
      </c>
      <c r="R15" s="26" t="s">
        <v>55</v>
      </c>
      <c r="S15" s="2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44">
        <v>11.0</v>
      </c>
      <c r="B16" s="85">
        <v>45812.0</v>
      </c>
      <c r="C16" s="86" t="s">
        <v>275</v>
      </c>
      <c r="D16" s="87">
        <v>76101.0</v>
      </c>
      <c r="E16" s="88" t="s">
        <v>276</v>
      </c>
      <c r="F16" s="27"/>
      <c r="G16" s="25"/>
      <c r="H16" s="25"/>
      <c r="I16" s="89">
        <v>5300.0</v>
      </c>
      <c r="J16" s="25"/>
      <c r="K16" s="25"/>
      <c r="L16" s="25"/>
      <c r="M16" s="64"/>
      <c r="N16" s="25"/>
      <c r="O16" s="25"/>
      <c r="P16" s="26">
        <v>5300.0</v>
      </c>
      <c r="Q16" s="30">
        <f t="shared" si="1"/>
        <v>0</v>
      </c>
      <c r="R16" s="26" t="s">
        <v>55</v>
      </c>
      <c r="S16" s="32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44">
        <v>12.0</v>
      </c>
      <c r="B17" s="90">
        <v>45812.0</v>
      </c>
      <c r="C17" s="86" t="s">
        <v>277</v>
      </c>
      <c r="D17" s="87">
        <v>62146.0</v>
      </c>
      <c r="E17" s="88" t="s">
        <v>278</v>
      </c>
      <c r="F17" s="25"/>
      <c r="G17" s="25"/>
      <c r="H17" s="25"/>
      <c r="I17" s="89">
        <v>50.0</v>
      </c>
      <c r="J17" s="25"/>
      <c r="K17" s="25"/>
      <c r="L17" s="25"/>
      <c r="M17" s="64"/>
      <c r="N17" s="25"/>
      <c r="O17" s="25"/>
      <c r="P17" s="26">
        <v>50.0</v>
      </c>
      <c r="Q17" s="30">
        <f t="shared" si="1"/>
        <v>0</v>
      </c>
      <c r="R17" s="26" t="s">
        <v>55</v>
      </c>
      <c r="S17" s="32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44">
        <v>13.0</v>
      </c>
      <c r="B18" s="90">
        <v>45812.0</v>
      </c>
      <c r="C18" s="86" t="s">
        <v>279</v>
      </c>
      <c r="D18" s="87">
        <v>42095.0</v>
      </c>
      <c r="E18" s="88" t="s">
        <v>73</v>
      </c>
      <c r="F18" s="25"/>
      <c r="G18" s="25"/>
      <c r="H18" s="25"/>
      <c r="I18" s="89">
        <v>640.0</v>
      </c>
      <c r="J18" s="27"/>
      <c r="K18" s="25"/>
      <c r="L18" s="25"/>
      <c r="M18" s="64"/>
      <c r="N18" s="25"/>
      <c r="O18" s="25"/>
      <c r="P18" s="26">
        <v>640.0</v>
      </c>
      <c r="Q18" s="30">
        <f t="shared" si="1"/>
        <v>0</v>
      </c>
      <c r="R18" s="26" t="s">
        <v>55</v>
      </c>
      <c r="S18" s="32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44">
        <v>14.0</v>
      </c>
      <c r="B19" s="90">
        <v>45812.0</v>
      </c>
      <c r="C19" s="86" t="s">
        <v>280</v>
      </c>
      <c r="D19" s="87">
        <v>46778.0</v>
      </c>
      <c r="E19" s="88" t="s">
        <v>281</v>
      </c>
      <c r="F19" s="27"/>
      <c r="G19" s="25"/>
      <c r="H19" s="25"/>
      <c r="I19" s="64"/>
      <c r="J19" s="27">
        <v>10400.0</v>
      </c>
      <c r="K19" s="27"/>
      <c r="L19" s="25"/>
      <c r="M19" s="64"/>
      <c r="N19" s="25"/>
      <c r="O19" s="25"/>
      <c r="P19" s="26">
        <v>10400.0</v>
      </c>
      <c r="Q19" s="30">
        <f t="shared" si="1"/>
        <v>0</v>
      </c>
      <c r="R19" s="26" t="s">
        <v>64</v>
      </c>
      <c r="S19" s="32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44">
        <v>15.0</v>
      </c>
      <c r="B20" s="90">
        <v>45812.0</v>
      </c>
      <c r="C20" s="86" t="s">
        <v>282</v>
      </c>
      <c r="D20" s="87">
        <v>70076.0</v>
      </c>
      <c r="E20" s="88" t="s">
        <v>283</v>
      </c>
      <c r="F20" s="27"/>
      <c r="G20" s="25"/>
      <c r="H20" s="25"/>
      <c r="I20" s="89">
        <v>2600.0</v>
      </c>
      <c r="J20" s="27"/>
      <c r="K20" s="25"/>
      <c r="L20" s="25"/>
      <c r="M20" s="64"/>
      <c r="N20" s="25"/>
      <c r="O20" s="25"/>
      <c r="P20" s="26">
        <v>2600.0</v>
      </c>
      <c r="Q20" s="30">
        <f t="shared" si="1"/>
        <v>0</v>
      </c>
      <c r="R20" s="26" t="s">
        <v>55</v>
      </c>
      <c r="S20" s="32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44">
        <v>16.0</v>
      </c>
      <c r="B21" s="90">
        <v>45812.0</v>
      </c>
      <c r="C21" s="86" t="s">
        <v>284</v>
      </c>
      <c r="D21" s="87">
        <v>21743.0</v>
      </c>
      <c r="E21" s="88" t="s">
        <v>285</v>
      </c>
      <c r="F21" s="25"/>
      <c r="G21" s="27">
        <v>4820.0</v>
      </c>
      <c r="H21" s="25"/>
      <c r="I21" s="89"/>
      <c r="J21" s="25"/>
      <c r="K21" s="25"/>
      <c r="L21" s="25"/>
      <c r="M21" s="64"/>
      <c r="N21" s="25"/>
      <c r="O21" s="25"/>
      <c r="P21" s="26">
        <v>4820.0</v>
      </c>
      <c r="Q21" s="30">
        <f t="shared" si="1"/>
        <v>0</v>
      </c>
      <c r="R21" s="26" t="s">
        <v>76</v>
      </c>
      <c r="S21" s="32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44">
        <v>17.0</v>
      </c>
      <c r="B22" s="90">
        <v>45812.0</v>
      </c>
      <c r="C22" s="86" t="s">
        <v>286</v>
      </c>
      <c r="D22" s="87">
        <v>88853.0</v>
      </c>
      <c r="E22" s="88" t="s">
        <v>287</v>
      </c>
      <c r="F22" s="25"/>
      <c r="G22" s="25"/>
      <c r="H22" s="25"/>
      <c r="I22" s="89">
        <v>300.0</v>
      </c>
      <c r="J22" s="25"/>
      <c r="K22" s="27"/>
      <c r="L22" s="25"/>
      <c r="M22" s="64"/>
      <c r="N22" s="25"/>
      <c r="O22" s="25"/>
      <c r="P22" s="26">
        <v>300.0</v>
      </c>
      <c r="Q22" s="30">
        <f t="shared" si="1"/>
        <v>0</v>
      </c>
      <c r="R22" s="26" t="s">
        <v>55</v>
      </c>
      <c r="S22" s="32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44">
        <v>18.0</v>
      </c>
      <c r="B23" s="85">
        <v>45812.0</v>
      </c>
      <c r="C23" s="86" t="s">
        <v>288</v>
      </c>
      <c r="D23" s="87">
        <v>79794.0</v>
      </c>
      <c r="E23" s="88" t="s">
        <v>289</v>
      </c>
      <c r="F23" s="27"/>
      <c r="G23" s="25"/>
      <c r="H23" s="25"/>
      <c r="I23" s="89"/>
      <c r="J23" s="27">
        <v>5000.0</v>
      </c>
      <c r="K23" s="25"/>
      <c r="L23" s="25"/>
      <c r="M23" s="64"/>
      <c r="N23" s="25"/>
      <c r="O23" s="25"/>
      <c r="P23" s="26">
        <v>5000.0</v>
      </c>
      <c r="Q23" s="30">
        <f t="shared" si="1"/>
        <v>0</v>
      </c>
      <c r="R23" s="26" t="s">
        <v>76</v>
      </c>
      <c r="S23" s="32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44">
        <v>19.0</v>
      </c>
      <c r="B24" s="85">
        <v>45812.0</v>
      </c>
      <c r="C24" s="86" t="s">
        <v>290</v>
      </c>
      <c r="D24" s="87">
        <v>79794.0</v>
      </c>
      <c r="E24" s="88" t="s">
        <v>289</v>
      </c>
      <c r="F24" s="25"/>
      <c r="G24" s="25"/>
      <c r="H24" s="25"/>
      <c r="I24" s="89"/>
      <c r="J24" s="27">
        <v>5000.0</v>
      </c>
      <c r="K24" s="27"/>
      <c r="L24" s="25"/>
      <c r="M24" s="64"/>
      <c r="N24" s="25"/>
      <c r="O24" s="25"/>
      <c r="P24" s="26">
        <v>5000.0</v>
      </c>
      <c r="Q24" s="30">
        <f t="shared" si="1"/>
        <v>0</v>
      </c>
      <c r="R24" s="26" t="s">
        <v>76</v>
      </c>
      <c r="S24" s="32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44">
        <v>20.0</v>
      </c>
      <c r="B25" s="85">
        <v>45812.0</v>
      </c>
      <c r="C25" s="86" t="s">
        <v>291</v>
      </c>
      <c r="D25" s="87">
        <v>13781.0</v>
      </c>
      <c r="E25" s="88" t="s">
        <v>54</v>
      </c>
      <c r="F25" s="27">
        <v>640.0</v>
      </c>
      <c r="G25" s="25"/>
      <c r="H25" s="27"/>
      <c r="I25" s="89"/>
      <c r="J25" s="25"/>
      <c r="K25" s="25"/>
      <c r="L25" s="25"/>
      <c r="M25" s="64"/>
      <c r="N25" s="25"/>
      <c r="O25" s="25"/>
      <c r="P25" s="26">
        <v>640.0</v>
      </c>
      <c r="Q25" s="30">
        <f t="shared" si="1"/>
        <v>0</v>
      </c>
      <c r="R25" s="26" t="s">
        <v>55</v>
      </c>
      <c r="S25" s="32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44">
        <v>21.0</v>
      </c>
      <c r="B26" s="85">
        <v>45811.0</v>
      </c>
      <c r="C26" s="86" t="s">
        <v>292</v>
      </c>
      <c r="D26" s="87">
        <v>51017.0</v>
      </c>
      <c r="E26" s="88" t="s">
        <v>293</v>
      </c>
      <c r="F26" s="25"/>
      <c r="G26" s="25"/>
      <c r="H26" s="27">
        <v>20000.0</v>
      </c>
      <c r="I26" s="64"/>
      <c r="J26" s="25"/>
      <c r="K26" s="27"/>
      <c r="L26" s="25"/>
      <c r="M26" s="89"/>
      <c r="N26" s="25"/>
      <c r="O26" s="25"/>
      <c r="P26" s="26">
        <v>20000.0</v>
      </c>
      <c r="Q26" s="30">
        <f t="shared" si="1"/>
        <v>0</v>
      </c>
      <c r="R26" s="26"/>
      <c r="S26" s="32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44">
        <v>22.0</v>
      </c>
      <c r="B27" s="85">
        <v>45812.0</v>
      </c>
      <c r="C27" s="86" t="s">
        <v>294</v>
      </c>
      <c r="D27" s="87">
        <v>47787.0</v>
      </c>
      <c r="E27" s="88" t="s">
        <v>25</v>
      </c>
      <c r="F27" s="27"/>
      <c r="G27" s="25"/>
      <c r="H27" s="27">
        <v>5000.0</v>
      </c>
      <c r="I27" s="64"/>
      <c r="J27" s="25"/>
      <c r="K27" s="27"/>
      <c r="L27" s="25"/>
      <c r="M27" s="64"/>
      <c r="N27" s="25"/>
      <c r="O27" s="25"/>
      <c r="P27" s="26">
        <v>5000.0</v>
      </c>
      <c r="Q27" s="30">
        <f t="shared" si="1"/>
        <v>0</v>
      </c>
      <c r="R27" s="26"/>
      <c r="S27" s="32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44">
        <v>23.0</v>
      </c>
      <c r="B28" s="85">
        <v>45812.0</v>
      </c>
      <c r="C28" s="86" t="s">
        <v>295</v>
      </c>
      <c r="D28" s="87">
        <v>84443.0</v>
      </c>
      <c r="E28" s="88" t="s">
        <v>296</v>
      </c>
      <c r="F28" s="25"/>
      <c r="G28" s="25"/>
      <c r="H28" s="27">
        <v>90000.0</v>
      </c>
      <c r="I28" s="89"/>
      <c r="J28" s="25"/>
      <c r="K28" s="25"/>
      <c r="L28" s="25"/>
      <c r="M28" s="89"/>
      <c r="N28" s="25"/>
      <c r="O28" s="25"/>
      <c r="P28" s="26">
        <v>90000.0</v>
      </c>
      <c r="Q28" s="30">
        <f t="shared" si="1"/>
        <v>0</v>
      </c>
      <c r="R28" s="26"/>
      <c r="S28" s="32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44">
        <v>24.0</v>
      </c>
      <c r="B29" s="85">
        <v>45812.0</v>
      </c>
      <c r="C29" s="86" t="s">
        <v>297</v>
      </c>
      <c r="D29" s="87">
        <v>84443.0</v>
      </c>
      <c r="E29" s="88" t="s">
        <v>296</v>
      </c>
      <c r="F29" s="25"/>
      <c r="G29" s="25"/>
      <c r="H29" s="27">
        <v>35000.0</v>
      </c>
      <c r="I29" s="89"/>
      <c r="J29" s="25"/>
      <c r="K29" s="25"/>
      <c r="L29" s="25"/>
      <c r="M29" s="89"/>
      <c r="N29" s="25"/>
      <c r="O29" s="25"/>
      <c r="P29" s="26">
        <v>35000.0</v>
      </c>
      <c r="Q29" s="30">
        <f t="shared" si="1"/>
        <v>0</v>
      </c>
      <c r="R29" s="26"/>
      <c r="S29" s="32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44">
        <v>25.0</v>
      </c>
      <c r="B30" s="85">
        <v>45812.0</v>
      </c>
      <c r="C30" s="86" t="s">
        <v>298</v>
      </c>
      <c r="D30" s="87">
        <v>44406.0</v>
      </c>
      <c r="E30" s="88" t="s">
        <v>299</v>
      </c>
      <c r="F30" s="25"/>
      <c r="G30" s="25"/>
      <c r="H30" s="25"/>
      <c r="I30" s="64"/>
      <c r="J30" s="25"/>
      <c r="K30" s="27">
        <v>3700.0</v>
      </c>
      <c r="L30" s="25"/>
      <c r="M30" s="64"/>
      <c r="N30" s="25"/>
      <c r="O30" s="25"/>
      <c r="P30" s="26">
        <v>3700.0</v>
      </c>
      <c r="Q30" s="30">
        <f t="shared" si="1"/>
        <v>0</v>
      </c>
      <c r="R30" s="29"/>
      <c r="S30" s="32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44">
        <v>26.0</v>
      </c>
      <c r="B31" s="85">
        <v>45812.0</v>
      </c>
      <c r="C31" s="86" t="s">
        <v>300</v>
      </c>
      <c r="D31" s="87">
        <v>10006.0</v>
      </c>
      <c r="E31" s="88" t="s">
        <v>155</v>
      </c>
      <c r="F31" s="25"/>
      <c r="G31" s="25"/>
      <c r="H31" s="25"/>
      <c r="I31" s="64"/>
      <c r="J31" s="25"/>
      <c r="K31" s="27">
        <v>1450.0</v>
      </c>
      <c r="L31" s="25"/>
      <c r="M31" s="64"/>
      <c r="N31" s="25"/>
      <c r="O31" s="25"/>
      <c r="P31" s="26">
        <v>1450.0</v>
      </c>
      <c r="Q31" s="30">
        <f t="shared" si="1"/>
        <v>0</v>
      </c>
      <c r="R31" s="29"/>
      <c r="S31" s="32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44"/>
      <c r="B32" s="60"/>
      <c r="C32" s="61"/>
      <c r="D32" s="62"/>
      <c r="E32" s="63"/>
      <c r="F32" s="25"/>
      <c r="G32" s="25"/>
      <c r="H32" s="25"/>
      <c r="I32" s="64"/>
      <c r="J32" s="25"/>
      <c r="K32" s="25"/>
      <c r="L32" s="25"/>
      <c r="M32" s="64"/>
      <c r="N32" s="25"/>
      <c r="O32" s="25"/>
      <c r="P32" s="29"/>
      <c r="Q32" s="30">
        <f t="shared" si="1"/>
        <v>0</v>
      </c>
      <c r="R32" s="29"/>
      <c r="S32" s="32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44"/>
      <c r="B33" s="60"/>
      <c r="C33" s="61"/>
      <c r="D33" s="62"/>
      <c r="E33" s="63"/>
      <c r="F33" s="25"/>
      <c r="G33" s="25"/>
      <c r="H33" s="25"/>
      <c r="I33" s="64"/>
      <c r="J33" s="25"/>
      <c r="K33" s="25"/>
      <c r="L33" s="25"/>
      <c r="M33" s="64"/>
      <c r="N33" s="25"/>
      <c r="O33" s="25"/>
      <c r="P33" s="29"/>
      <c r="Q33" s="30">
        <f t="shared" si="1"/>
        <v>0</v>
      </c>
      <c r="R33" s="29"/>
      <c r="S33" s="32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customHeight="1">
      <c r="A34" s="65"/>
      <c r="B34" s="66"/>
      <c r="C34" s="67"/>
      <c r="D34" s="68"/>
      <c r="E34" s="68"/>
      <c r="F34" s="69">
        <f t="shared" ref="F34:P34" si="2">SUM(F6:F33)</f>
        <v>4590</v>
      </c>
      <c r="G34" s="69">
        <f t="shared" si="2"/>
        <v>34820</v>
      </c>
      <c r="H34" s="69">
        <f t="shared" si="2"/>
        <v>150000</v>
      </c>
      <c r="I34" s="69">
        <f t="shared" si="2"/>
        <v>47240</v>
      </c>
      <c r="J34" s="69">
        <f t="shared" si="2"/>
        <v>28100</v>
      </c>
      <c r="K34" s="69">
        <f t="shared" si="2"/>
        <v>5150</v>
      </c>
      <c r="L34" s="69">
        <f t="shared" si="2"/>
        <v>0</v>
      </c>
      <c r="M34" s="69">
        <f t="shared" si="2"/>
        <v>8325</v>
      </c>
      <c r="N34" s="69">
        <f t="shared" si="2"/>
        <v>0</v>
      </c>
      <c r="O34" s="69">
        <f t="shared" si="2"/>
        <v>0</v>
      </c>
      <c r="P34" s="69">
        <f t="shared" si="2"/>
        <v>278225</v>
      </c>
      <c r="Q34" s="91"/>
      <c r="R34" s="68"/>
      <c r="S34" s="70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</row>
    <row r="35" ht="42.0" customHeight="1">
      <c r="A35" s="71"/>
      <c r="B35" s="92"/>
      <c r="C35" s="72"/>
      <c r="D35" s="72"/>
      <c r="E35" s="72"/>
      <c r="F35" s="73">
        <f>F34+G34+H34+I34+J34+K34+L34+M34+N34+O34</f>
        <v>278225</v>
      </c>
      <c r="G35" s="5"/>
      <c r="H35" s="5"/>
      <c r="I35" s="5"/>
      <c r="J35" s="5"/>
      <c r="K35" s="5"/>
      <c r="L35" s="5"/>
      <c r="M35" s="5"/>
      <c r="N35" s="5"/>
      <c r="O35" s="5"/>
      <c r="P35" s="74" t="s">
        <v>161</v>
      </c>
      <c r="Q35" s="74"/>
      <c r="R35" s="72"/>
      <c r="S35" s="7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ht="42.0" customHeight="1">
      <c r="A36" s="55"/>
      <c r="B36" s="55"/>
      <c r="C36" s="55"/>
      <c r="D36" s="55"/>
      <c r="E36" s="31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ht="42.0" customHeight="1">
      <c r="A37" s="93" t="s">
        <v>162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6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94" t="s">
        <v>2</v>
      </c>
      <c r="B38" s="95" t="s">
        <v>3</v>
      </c>
      <c r="C38" s="95" t="s">
        <v>4</v>
      </c>
      <c r="D38" s="95" t="s">
        <v>5</v>
      </c>
      <c r="E38" s="95" t="s">
        <v>6</v>
      </c>
      <c r="F38" s="96" t="s">
        <v>31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1"/>
      <c r="R38" s="95" t="s">
        <v>32</v>
      </c>
      <c r="S38" s="95" t="s">
        <v>33</v>
      </c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12"/>
      <c r="B39" s="13"/>
      <c r="C39" s="13"/>
      <c r="D39" s="13"/>
      <c r="E39" s="13"/>
      <c r="F39" s="97" t="s">
        <v>34</v>
      </c>
      <c r="G39" s="98" t="s">
        <v>35</v>
      </c>
      <c r="H39" s="11"/>
      <c r="I39" s="98" t="s">
        <v>36</v>
      </c>
      <c r="J39" s="11"/>
      <c r="K39" s="95" t="s">
        <v>37</v>
      </c>
      <c r="L39" s="99"/>
      <c r="M39" s="99"/>
      <c r="N39" s="99"/>
      <c r="O39" s="100" t="s">
        <v>301</v>
      </c>
      <c r="P39" s="95" t="s">
        <v>39</v>
      </c>
      <c r="Q39" s="95" t="s">
        <v>40</v>
      </c>
      <c r="R39" s="13"/>
      <c r="S39" s="1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17"/>
      <c r="B40" s="11"/>
      <c r="C40" s="11"/>
      <c r="D40" s="11"/>
      <c r="E40" s="11"/>
      <c r="F40" s="11"/>
      <c r="G40" s="101" t="s">
        <v>41</v>
      </c>
      <c r="H40" s="101" t="s">
        <v>42</v>
      </c>
      <c r="I40" s="101" t="s">
        <v>43</v>
      </c>
      <c r="J40" s="101" t="s">
        <v>44</v>
      </c>
      <c r="K40" s="11"/>
      <c r="L40" s="101" t="s">
        <v>45</v>
      </c>
      <c r="M40" s="101" t="s">
        <v>46</v>
      </c>
      <c r="N40" s="101" t="s">
        <v>47</v>
      </c>
      <c r="O40" s="11"/>
      <c r="P40" s="11"/>
      <c r="Q40" s="11"/>
      <c r="R40" s="11"/>
      <c r="S40" s="1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44">
        <v>1.0</v>
      </c>
      <c r="B41" s="85">
        <v>45812.0</v>
      </c>
      <c r="C41" s="173" t="s">
        <v>302</v>
      </c>
      <c r="D41" s="174">
        <v>22280.0</v>
      </c>
      <c r="E41" s="175" t="s">
        <v>303</v>
      </c>
      <c r="F41" s="25"/>
      <c r="G41" s="25"/>
      <c r="H41" s="25"/>
      <c r="I41" s="64"/>
      <c r="J41" s="25"/>
      <c r="K41" s="25"/>
      <c r="L41" s="25"/>
      <c r="M41" s="64"/>
      <c r="N41" s="25"/>
      <c r="O41" s="26">
        <v>70.0</v>
      </c>
      <c r="P41" s="26">
        <v>70.0</v>
      </c>
      <c r="Q41" s="30">
        <f t="shared" ref="Q41:Q45" si="3">F41+G41+H41+I41+J41+K41+L41+M41+N41+O41-P41</f>
        <v>0</v>
      </c>
      <c r="R41" s="29"/>
      <c r="S41" s="32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19">
        <v>2.0</v>
      </c>
      <c r="B42" s="85">
        <v>45812.0</v>
      </c>
      <c r="C42" s="173" t="s">
        <v>304</v>
      </c>
      <c r="D42" s="174">
        <v>13781.0</v>
      </c>
      <c r="E42" s="175" t="s">
        <v>54</v>
      </c>
      <c r="F42" s="25"/>
      <c r="G42" s="25"/>
      <c r="H42" s="25"/>
      <c r="I42" s="64"/>
      <c r="J42" s="25"/>
      <c r="K42" s="25"/>
      <c r="L42" s="25"/>
      <c r="M42" s="64"/>
      <c r="N42" s="25"/>
      <c r="O42" s="26">
        <v>70.0</v>
      </c>
      <c r="P42" s="26">
        <v>70.0</v>
      </c>
      <c r="Q42" s="30">
        <f t="shared" si="3"/>
        <v>0</v>
      </c>
      <c r="R42" s="102"/>
      <c r="S42" s="10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19">
        <v>3.0</v>
      </c>
      <c r="B43" s="85">
        <v>45812.0</v>
      </c>
      <c r="C43" s="173" t="s">
        <v>305</v>
      </c>
      <c r="D43" s="174">
        <v>52993.0</v>
      </c>
      <c r="E43" s="175" t="s">
        <v>306</v>
      </c>
      <c r="F43" s="25"/>
      <c r="G43" s="25"/>
      <c r="H43" s="25"/>
      <c r="I43" s="64"/>
      <c r="J43" s="25"/>
      <c r="K43" s="25"/>
      <c r="L43" s="25"/>
      <c r="M43" s="64"/>
      <c r="N43" s="25"/>
      <c r="O43" s="26">
        <v>315.0</v>
      </c>
      <c r="P43" s="26">
        <v>315.0</v>
      </c>
      <c r="Q43" s="30">
        <f t="shared" si="3"/>
        <v>0</v>
      </c>
      <c r="R43" s="102"/>
      <c r="S43" s="10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19">
        <v>4.0</v>
      </c>
      <c r="B44" s="85">
        <v>45812.0</v>
      </c>
      <c r="C44" s="173" t="s">
        <v>307</v>
      </c>
      <c r="D44" s="174">
        <v>52993.0</v>
      </c>
      <c r="E44" s="175" t="s">
        <v>306</v>
      </c>
      <c r="F44" s="25"/>
      <c r="G44" s="25"/>
      <c r="H44" s="25"/>
      <c r="I44" s="64"/>
      <c r="J44" s="25"/>
      <c r="K44" s="25"/>
      <c r="L44" s="25"/>
      <c r="M44" s="64"/>
      <c r="N44" s="25"/>
      <c r="O44" s="26">
        <v>210.0</v>
      </c>
      <c r="P44" s="26">
        <v>210.0</v>
      </c>
      <c r="Q44" s="30">
        <f t="shared" si="3"/>
        <v>0</v>
      </c>
      <c r="R44" s="102"/>
      <c r="S44" s="10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19">
        <v>5.0</v>
      </c>
      <c r="B45" s="85"/>
      <c r="C45" s="173"/>
      <c r="D45" s="174"/>
      <c r="E45" s="175"/>
      <c r="F45" s="25"/>
      <c r="G45" s="25"/>
      <c r="H45" s="25"/>
      <c r="I45" s="64"/>
      <c r="J45" s="25"/>
      <c r="K45" s="25"/>
      <c r="L45" s="25"/>
      <c r="M45" s="64"/>
      <c r="N45" s="25"/>
      <c r="O45" s="27"/>
      <c r="P45" s="26"/>
      <c r="Q45" s="30">
        <f t="shared" si="3"/>
        <v>0</v>
      </c>
      <c r="R45" s="102"/>
      <c r="S45" s="10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104"/>
      <c r="B46" s="105"/>
      <c r="C46" s="106"/>
      <c r="D46" s="107" t="s">
        <v>168</v>
      </c>
      <c r="E46" s="99"/>
      <c r="F46" s="108">
        <f t="shared" ref="F46:P46" si="4">SUM(F41:F45)</f>
        <v>0</v>
      </c>
      <c r="G46" s="108">
        <f t="shared" si="4"/>
        <v>0</v>
      </c>
      <c r="H46" s="108">
        <f t="shared" si="4"/>
        <v>0</v>
      </c>
      <c r="I46" s="108">
        <f t="shared" si="4"/>
        <v>0</v>
      </c>
      <c r="J46" s="108">
        <f t="shared" si="4"/>
        <v>0</v>
      </c>
      <c r="K46" s="108">
        <f t="shared" si="4"/>
        <v>0</v>
      </c>
      <c r="L46" s="108">
        <f t="shared" si="4"/>
        <v>0</v>
      </c>
      <c r="M46" s="108">
        <f t="shared" si="4"/>
        <v>0</v>
      </c>
      <c r="N46" s="108">
        <f t="shared" si="4"/>
        <v>0</v>
      </c>
      <c r="O46" s="108">
        <f t="shared" si="4"/>
        <v>665</v>
      </c>
      <c r="P46" s="108">
        <f t="shared" si="4"/>
        <v>665</v>
      </c>
      <c r="Q46" s="108">
        <f>SUM(Q41)</f>
        <v>0</v>
      </c>
      <c r="R46" s="99"/>
      <c r="S46" s="109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110"/>
      <c r="B47" s="111"/>
      <c r="C47" s="111"/>
      <c r="D47" s="111"/>
      <c r="E47" s="111"/>
      <c r="F47" s="112">
        <f>O41+O42+O43+O44+O45</f>
        <v>665</v>
      </c>
      <c r="G47" s="5"/>
      <c r="H47" s="5"/>
      <c r="I47" s="5"/>
      <c r="J47" s="5"/>
      <c r="K47" s="5"/>
      <c r="L47" s="5"/>
      <c r="M47" s="5"/>
      <c r="N47" s="5"/>
      <c r="O47" s="5"/>
      <c r="P47" s="113"/>
      <c r="Q47" s="113"/>
      <c r="R47" s="111"/>
      <c r="S47" s="114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55"/>
      <c r="B48" s="55"/>
      <c r="C48" s="55"/>
      <c r="D48" s="55"/>
      <c r="E48" s="115"/>
      <c r="F48" s="116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</row>
    <row r="49" ht="42.0" customHeight="1">
      <c r="A49" s="55"/>
      <c r="B49" s="55"/>
      <c r="C49" s="55"/>
      <c r="D49" s="55"/>
      <c r="E49" s="115"/>
      <c r="F49" s="116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</row>
    <row r="50" ht="42.0" customHeight="1">
      <c r="A50" s="55"/>
      <c r="B50" s="55"/>
      <c r="C50" s="55"/>
      <c r="D50" s="55"/>
      <c r="E50" s="115"/>
      <c r="F50" s="116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</row>
    <row r="51" ht="51.0" customHeight="1">
      <c r="A51" s="3"/>
      <c r="B51" s="3"/>
      <c r="C51" s="3"/>
      <c r="D51" s="3"/>
      <c r="E51" s="159" t="s">
        <v>188</v>
      </c>
      <c r="F51" s="160" t="s">
        <v>192</v>
      </c>
      <c r="G51" s="3"/>
      <c r="H51" s="3"/>
      <c r="I51" s="3"/>
      <c r="J51" s="161" t="s">
        <v>190</v>
      </c>
      <c r="K51" s="162"/>
      <c r="L51" s="162"/>
      <c r="M51" s="162"/>
      <c r="N51" s="163"/>
      <c r="O51" s="163"/>
      <c r="P51" s="164"/>
      <c r="Q51" s="165"/>
      <c r="R51" s="165"/>
      <c r="S51" s="165"/>
      <c r="T51" s="165"/>
      <c r="U51" s="165"/>
      <c r="V51" s="165"/>
      <c r="W51" s="165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159" t="s">
        <v>191</v>
      </c>
      <c r="F52" s="166" t="s">
        <v>192</v>
      </c>
      <c r="G52" s="3"/>
      <c r="H52" s="3"/>
      <c r="I52" s="3"/>
      <c r="J52" s="167" t="s">
        <v>193</v>
      </c>
      <c r="K52" s="168"/>
      <c r="L52" s="168"/>
      <c r="M52" s="168"/>
      <c r="N52" s="168"/>
      <c r="O52" s="168"/>
      <c r="P52" s="169"/>
      <c r="Q52" s="165"/>
      <c r="R52" s="165"/>
      <c r="S52" s="165"/>
      <c r="T52" s="165"/>
      <c r="U52" s="165"/>
      <c r="V52" s="165"/>
      <c r="W52" s="165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159" t="s">
        <v>194</v>
      </c>
      <c r="F53" s="166" t="s">
        <v>192</v>
      </c>
      <c r="G53" s="3"/>
      <c r="H53" s="3"/>
      <c r="I53" s="3"/>
      <c r="J53" s="171"/>
      <c r="K53" s="171"/>
      <c r="L53" s="171"/>
      <c r="M53" s="171"/>
      <c r="N53" s="171"/>
      <c r="O53" s="171"/>
      <c r="P53" s="17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159" t="s">
        <v>195</v>
      </c>
      <c r="F54" s="160" t="s">
        <v>192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159" t="s">
        <v>308</v>
      </c>
      <c r="F55" s="160" t="s">
        <v>192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159" t="s">
        <v>199</v>
      </c>
      <c r="F56" s="160" t="s">
        <v>198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159" t="s">
        <v>200</v>
      </c>
      <c r="F57" s="160" t="s">
        <v>192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4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4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ht="4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8:D40"/>
    <mergeCell ref="E38:E40"/>
    <mergeCell ref="P4:P5"/>
    <mergeCell ref="Q4:Q5"/>
    <mergeCell ref="F35:O35"/>
    <mergeCell ref="A37:S37"/>
    <mergeCell ref="A38:A40"/>
    <mergeCell ref="B38:B40"/>
    <mergeCell ref="C38:C40"/>
    <mergeCell ref="S38:S40"/>
    <mergeCell ref="P39:P40"/>
    <mergeCell ref="Q39:Q40"/>
    <mergeCell ref="F38:Q38"/>
    <mergeCell ref="R38:R40"/>
    <mergeCell ref="F39:F40"/>
    <mergeCell ref="G39:H39"/>
    <mergeCell ref="I39:J39"/>
    <mergeCell ref="K39:K40"/>
    <mergeCell ref="O39:O40"/>
    <mergeCell ref="F47:O4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73.3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76" t="s">
        <v>309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84.0" customHeight="1">
      <c r="A2" s="77" t="s">
        <v>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8" t="s">
        <v>2</v>
      </c>
      <c r="B3" s="79" t="s">
        <v>3</v>
      </c>
      <c r="C3" s="79" t="s">
        <v>4</v>
      </c>
      <c r="D3" s="79" t="s">
        <v>5</v>
      </c>
      <c r="E3" s="79" t="s">
        <v>6</v>
      </c>
      <c r="F3" s="80" t="s">
        <v>31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79" t="s">
        <v>32</v>
      </c>
      <c r="S3" s="79" t="s">
        <v>33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81" t="s">
        <v>34</v>
      </c>
      <c r="G4" s="82" t="s">
        <v>35</v>
      </c>
      <c r="H4" s="11"/>
      <c r="I4" s="82" t="s">
        <v>36</v>
      </c>
      <c r="J4" s="11"/>
      <c r="K4" s="79" t="s">
        <v>37</v>
      </c>
      <c r="L4" s="83"/>
      <c r="M4" s="83"/>
      <c r="N4" s="83"/>
      <c r="O4" s="79" t="s">
        <v>38</v>
      </c>
      <c r="P4" s="79" t="s">
        <v>39</v>
      </c>
      <c r="Q4" s="79" t="s">
        <v>40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84" t="s">
        <v>41</v>
      </c>
      <c r="H5" s="84" t="s">
        <v>42</v>
      </c>
      <c r="I5" s="84" t="s">
        <v>43</v>
      </c>
      <c r="J5" s="84" t="s">
        <v>44</v>
      </c>
      <c r="K5" s="11"/>
      <c r="L5" s="84" t="s">
        <v>45</v>
      </c>
      <c r="M5" s="84" t="s">
        <v>46</v>
      </c>
      <c r="N5" s="84" t="s">
        <v>47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44">
        <v>1.0</v>
      </c>
      <c r="B6" s="85">
        <v>45813.0</v>
      </c>
      <c r="C6" s="86" t="s">
        <v>310</v>
      </c>
      <c r="D6" s="87">
        <v>57355.0</v>
      </c>
      <c r="E6" s="88" t="s">
        <v>311</v>
      </c>
      <c r="F6" s="25"/>
      <c r="G6" s="25"/>
      <c r="H6" s="25"/>
      <c r="I6" s="64"/>
      <c r="J6" s="27">
        <v>2600.0</v>
      </c>
      <c r="K6" s="27"/>
      <c r="L6" s="25"/>
      <c r="M6" s="89"/>
      <c r="N6" s="25"/>
      <c r="O6" s="25"/>
      <c r="P6" s="26">
        <v>2600.0</v>
      </c>
      <c r="Q6" s="30">
        <f t="shared" ref="Q6:Q38" si="1">F6+G6+H6+I6+J6+K6+L6+M6+N6+O6-P6</f>
        <v>0</v>
      </c>
      <c r="R6" s="26" t="s">
        <v>64</v>
      </c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44">
        <v>2.0</v>
      </c>
      <c r="B7" s="85">
        <v>45813.0</v>
      </c>
      <c r="C7" s="86" t="s">
        <v>312</v>
      </c>
      <c r="D7" s="87">
        <v>66770.0</v>
      </c>
      <c r="E7" s="88" t="s">
        <v>313</v>
      </c>
      <c r="F7" s="25"/>
      <c r="G7" s="25"/>
      <c r="H7" s="25"/>
      <c r="I7" s="64"/>
      <c r="J7" s="27">
        <v>5000.0</v>
      </c>
      <c r="K7" s="25"/>
      <c r="L7" s="25"/>
      <c r="M7" s="89"/>
      <c r="N7" s="25"/>
      <c r="O7" s="25"/>
      <c r="P7" s="26">
        <v>5000.0</v>
      </c>
      <c r="Q7" s="30">
        <f t="shared" si="1"/>
        <v>0</v>
      </c>
      <c r="R7" s="26" t="s">
        <v>55</v>
      </c>
      <c r="S7" s="29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44">
        <v>3.0</v>
      </c>
      <c r="B8" s="85">
        <v>45813.0</v>
      </c>
      <c r="C8" s="86" t="s">
        <v>314</v>
      </c>
      <c r="D8" s="87">
        <v>10250.0</v>
      </c>
      <c r="E8" s="88" t="s">
        <v>99</v>
      </c>
      <c r="F8" s="25"/>
      <c r="G8" s="25"/>
      <c r="H8" s="25"/>
      <c r="I8" s="89">
        <v>10000.0</v>
      </c>
      <c r="J8" s="27"/>
      <c r="K8" s="25"/>
      <c r="L8" s="25"/>
      <c r="M8" s="89"/>
      <c r="N8" s="25"/>
      <c r="O8" s="25"/>
      <c r="P8" s="26">
        <v>10000.0</v>
      </c>
      <c r="Q8" s="30">
        <f t="shared" si="1"/>
        <v>0</v>
      </c>
      <c r="R8" s="26" t="s">
        <v>64</v>
      </c>
      <c r="S8" s="29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44">
        <v>4.0</v>
      </c>
      <c r="B9" s="85">
        <v>45813.0</v>
      </c>
      <c r="C9" s="86" t="s">
        <v>315</v>
      </c>
      <c r="D9" s="87">
        <v>71616.0</v>
      </c>
      <c r="E9" s="88" t="s">
        <v>316</v>
      </c>
      <c r="F9" s="25"/>
      <c r="G9" s="25"/>
      <c r="H9" s="25"/>
      <c r="I9" s="89">
        <v>5100.0</v>
      </c>
      <c r="J9" s="25"/>
      <c r="K9" s="25"/>
      <c r="L9" s="25"/>
      <c r="M9" s="89"/>
      <c r="N9" s="25"/>
      <c r="O9" s="25"/>
      <c r="P9" s="26">
        <v>5100.0</v>
      </c>
      <c r="Q9" s="30">
        <f t="shared" si="1"/>
        <v>0</v>
      </c>
      <c r="R9" s="26" t="s">
        <v>64</v>
      </c>
      <c r="S9" s="29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44">
        <v>5.0</v>
      </c>
      <c r="B10" s="85">
        <v>45813.0</v>
      </c>
      <c r="C10" s="86" t="s">
        <v>317</v>
      </c>
      <c r="D10" s="87">
        <v>52247.0</v>
      </c>
      <c r="E10" s="88" t="s">
        <v>226</v>
      </c>
      <c r="F10" s="27"/>
      <c r="G10" s="27"/>
      <c r="H10" s="25"/>
      <c r="I10" s="89">
        <v>5100.0</v>
      </c>
      <c r="J10" s="25"/>
      <c r="K10" s="25"/>
      <c r="L10" s="25"/>
      <c r="M10" s="89"/>
      <c r="N10" s="25"/>
      <c r="O10" s="25"/>
      <c r="P10" s="26">
        <v>5100.0</v>
      </c>
      <c r="Q10" s="30">
        <f t="shared" si="1"/>
        <v>0</v>
      </c>
      <c r="R10" s="26" t="s">
        <v>64</v>
      </c>
      <c r="S10" s="29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44">
        <v>6.0</v>
      </c>
      <c r="B11" s="85">
        <v>45813.0</v>
      </c>
      <c r="C11" s="86" t="s">
        <v>318</v>
      </c>
      <c r="D11" s="87">
        <v>84921.0</v>
      </c>
      <c r="E11" s="88" t="s">
        <v>319</v>
      </c>
      <c r="F11" s="25"/>
      <c r="G11" s="25"/>
      <c r="H11" s="25"/>
      <c r="I11" s="89"/>
      <c r="J11" s="27">
        <v>5100.0</v>
      </c>
      <c r="K11" s="25"/>
      <c r="L11" s="25"/>
      <c r="M11" s="64"/>
      <c r="N11" s="25"/>
      <c r="O11" s="25"/>
      <c r="P11" s="26">
        <v>5100.0</v>
      </c>
      <c r="Q11" s="30">
        <f t="shared" si="1"/>
        <v>0</v>
      </c>
      <c r="R11" s="26" t="s">
        <v>55</v>
      </c>
      <c r="S11" s="2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44">
        <v>7.0</v>
      </c>
      <c r="B12" s="85">
        <v>45813.0</v>
      </c>
      <c r="C12" s="86" t="s">
        <v>320</v>
      </c>
      <c r="D12" s="87">
        <v>54750.0</v>
      </c>
      <c r="E12" s="88" t="s">
        <v>321</v>
      </c>
      <c r="F12" s="25"/>
      <c r="G12" s="25"/>
      <c r="H12" s="25"/>
      <c r="I12" s="89">
        <v>2600.0</v>
      </c>
      <c r="J12" s="27"/>
      <c r="K12" s="25"/>
      <c r="L12" s="25"/>
      <c r="M12" s="64"/>
      <c r="N12" s="25"/>
      <c r="O12" s="25"/>
      <c r="P12" s="26">
        <v>2600.0</v>
      </c>
      <c r="Q12" s="30">
        <f t="shared" si="1"/>
        <v>0</v>
      </c>
      <c r="R12" s="26" t="s">
        <v>55</v>
      </c>
      <c r="S12" s="2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44">
        <v>8.0</v>
      </c>
      <c r="B13" s="85">
        <v>45813.0</v>
      </c>
      <c r="C13" s="86" t="s">
        <v>322</v>
      </c>
      <c r="D13" s="87">
        <v>81108.0</v>
      </c>
      <c r="E13" s="88" t="s">
        <v>220</v>
      </c>
      <c r="F13" s="25"/>
      <c r="G13" s="25"/>
      <c r="H13" s="25"/>
      <c r="I13" s="89">
        <v>9500.0</v>
      </c>
      <c r="J13" s="27"/>
      <c r="K13" s="27"/>
      <c r="L13" s="25"/>
      <c r="M13" s="64"/>
      <c r="N13" s="25"/>
      <c r="O13" s="25"/>
      <c r="P13" s="26">
        <v>9500.0</v>
      </c>
      <c r="Q13" s="30">
        <f t="shared" si="1"/>
        <v>0</v>
      </c>
      <c r="R13" s="26" t="s">
        <v>55</v>
      </c>
      <c r="S13" s="2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44">
        <v>9.0</v>
      </c>
      <c r="B14" s="85">
        <v>45813.0</v>
      </c>
      <c r="C14" s="86" t="s">
        <v>323</v>
      </c>
      <c r="D14" s="87">
        <v>45096.0</v>
      </c>
      <c r="E14" s="88" t="s">
        <v>214</v>
      </c>
      <c r="F14" s="25"/>
      <c r="G14" s="25"/>
      <c r="H14" s="25"/>
      <c r="I14" s="89">
        <v>12700.0</v>
      </c>
      <c r="J14" s="25"/>
      <c r="K14" s="25"/>
      <c r="L14" s="25"/>
      <c r="M14" s="89"/>
      <c r="N14" s="25"/>
      <c r="O14" s="25"/>
      <c r="P14" s="26">
        <v>12700.0</v>
      </c>
      <c r="Q14" s="30">
        <f t="shared" si="1"/>
        <v>0</v>
      </c>
      <c r="R14" s="26" t="s">
        <v>55</v>
      </c>
      <c r="S14" s="2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44">
        <v>10.0</v>
      </c>
      <c r="B15" s="85">
        <v>45813.0</v>
      </c>
      <c r="C15" s="86" t="s">
        <v>324</v>
      </c>
      <c r="D15" s="87">
        <v>62815.0</v>
      </c>
      <c r="E15" s="88" t="s">
        <v>325</v>
      </c>
      <c r="F15" s="25"/>
      <c r="G15" s="25"/>
      <c r="H15" s="25"/>
      <c r="I15" s="89">
        <v>15000.0</v>
      </c>
      <c r="J15" s="25"/>
      <c r="K15" s="25"/>
      <c r="L15" s="25"/>
      <c r="M15" s="64"/>
      <c r="N15" s="25"/>
      <c r="O15" s="25"/>
      <c r="P15" s="26">
        <v>15000.0</v>
      </c>
      <c r="Q15" s="30">
        <f t="shared" si="1"/>
        <v>0</v>
      </c>
      <c r="R15" s="26" t="s">
        <v>55</v>
      </c>
      <c r="S15" s="2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44">
        <v>11.0</v>
      </c>
      <c r="B16" s="85">
        <v>45813.0</v>
      </c>
      <c r="C16" s="86" t="s">
        <v>326</v>
      </c>
      <c r="D16" s="87">
        <v>88890.0</v>
      </c>
      <c r="E16" s="88" t="s">
        <v>327</v>
      </c>
      <c r="F16" s="27"/>
      <c r="G16" s="25"/>
      <c r="H16" s="25"/>
      <c r="I16" s="89">
        <v>300.0</v>
      </c>
      <c r="J16" s="25"/>
      <c r="K16" s="25"/>
      <c r="L16" s="25"/>
      <c r="M16" s="64"/>
      <c r="N16" s="25"/>
      <c r="O16" s="25"/>
      <c r="P16" s="26">
        <v>300.0</v>
      </c>
      <c r="Q16" s="30">
        <f t="shared" si="1"/>
        <v>0</v>
      </c>
      <c r="R16" s="26" t="s">
        <v>55</v>
      </c>
      <c r="S16" s="32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44">
        <v>12.0</v>
      </c>
      <c r="B17" s="90">
        <v>45813.0</v>
      </c>
      <c r="C17" s="86" t="s">
        <v>328</v>
      </c>
      <c r="D17" s="87">
        <v>51939.0</v>
      </c>
      <c r="E17" s="88" t="s">
        <v>329</v>
      </c>
      <c r="F17" s="25"/>
      <c r="G17" s="25"/>
      <c r="H17" s="25"/>
      <c r="I17" s="89">
        <v>7700.0</v>
      </c>
      <c r="J17" s="25"/>
      <c r="K17" s="25"/>
      <c r="L17" s="25"/>
      <c r="M17" s="64"/>
      <c r="N17" s="25"/>
      <c r="O17" s="25"/>
      <c r="P17" s="26">
        <v>7700.0</v>
      </c>
      <c r="Q17" s="30">
        <f t="shared" si="1"/>
        <v>0</v>
      </c>
      <c r="R17" s="26" t="s">
        <v>76</v>
      </c>
      <c r="S17" s="32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44">
        <v>13.0</v>
      </c>
      <c r="B18" s="90">
        <v>45813.0</v>
      </c>
      <c r="C18" s="86" t="s">
        <v>330</v>
      </c>
      <c r="D18" s="87">
        <v>50596.0</v>
      </c>
      <c r="E18" s="88" t="s">
        <v>331</v>
      </c>
      <c r="F18" s="25"/>
      <c r="G18" s="25"/>
      <c r="H18" s="25"/>
      <c r="I18" s="89">
        <v>2500.0</v>
      </c>
      <c r="J18" s="27"/>
      <c r="K18" s="25"/>
      <c r="L18" s="25"/>
      <c r="M18" s="64"/>
      <c r="N18" s="25"/>
      <c r="O18" s="25"/>
      <c r="P18" s="26">
        <v>2500.0</v>
      </c>
      <c r="Q18" s="30">
        <f t="shared" si="1"/>
        <v>0</v>
      </c>
      <c r="R18" s="26" t="s">
        <v>64</v>
      </c>
      <c r="S18" s="32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44">
        <v>14.0</v>
      </c>
      <c r="B19" s="90">
        <v>45813.0</v>
      </c>
      <c r="C19" s="86" t="s">
        <v>332</v>
      </c>
      <c r="D19" s="87">
        <v>49270.0</v>
      </c>
      <c r="E19" s="88" t="s">
        <v>333</v>
      </c>
      <c r="F19" s="27"/>
      <c r="G19" s="25"/>
      <c r="H19" s="25"/>
      <c r="I19" s="89">
        <v>900.0</v>
      </c>
      <c r="J19" s="27"/>
      <c r="K19" s="27"/>
      <c r="L19" s="25"/>
      <c r="M19" s="64"/>
      <c r="N19" s="25"/>
      <c r="O19" s="25"/>
      <c r="P19" s="26">
        <v>900.0</v>
      </c>
      <c r="Q19" s="30">
        <f t="shared" si="1"/>
        <v>0</v>
      </c>
      <c r="R19" s="26" t="s">
        <v>64</v>
      </c>
      <c r="S19" s="32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44">
        <v>15.0</v>
      </c>
      <c r="B20" s="90">
        <v>45813.0</v>
      </c>
      <c r="C20" s="86" t="s">
        <v>334</v>
      </c>
      <c r="D20" s="87">
        <v>75989.0</v>
      </c>
      <c r="E20" s="88" t="s">
        <v>335</v>
      </c>
      <c r="F20" s="27"/>
      <c r="G20" s="25"/>
      <c r="H20" s="25"/>
      <c r="I20" s="89">
        <v>2600.0</v>
      </c>
      <c r="J20" s="27"/>
      <c r="K20" s="25"/>
      <c r="L20" s="25"/>
      <c r="M20" s="64"/>
      <c r="N20" s="25"/>
      <c r="O20" s="25"/>
      <c r="P20" s="26">
        <v>2600.0</v>
      </c>
      <c r="Q20" s="30">
        <f t="shared" si="1"/>
        <v>0</v>
      </c>
      <c r="R20" s="26" t="s">
        <v>55</v>
      </c>
      <c r="S20" s="32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44">
        <v>16.0</v>
      </c>
      <c r="B21" s="90">
        <v>45813.0</v>
      </c>
      <c r="C21" s="86" t="s">
        <v>336</v>
      </c>
      <c r="D21" s="87">
        <v>88895.0</v>
      </c>
      <c r="E21" s="88" t="s">
        <v>337</v>
      </c>
      <c r="F21" s="25"/>
      <c r="G21" s="27"/>
      <c r="H21" s="25"/>
      <c r="I21" s="89">
        <v>300.0</v>
      </c>
      <c r="J21" s="25"/>
      <c r="K21" s="25"/>
      <c r="L21" s="25"/>
      <c r="M21" s="64"/>
      <c r="N21" s="25"/>
      <c r="O21" s="25"/>
      <c r="P21" s="26">
        <v>300.0</v>
      </c>
      <c r="Q21" s="30">
        <f t="shared" si="1"/>
        <v>0</v>
      </c>
      <c r="R21" s="26" t="s">
        <v>55</v>
      </c>
      <c r="S21" s="32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44">
        <v>17.0</v>
      </c>
      <c r="B22" s="90">
        <v>45813.0</v>
      </c>
      <c r="C22" s="86" t="s">
        <v>338</v>
      </c>
      <c r="D22" s="87">
        <v>88897.0</v>
      </c>
      <c r="E22" s="88" t="s">
        <v>339</v>
      </c>
      <c r="F22" s="27">
        <v>300.0</v>
      </c>
      <c r="G22" s="25"/>
      <c r="H22" s="25"/>
      <c r="I22" s="89"/>
      <c r="J22" s="25"/>
      <c r="K22" s="27"/>
      <c r="L22" s="25"/>
      <c r="M22" s="64"/>
      <c r="N22" s="25"/>
      <c r="O22" s="25"/>
      <c r="P22" s="26">
        <v>300.0</v>
      </c>
      <c r="Q22" s="30">
        <f t="shared" si="1"/>
        <v>0</v>
      </c>
      <c r="R22" s="26" t="s">
        <v>64</v>
      </c>
      <c r="S22" s="32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44">
        <v>18.0</v>
      </c>
      <c r="B23" s="85">
        <v>45813.0</v>
      </c>
      <c r="C23" s="86" t="s">
        <v>340</v>
      </c>
      <c r="D23" s="87">
        <v>39384.0</v>
      </c>
      <c r="E23" s="88" t="s">
        <v>341</v>
      </c>
      <c r="F23" s="27"/>
      <c r="G23" s="25"/>
      <c r="H23" s="25"/>
      <c r="I23" s="89"/>
      <c r="J23" s="27">
        <v>10000.0</v>
      </c>
      <c r="K23" s="25"/>
      <c r="L23" s="25"/>
      <c r="M23" s="64"/>
      <c r="N23" s="25"/>
      <c r="O23" s="25"/>
      <c r="P23" s="26">
        <v>10000.0</v>
      </c>
      <c r="Q23" s="30">
        <f t="shared" si="1"/>
        <v>0</v>
      </c>
      <c r="R23" s="26" t="s">
        <v>64</v>
      </c>
      <c r="S23" s="32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44">
        <v>19.0</v>
      </c>
      <c r="B24" s="85">
        <v>45813.0</v>
      </c>
      <c r="C24" s="86" t="s">
        <v>342</v>
      </c>
      <c r="D24" s="87">
        <v>80700.0</v>
      </c>
      <c r="E24" s="88" t="s">
        <v>343</v>
      </c>
      <c r="F24" s="25"/>
      <c r="G24" s="25"/>
      <c r="H24" s="25"/>
      <c r="I24" s="89">
        <v>10000.0</v>
      </c>
      <c r="J24" s="27"/>
      <c r="K24" s="27"/>
      <c r="L24" s="25"/>
      <c r="M24" s="64"/>
      <c r="N24" s="25"/>
      <c r="O24" s="25"/>
      <c r="P24" s="26">
        <v>10000.0</v>
      </c>
      <c r="Q24" s="30">
        <f t="shared" si="1"/>
        <v>0</v>
      </c>
      <c r="R24" s="26" t="s">
        <v>55</v>
      </c>
      <c r="S24" s="32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44">
        <v>20.0</v>
      </c>
      <c r="B25" s="85">
        <v>45813.0</v>
      </c>
      <c r="C25" s="86" t="s">
        <v>344</v>
      </c>
      <c r="D25" s="87">
        <v>36928.0</v>
      </c>
      <c r="E25" s="88" t="s">
        <v>78</v>
      </c>
      <c r="F25" s="27"/>
      <c r="G25" s="25"/>
      <c r="H25" s="27"/>
      <c r="I25" s="89"/>
      <c r="J25" s="25"/>
      <c r="K25" s="27">
        <v>4500.0</v>
      </c>
      <c r="L25" s="25"/>
      <c r="M25" s="64"/>
      <c r="N25" s="25"/>
      <c r="O25" s="25"/>
      <c r="P25" s="26">
        <v>4500.0</v>
      </c>
      <c r="Q25" s="30">
        <f t="shared" si="1"/>
        <v>0</v>
      </c>
      <c r="R25" s="26" t="s">
        <v>64</v>
      </c>
      <c r="S25" s="32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44">
        <v>21.0</v>
      </c>
      <c r="B26" s="85">
        <v>45813.0</v>
      </c>
      <c r="C26" s="86" t="s">
        <v>345</v>
      </c>
      <c r="D26" s="87">
        <v>52425.0</v>
      </c>
      <c r="E26" s="88" t="s">
        <v>346</v>
      </c>
      <c r="F26" s="25"/>
      <c r="G26" s="27">
        <v>2500.0</v>
      </c>
      <c r="H26" s="27"/>
      <c r="I26" s="64"/>
      <c r="J26" s="25"/>
      <c r="K26" s="27"/>
      <c r="L26" s="25"/>
      <c r="M26" s="89"/>
      <c r="N26" s="25"/>
      <c r="O26" s="25"/>
      <c r="P26" s="26">
        <v>2500.0</v>
      </c>
      <c r="Q26" s="30">
        <f t="shared" si="1"/>
        <v>0</v>
      </c>
      <c r="R26" s="26" t="s">
        <v>55</v>
      </c>
      <c r="S26" s="32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44">
        <v>22.0</v>
      </c>
      <c r="B27" s="85">
        <v>45812.0</v>
      </c>
      <c r="C27" s="86" t="s">
        <v>347</v>
      </c>
      <c r="D27" s="87">
        <v>88873.0</v>
      </c>
      <c r="E27" s="88" t="s">
        <v>348</v>
      </c>
      <c r="F27" s="25"/>
      <c r="G27" s="25"/>
      <c r="H27" s="27"/>
      <c r="I27" s="89">
        <v>3250.0</v>
      </c>
      <c r="J27" s="25"/>
      <c r="K27" s="27"/>
      <c r="L27" s="25"/>
      <c r="M27" s="89"/>
      <c r="N27" s="25"/>
      <c r="O27" s="25"/>
      <c r="P27" s="26">
        <v>3250.0</v>
      </c>
      <c r="Q27" s="30">
        <f t="shared" si="1"/>
        <v>0</v>
      </c>
      <c r="R27" s="26" t="s">
        <v>236</v>
      </c>
      <c r="S27" s="32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44">
        <v>23.0</v>
      </c>
      <c r="B28" s="85">
        <v>45812.0</v>
      </c>
      <c r="C28" s="86" t="s">
        <v>349</v>
      </c>
      <c r="D28" s="87">
        <v>88874.0</v>
      </c>
      <c r="E28" s="88" t="s">
        <v>350</v>
      </c>
      <c r="F28" s="25"/>
      <c r="G28" s="25"/>
      <c r="H28" s="27"/>
      <c r="I28" s="89">
        <v>3250.0</v>
      </c>
      <c r="J28" s="25"/>
      <c r="K28" s="27"/>
      <c r="L28" s="25"/>
      <c r="M28" s="89"/>
      <c r="N28" s="25"/>
      <c r="O28" s="25"/>
      <c r="P28" s="26">
        <v>3250.0</v>
      </c>
      <c r="Q28" s="30">
        <f t="shared" si="1"/>
        <v>0</v>
      </c>
      <c r="R28" s="26" t="s">
        <v>236</v>
      </c>
      <c r="S28" s="32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44">
        <v>24.0</v>
      </c>
      <c r="B29" s="85">
        <v>45813.0</v>
      </c>
      <c r="C29" s="86" t="s">
        <v>351</v>
      </c>
      <c r="D29" s="87">
        <v>51017.0</v>
      </c>
      <c r="E29" s="88" t="s">
        <v>293</v>
      </c>
      <c r="F29" s="25"/>
      <c r="G29" s="25"/>
      <c r="H29" s="27">
        <v>12500.0</v>
      </c>
      <c r="I29" s="64"/>
      <c r="J29" s="25"/>
      <c r="K29" s="27"/>
      <c r="L29" s="25"/>
      <c r="M29" s="89"/>
      <c r="N29" s="25"/>
      <c r="O29" s="25"/>
      <c r="P29" s="26">
        <v>12500.0</v>
      </c>
      <c r="Q29" s="30">
        <f t="shared" si="1"/>
        <v>0</v>
      </c>
      <c r="R29" s="26"/>
      <c r="S29" s="32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44">
        <v>25.0</v>
      </c>
      <c r="B30" s="85">
        <v>45813.0</v>
      </c>
      <c r="C30" s="86" t="s">
        <v>352</v>
      </c>
      <c r="D30" s="87">
        <v>51782.0</v>
      </c>
      <c r="E30" s="88" t="s">
        <v>353</v>
      </c>
      <c r="F30" s="25"/>
      <c r="G30" s="25"/>
      <c r="H30" s="27">
        <v>2500.0</v>
      </c>
      <c r="I30" s="64"/>
      <c r="J30" s="25"/>
      <c r="K30" s="27"/>
      <c r="L30" s="25"/>
      <c r="M30" s="89"/>
      <c r="N30" s="25"/>
      <c r="O30" s="25"/>
      <c r="P30" s="26">
        <v>2500.0</v>
      </c>
      <c r="Q30" s="30">
        <f t="shared" si="1"/>
        <v>0</v>
      </c>
      <c r="R30" s="26"/>
      <c r="S30" s="32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44">
        <v>26.0</v>
      </c>
      <c r="B31" s="85">
        <v>45813.0</v>
      </c>
      <c r="C31" s="86" t="s">
        <v>354</v>
      </c>
      <c r="D31" s="87">
        <v>52669.0</v>
      </c>
      <c r="E31" s="88" t="s">
        <v>355</v>
      </c>
      <c r="F31" s="25"/>
      <c r="G31" s="25"/>
      <c r="H31" s="27">
        <v>25100.0</v>
      </c>
      <c r="I31" s="64"/>
      <c r="J31" s="25"/>
      <c r="K31" s="27"/>
      <c r="L31" s="25"/>
      <c r="M31" s="89"/>
      <c r="N31" s="25"/>
      <c r="O31" s="25"/>
      <c r="P31" s="26">
        <v>25100.0</v>
      </c>
      <c r="Q31" s="30">
        <f t="shared" si="1"/>
        <v>0</v>
      </c>
      <c r="R31" s="26"/>
      <c r="S31" s="32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44">
        <v>27.0</v>
      </c>
      <c r="B32" s="85">
        <v>45813.0</v>
      </c>
      <c r="C32" s="86" t="s">
        <v>356</v>
      </c>
      <c r="D32" s="87">
        <v>47787.0</v>
      </c>
      <c r="E32" s="88" t="s">
        <v>25</v>
      </c>
      <c r="F32" s="27"/>
      <c r="G32" s="25"/>
      <c r="H32" s="27">
        <v>5000.0</v>
      </c>
      <c r="I32" s="64"/>
      <c r="J32" s="25"/>
      <c r="K32" s="27"/>
      <c r="L32" s="25"/>
      <c r="M32" s="64"/>
      <c r="N32" s="25"/>
      <c r="O32" s="25"/>
      <c r="P32" s="26">
        <v>5000.0</v>
      </c>
      <c r="Q32" s="30">
        <f t="shared" si="1"/>
        <v>0</v>
      </c>
      <c r="R32" s="26"/>
      <c r="S32" s="32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44">
        <v>28.0</v>
      </c>
      <c r="B33" s="85">
        <v>45813.0</v>
      </c>
      <c r="C33" s="86" t="s">
        <v>357</v>
      </c>
      <c r="D33" s="87">
        <v>10271.0</v>
      </c>
      <c r="E33" s="88" t="s">
        <v>358</v>
      </c>
      <c r="F33" s="25"/>
      <c r="G33" s="25"/>
      <c r="H33" s="27">
        <v>2600.0</v>
      </c>
      <c r="I33" s="89"/>
      <c r="J33" s="25"/>
      <c r="K33" s="25"/>
      <c r="L33" s="25"/>
      <c r="M33" s="89"/>
      <c r="N33" s="25"/>
      <c r="O33" s="25"/>
      <c r="P33" s="26">
        <v>2600.0</v>
      </c>
      <c r="Q33" s="30">
        <f t="shared" si="1"/>
        <v>0</v>
      </c>
      <c r="R33" s="26"/>
      <c r="S33" s="32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customHeight="1">
      <c r="A34" s="44">
        <v>29.0</v>
      </c>
      <c r="B34" s="85">
        <v>45813.0</v>
      </c>
      <c r="C34" s="86" t="s">
        <v>359</v>
      </c>
      <c r="D34" s="87">
        <v>82254.0</v>
      </c>
      <c r="E34" s="88" t="s">
        <v>360</v>
      </c>
      <c r="F34" s="25"/>
      <c r="G34" s="25"/>
      <c r="H34" s="27"/>
      <c r="I34" s="89"/>
      <c r="J34" s="25"/>
      <c r="K34" s="25"/>
      <c r="L34" s="25"/>
      <c r="M34" s="89">
        <v>2600.0</v>
      </c>
      <c r="N34" s="25"/>
      <c r="O34" s="25"/>
      <c r="P34" s="26">
        <v>2600.0</v>
      </c>
      <c r="Q34" s="30">
        <f t="shared" si="1"/>
        <v>0</v>
      </c>
      <c r="R34" s="26"/>
      <c r="S34" s="32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customHeight="1">
      <c r="A35" s="44">
        <v>30.0</v>
      </c>
      <c r="B35" s="85">
        <v>45813.0</v>
      </c>
      <c r="C35" s="86" t="s">
        <v>361</v>
      </c>
      <c r="D35" s="87">
        <v>10006.0</v>
      </c>
      <c r="E35" s="88" t="s">
        <v>155</v>
      </c>
      <c r="F35" s="25"/>
      <c r="G35" s="25"/>
      <c r="H35" s="25"/>
      <c r="I35" s="64"/>
      <c r="J35" s="25"/>
      <c r="K35" s="27">
        <v>2500.0</v>
      </c>
      <c r="L35" s="25"/>
      <c r="M35" s="64"/>
      <c r="N35" s="25"/>
      <c r="O35" s="25"/>
      <c r="P35" s="26">
        <v>2500.0</v>
      </c>
      <c r="Q35" s="30">
        <f t="shared" si="1"/>
        <v>0</v>
      </c>
      <c r="R35" s="29"/>
      <c r="S35" s="32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customHeight="1">
      <c r="A36" s="44">
        <v>31.0</v>
      </c>
      <c r="B36" s="85">
        <v>45813.0</v>
      </c>
      <c r="C36" s="86" t="s">
        <v>362</v>
      </c>
      <c r="D36" s="87">
        <v>10006.0</v>
      </c>
      <c r="E36" s="88" t="s">
        <v>155</v>
      </c>
      <c r="F36" s="25"/>
      <c r="G36" s="25"/>
      <c r="H36" s="25"/>
      <c r="I36" s="64"/>
      <c r="J36" s="25"/>
      <c r="K36" s="27">
        <v>1200.0</v>
      </c>
      <c r="L36" s="25"/>
      <c r="M36" s="64"/>
      <c r="N36" s="25"/>
      <c r="O36" s="25"/>
      <c r="P36" s="26">
        <v>1200.0</v>
      </c>
      <c r="Q36" s="30">
        <f t="shared" si="1"/>
        <v>0</v>
      </c>
      <c r="R36" s="29"/>
      <c r="S36" s="32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customHeight="1">
      <c r="A37" s="44"/>
      <c r="B37" s="60"/>
      <c r="C37" s="61"/>
      <c r="D37" s="62"/>
      <c r="E37" s="63"/>
      <c r="F37" s="25"/>
      <c r="G37" s="25"/>
      <c r="H37" s="25"/>
      <c r="I37" s="64"/>
      <c r="J37" s="25"/>
      <c r="K37" s="25"/>
      <c r="L37" s="25"/>
      <c r="M37" s="64"/>
      <c r="N37" s="25"/>
      <c r="O37" s="25"/>
      <c r="P37" s="29"/>
      <c r="Q37" s="30">
        <f t="shared" si="1"/>
        <v>0</v>
      </c>
      <c r="R37" s="29"/>
      <c r="S37" s="32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customHeight="1">
      <c r="A38" s="44"/>
      <c r="B38" s="60"/>
      <c r="C38" s="61"/>
      <c r="D38" s="62"/>
      <c r="E38" s="63"/>
      <c r="F38" s="25"/>
      <c r="G38" s="25"/>
      <c r="H38" s="25"/>
      <c r="I38" s="64"/>
      <c r="J38" s="25"/>
      <c r="K38" s="25"/>
      <c r="L38" s="25"/>
      <c r="M38" s="64"/>
      <c r="N38" s="25"/>
      <c r="O38" s="25"/>
      <c r="P38" s="29"/>
      <c r="Q38" s="30">
        <f t="shared" si="1"/>
        <v>0</v>
      </c>
      <c r="R38" s="29"/>
      <c r="S38" s="32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customHeight="1">
      <c r="A39" s="65"/>
      <c r="B39" s="66"/>
      <c r="C39" s="67"/>
      <c r="D39" s="68"/>
      <c r="E39" s="68"/>
      <c r="F39" s="69">
        <f t="shared" ref="F39:P39" si="2">SUM(F6:F38)</f>
        <v>300</v>
      </c>
      <c r="G39" s="69">
        <f t="shared" si="2"/>
        <v>2500</v>
      </c>
      <c r="H39" s="69">
        <f t="shared" si="2"/>
        <v>47700</v>
      </c>
      <c r="I39" s="69">
        <f t="shared" si="2"/>
        <v>90800</v>
      </c>
      <c r="J39" s="69">
        <f t="shared" si="2"/>
        <v>22700</v>
      </c>
      <c r="K39" s="69">
        <f t="shared" si="2"/>
        <v>8200</v>
      </c>
      <c r="L39" s="69">
        <f t="shared" si="2"/>
        <v>0</v>
      </c>
      <c r="M39" s="69">
        <f t="shared" si="2"/>
        <v>2600</v>
      </c>
      <c r="N39" s="69">
        <f t="shared" si="2"/>
        <v>0</v>
      </c>
      <c r="O39" s="69">
        <f t="shared" si="2"/>
        <v>0</v>
      </c>
      <c r="P39" s="69">
        <f t="shared" si="2"/>
        <v>174800</v>
      </c>
      <c r="Q39" s="91"/>
      <c r="R39" s="68"/>
      <c r="S39" s="70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</row>
    <row r="40" ht="42.0" customHeight="1">
      <c r="A40" s="71"/>
      <c r="B40" s="92"/>
      <c r="C40" s="72"/>
      <c r="D40" s="72"/>
      <c r="E40" s="72"/>
      <c r="F40" s="73">
        <f>F39+G39+H39+I39+J39+K39+L39+M39+N39+O39</f>
        <v>174800</v>
      </c>
      <c r="G40" s="5"/>
      <c r="H40" s="5"/>
      <c r="I40" s="5"/>
      <c r="J40" s="5"/>
      <c r="K40" s="5"/>
      <c r="L40" s="5"/>
      <c r="M40" s="5"/>
      <c r="N40" s="5"/>
      <c r="O40" s="5"/>
      <c r="P40" s="74" t="s">
        <v>161</v>
      </c>
      <c r="Q40" s="74"/>
      <c r="R40" s="72"/>
      <c r="S40" s="7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ht="42.0" customHeight="1">
      <c r="A41" s="55"/>
      <c r="B41" s="55"/>
      <c r="C41" s="55"/>
      <c r="D41" s="55"/>
      <c r="E41" s="31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ht="42.0" customHeight="1">
      <c r="A42" s="93" t="s">
        <v>162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6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94" t="s">
        <v>2</v>
      </c>
      <c r="B43" s="95" t="s">
        <v>3</v>
      </c>
      <c r="C43" s="95" t="s">
        <v>4</v>
      </c>
      <c r="D43" s="95" t="s">
        <v>5</v>
      </c>
      <c r="E43" s="95" t="s">
        <v>6</v>
      </c>
      <c r="F43" s="96" t="s">
        <v>31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1"/>
      <c r="R43" s="95" t="s">
        <v>32</v>
      </c>
      <c r="S43" s="95" t="s">
        <v>33</v>
      </c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12"/>
      <c r="B44" s="13"/>
      <c r="C44" s="13"/>
      <c r="D44" s="13"/>
      <c r="E44" s="13"/>
      <c r="F44" s="97" t="s">
        <v>34</v>
      </c>
      <c r="G44" s="98" t="s">
        <v>35</v>
      </c>
      <c r="H44" s="11"/>
      <c r="I44" s="98" t="s">
        <v>36</v>
      </c>
      <c r="J44" s="11"/>
      <c r="K44" s="95" t="s">
        <v>37</v>
      </c>
      <c r="L44" s="99"/>
      <c r="M44" s="99"/>
      <c r="N44" s="99"/>
      <c r="O44" s="100" t="s">
        <v>363</v>
      </c>
      <c r="P44" s="95" t="s">
        <v>39</v>
      </c>
      <c r="Q44" s="95" t="s">
        <v>40</v>
      </c>
      <c r="R44" s="13"/>
      <c r="S44" s="1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17"/>
      <c r="B45" s="11"/>
      <c r="C45" s="11"/>
      <c r="D45" s="11"/>
      <c r="E45" s="11"/>
      <c r="F45" s="11"/>
      <c r="G45" s="101" t="s">
        <v>41</v>
      </c>
      <c r="H45" s="101" t="s">
        <v>42</v>
      </c>
      <c r="I45" s="101" t="s">
        <v>43</v>
      </c>
      <c r="J45" s="101" t="s">
        <v>44</v>
      </c>
      <c r="K45" s="11"/>
      <c r="L45" s="101" t="s">
        <v>45</v>
      </c>
      <c r="M45" s="101" t="s">
        <v>46</v>
      </c>
      <c r="N45" s="101" t="s">
        <v>47</v>
      </c>
      <c r="O45" s="11"/>
      <c r="P45" s="11"/>
      <c r="Q45" s="11"/>
      <c r="R45" s="11"/>
      <c r="S45" s="1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44">
        <v>1.0</v>
      </c>
      <c r="B46" s="176">
        <v>45812.0</v>
      </c>
      <c r="C46" s="173" t="s">
        <v>364</v>
      </c>
      <c r="D46" s="174">
        <v>45096.0</v>
      </c>
      <c r="E46" s="175" t="s">
        <v>214</v>
      </c>
      <c r="F46" s="25"/>
      <c r="G46" s="25"/>
      <c r="H46" s="25"/>
      <c r="I46" s="64"/>
      <c r="J46" s="25"/>
      <c r="K46" s="25"/>
      <c r="L46" s="25"/>
      <c r="M46" s="64"/>
      <c r="N46" s="25"/>
      <c r="O46" s="26">
        <v>35.0</v>
      </c>
      <c r="P46" s="26">
        <v>35.0</v>
      </c>
      <c r="Q46" s="30">
        <f t="shared" ref="Q46:Q52" si="3">F46+G46+H46+I46+J46+K46+L46+M46+N46+O46-P46</f>
        <v>0</v>
      </c>
      <c r="R46" s="29"/>
      <c r="S46" s="32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19">
        <v>2.0</v>
      </c>
      <c r="B47" s="176">
        <v>45813.0</v>
      </c>
      <c r="C47" s="173" t="s">
        <v>365</v>
      </c>
      <c r="D47" s="174">
        <v>88888.0</v>
      </c>
      <c r="E47" s="175" t="s">
        <v>366</v>
      </c>
      <c r="F47" s="25"/>
      <c r="G47" s="25"/>
      <c r="H47" s="25"/>
      <c r="I47" s="64"/>
      <c r="J47" s="25"/>
      <c r="K47" s="25"/>
      <c r="L47" s="25"/>
      <c r="M47" s="64"/>
      <c r="N47" s="25"/>
      <c r="O47" s="26">
        <v>300.0</v>
      </c>
      <c r="P47" s="26">
        <v>300.0</v>
      </c>
      <c r="Q47" s="30">
        <f t="shared" si="3"/>
        <v>0</v>
      </c>
      <c r="R47" s="102"/>
      <c r="S47" s="10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44">
        <v>3.0</v>
      </c>
      <c r="B48" s="176">
        <v>45813.0</v>
      </c>
      <c r="C48" s="173" t="s">
        <v>367</v>
      </c>
      <c r="D48" s="174">
        <v>54110.0</v>
      </c>
      <c r="E48" s="175" t="s">
        <v>368</v>
      </c>
      <c r="F48" s="25"/>
      <c r="G48" s="25"/>
      <c r="H48" s="25"/>
      <c r="I48" s="64"/>
      <c r="J48" s="25"/>
      <c r="K48" s="25"/>
      <c r="L48" s="25"/>
      <c r="M48" s="64"/>
      <c r="N48" s="25"/>
      <c r="O48" s="26">
        <v>35.0</v>
      </c>
      <c r="P48" s="26">
        <v>35.0</v>
      </c>
      <c r="Q48" s="30">
        <f t="shared" si="3"/>
        <v>0</v>
      </c>
      <c r="R48" s="102"/>
      <c r="S48" s="10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19">
        <v>4.0</v>
      </c>
      <c r="B49" s="176">
        <v>45813.0</v>
      </c>
      <c r="C49" s="173" t="s">
        <v>369</v>
      </c>
      <c r="D49" s="174">
        <v>56745.0</v>
      </c>
      <c r="E49" s="175" t="s">
        <v>370</v>
      </c>
      <c r="F49" s="25"/>
      <c r="G49" s="25"/>
      <c r="H49" s="25"/>
      <c r="I49" s="64"/>
      <c r="J49" s="25"/>
      <c r="K49" s="25"/>
      <c r="L49" s="25"/>
      <c r="M49" s="64"/>
      <c r="N49" s="25"/>
      <c r="O49" s="26">
        <v>70.0</v>
      </c>
      <c r="P49" s="26">
        <v>70.0</v>
      </c>
      <c r="Q49" s="30">
        <f t="shared" si="3"/>
        <v>0</v>
      </c>
      <c r="R49" s="102"/>
      <c r="S49" s="10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44">
        <v>5.0</v>
      </c>
      <c r="B50" s="176">
        <v>45813.0</v>
      </c>
      <c r="C50" s="173" t="s">
        <v>371</v>
      </c>
      <c r="D50" s="174">
        <v>45741.0</v>
      </c>
      <c r="E50" s="175" t="s">
        <v>372</v>
      </c>
      <c r="F50" s="25"/>
      <c r="G50" s="25"/>
      <c r="H50" s="25"/>
      <c r="I50" s="64"/>
      <c r="J50" s="25"/>
      <c r="K50" s="25"/>
      <c r="L50" s="25"/>
      <c r="M50" s="64"/>
      <c r="N50" s="25"/>
      <c r="O50" s="26">
        <v>35.0</v>
      </c>
      <c r="P50" s="26">
        <v>35.0</v>
      </c>
      <c r="Q50" s="30">
        <f t="shared" si="3"/>
        <v>0</v>
      </c>
      <c r="R50" s="102"/>
      <c r="S50" s="10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19">
        <v>6.0</v>
      </c>
      <c r="B51" s="176">
        <v>45813.0</v>
      </c>
      <c r="C51" s="173" t="s">
        <v>373</v>
      </c>
      <c r="D51" s="174">
        <v>45739.0</v>
      </c>
      <c r="E51" s="175" t="s">
        <v>374</v>
      </c>
      <c r="F51" s="25"/>
      <c r="G51" s="25"/>
      <c r="H51" s="25"/>
      <c r="I51" s="64"/>
      <c r="J51" s="25"/>
      <c r="K51" s="25"/>
      <c r="L51" s="25"/>
      <c r="M51" s="64"/>
      <c r="N51" s="25"/>
      <c r="O51" s="26">
        <v>35.0</v>
      </c>
      <c r="P51" s="26">
        <v>35.0</v>
      </c>
      <c r="Q51" s="30">
        <f t="shared" si="3"/>
        <v>0</v>
      </c>
      <c r="R51" s="102"/>
      <c r="S51" s="10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19"/>
      <c r="B52" s="85"/>
      <c r="C52" s="173"/>
      <c r="D52" s="174"/>
      <c r="E52" s="175"/>
      <c r="F52" s="25"/>
      <c r="G52" s="25"/>
      <c r="H52" s="25"/>
      <c r="I52" s="64"/>
      <c r="J52" s="25"/>
      <c r="K52" s="25"/>
      <c r="L52" s="25"/>
      <c r="M52" s="64"/>
      <c r="N52" s="25"/>
      <c r="O52" s="27"/>
      <c r="P52" s="26"/>
      <c r="Q52" s="30">
        <f t="shared" si="3"/>
        <v>0</v>
      </c>
      <c r="R52" s="102"/>
      <c r="S52" s="10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104"/>
      <c r="B53" s="105"/>
      <c r="C53" s="106"/>
      <c r="D53" s="107" t="s">
        <v>168</v>
      </c>
      <c r="E53" s="99"/>
      <c r="F53" s="108">
        <f t="shared" ref="F53:P53" si="4">SUM(F46:F52)</f>
        <v>0</v>
      </c>
      <c r="G53" s="108">
        <f t="shared" si="4"/>
        <v>0</v>
      </c>
      <c r="H53" s="108">
        <f t="shared" si="4"/>
        <v>0</v>
      </c>
      <c r="I53" s="108">
        <f t="shared" si="4"/>
        <v>0</v>
      </c>
      <c r="J53" s="108">
        <f t="shared" si="4"/>
        <v>0</v>
      </c>
      <c r="K53" s="108">
        <f t="shared" si="4"/>
        <v>0</v>
      </c>
      <c r="L53" s="108">
        <f t="shared" si="4"/>
        <v>0</v>
      </c>
      <c r="M53" s="108">
        <f t="shared" si="4"/>
        <v>0</v>
      </c>
      <c r="N53" s="108">
        <f t="shared" si="4"/>
        <v>0</v>
      </c>
      <c r="O53" s="108">
        <f t="shared" si="4"/>
        <v>510</v>
      </c>
      <c r="P53" s="108">
        <f t="shared" si="4"/>
        <v>510</v>
      </c>
      <c r="Q53" s="108">
        <f>SUM(Q46)</f>
        <v>0</v>
      </c>
      <c r="R53" s="99"/>
      <c r="S53" s="109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110"/>
      <c r="B54" s="111"/>
      <c r="C54" s="111"/>
      <c r="D54" s="111"/>
      <c r="E54" s="111"/>
      <c r="F54" s="112">
        <f>P46+P47+P48+P49+P50+P51</f>
        <v>510</v>
      </c>
      <c r="G54" s="5"/>
      <c r="H54" s="5"/>
      <c r="I54" s="5"/>
      <c r="J54" s="5"/>
      <c r="K54" s="5"/>
      <c r="L54" s="5"/>
      <c r="M54" s="5"/>
      <c r="N54" s="5"/>
      <c r="O54" s="5"/>
      <c r="P54" s="113"/>
      <c r="Q54" s="113"/>
      <c r="R54" s="111"/>
      <c r="S54" s="114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55"/>
      <c r="B55" s="55"/>
      <c r="C55" s="55"/>
      <c r="D55" s="55"/>
      <c r="E55" s="115"/>
      <c r="F55" s="116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</row>
    <row r="56" ht="42.0" customHeight="1">
      <c r="A56" s="117" t="s">
        <v>169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6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8"/>
      <c r="AJ56" s="118"/>
    </row>
    <row r="57" ht="42.0" customHeight="1">
      <c r="A57" s="119" t="s">
        <v>2</v>
      </c>
      <c r="B57" s="120" t="s">
        <v>3</v>
      </c>
      <c r="C57" s="120" t="s">
        <v>4</v>
      </c>
      <c r="D57" s="120" t="s">
        <v>5</v>
      </c>
      <c r="E57" s="120" t="s">
        <v>6</v>
      </c>
      <c r="F57" s="121" t="s">
        <v>31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1"/>
      <c r="R57" s="120" t="s">
        <v>32</v>
      </c>
      <c r="S57" s="120" t="s">
        <v>33</v>
      </c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  <c r="AI57" s="118"/>
      <c r="AJ57" s="118"/>
    </row>
    <row r="58" ht="42.0" customHeight="1">
      <c r="A58" s="12"/>
      <c r="B58" s="13"/>
      <c r="C58" s="13"/>
      <c r="D58" s="13"/>
      <c r="E58" s="13"/>
      <c r="F58" s="122" t="s">
        <v>34</v>
      </c>
      <c r="G58" s="123" t="s">
        <v>35</v>
      </c>
      <c r="H58" s="11"/>
      <c r="I58" s="123" t="s">
        <v>36</v>
      </c>
      <c r="J58" s="11"/>
      <c r="K58" s="120" t="s">
        <v>37</v>
      </c>
      <c r="L58" s="124"/>
      <c r="M58" s="124"/>
      <c r="N58" s="124"/>
      <c r="O58" s="125" t="s">
        <v>375</v>
      </c>
      <c r="P58" s="120" t="s">
        <v>39</v>
      </c>
      <c r="Q58" s="120" t="s">
        <v>40</v>
      </c>
      <c r="R58" s="13"/>
      <c r="S58" s="13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  <c r="AI58" s="118"/>
      <c r="AJ58" s="118"/>
    </row>
    <row r="59" ht="42.0" customHeight="1">
      <c r="A59" s="17"/>
      <c r="B59" s="11"/>
      <c r="C59" s="11"/>
      <c r="D59" s="11"/>
      <c r="E59" s="11"/>
      <c r="F59" s="11"/>
      <c r="G59" s="126" t="s">
        <v>41</v>
      </c>
      <c r="H59" s="126" t="s">
        <v>42</v>
      </c>
      <c r="I59" s="126" t="s">
        <v>43</v>
      </c>
      <c r="J59" s="126" t="s">
        <v>44</v>
      </c>
      <c r="K59" s="11"/>
      <c r="L59" s="126" t="s">
        <v>45</v>
      </c>
      <c r="M59" s="126" t="s">
        <v>46</v>
      </c>
      <c r="N59" s="126" t="s">
        <v>47</v>
      </c>
      <c r="O59" s="11"/>
      <c r="P59" s="11"/>
      <c r="Q59" s="11"/>
      <c r="R59" s="11"/>
      <c r="S59" s="11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8"/>
      <c r="AJ59" s="118"/>
    </row>
    <row r="60" ht="42.0" customHeight="1">
      <c r="A60" s="127">
        <v>1.0</v>
      </c>
      <c r="B60" s="85">
        <v>45813.0</v>
      </c>
      <c r="C60" s="128" t="s">
        <v>376</v>
      </c>
      <c r="D60" s="128">
        <v>59103.0</v>
      </c>
      <c r="E60" s="129" t="s">
        <v>174</v>
      </c>
      <c r="F60" s="130"/>
      <c r="G60" s="130"/>
      <c r="H60" s="131"/>
      <c r="I60" s="132">
        <v>7550.0</v>
      </c>
      <c r="J60" s="132"/>
      <c r="K60" s="132"/>
      <c r="L60" s="130"/>
      <c r="M60" s="130"/>
      <c r="N60" s="130"/>
      <c r="O60" s="130"/>
      <c r="P60" s="133">
        <v>7550.0</v>
      </c>
      <c r="Q60" s="134">
        <v>0.0</v>
      </c>
      <c r="R60" s="177" t="s">
        <v>64</v>
      </c>
      <c r="S60" s="136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8"/>
      <c r="AJ60" s="118"/>
    </row>
    <row r="61" ht="42.0" customHeight="1">
      <c r="A61" s="137"/>
      <c r="B61" s="85"/>
      <c r="C61" s="138"/>
      <c r="D61" s="138"/>
      <c r="E61" s="139"/>
      <c r="F61" s="130"/>
      <c r="G61" s="130"/>
      <c r="H61" s="131"/>
      <c r="I61" s="132"/>
      <c r="J61" s="130"/>
      <c r="K61" s="130"/>
      <c r="L61" s="130"/>
      <c r="M61" s="130"/>
      <c r="N61" s="130"/>
      <c r="O61" s="130"/>
      <c r="P61" s="133"/>
      <c r="Q61" s="134">
        <v>0.0</v>
      </c>
      <c r="R61" s="135"/>
      <c r="S61" s="136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8"/>
      <c r="AJ61" s="118"/>
    </row>
    <row r="62" ht="42.0" customHeight="1">
      <c r="A62" s="127"/>
      <c r="B62" s="143"/>
      <c r="C62" s="144"/>
      <c r="D62" s="144"/>
      <c r="E62" s="145"/>
      <c r="F62" s="130"/>
      <c r="G62" s="130"/>
      <c r="H62" s="131"/>
      <c r="I62" s="130"/>
      <c r="J62" s="130"/>
      <c r="K62" s="130"/>
      <c r="L62" s="130"/>
      <c r="M62" s="130"/>
      <c r="N62" s="130"/>
      <c r="O62" s="130"/>
      <c r="P62" s="131"/>
      <c r="Q62" s="134">
        <v>0.0</v>
      </c>
      <c r="R62" s="135"/>
      <c r="S62" s="136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</row>
    <row r="63" ht="42.0" customHeight="1">
      <c r="A63" s="146"/>
      <c r="B63" s="147"/>
      <c r="C63" s="148"/>
      <c r="D63" s="149" t="s">
        <v>168</v>
      </c>
      <c r="E63" s="124"/>
      <c r="F63" s="150">
        <f t="shared" ref="F63:G63" si="5">SUM(F60:F62)</f>
        <v>0</v>
      </c>
      <c r="G63" s="150">
        <f t="shared" si="5"/>
        <v>0</v>
      </c>
      <c r="H63" s="150"/>
      <c r="I63" s="150"/>
      <c r="J63" s="150"/>
      <c r="K63" s="150">
        <f t="shared" ref="K63:P63" si="6">SUM(K60:K62)</f>
        <v>0</v>
      </c>
      <c r="L63" s="150">
        <f t="shared" si="6"/>
        <v>0</v>
      </c>
      <c r="M63" s="150">
        <f t="shared" si="6"/>
        <v>0</v>
      </c>
      <c r="N63" s="150">
        <f t="shared" si="6"/>
        <v>0</v>
      </c>
      <c r="O63" s="150">
        <f t="shared" si="6"/>
        <v>0</v>
      </c>
      <c r="P63" s="151">
        <f t="shared" si="6"/>
        <v>7550</v>
      </c>
      <c r="Q63" s="152"/>
      <c r="R63" s="124"/>
      <c r="S63" s="153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  <c r="AJ63" s="118"/>
    </row>
    <row r="64" ht="42.0" customHeight="1">
      <c r="A64" s="154"/>
      <c r="B64" s="155"/>
      <c r="C64" s="155"/>
      <c r="D64" s="155"/>
      <c r="E64" s="155"/>
      <c r="F64" s="156">
        <f>F63+G63+H63+I63+J63+K63+L63+M63+N63+O63</f>
        <v>0</v>
      </c>
      <c r="G64" s="5"/>
      <c r="H64" s="5"/>
      <c r="I64" s="5"/>
      <c r="J64" s="5"/>
      <c r="K64" s="5"/>
      <c r="L64" s="5"/>
      <c r="M64" s="5"/>
      <c r="N64" s="5"/>
      <c r="O64" s="5"/>
      <c r="P64" s="157"/>
      <c r="Q64" s="157"/>
      <c r="R64" s="155"/>
      <c r="S64" s="15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8"/>
      <c r="AJ64" s="118"/>
    </row>
    <row r="65" ht="42.0" customHeight="1">
      <c r="A65" s="55"/>
      <c r="B65" s="55"/>
      <c r="C65" s="55"/>
      <c r="D65" s="55"/>
      <c r="E65" s="115"/>
      <c r="F65" s="116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55"/>
      <c r="B66" s="55"/>
      <c r="C66" s="55"/>
      <c r="D66" s="55"/>
      <c r="E66" s="115"/>
      <c r="F66" s="116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55"/>
      <c r="B67" s="55"/>
      <c r="C67" s="55"/>
      <c r="D67" s="55"/>
      <c r="E67" s="115"/>
      <c r="F67" s="116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51.0" customHeight="1">
      <c r="A68" s="3"/>
      <c r="B68" s="3"/>
      <c r="C68" s="3"/>
      <c r="D68" s="3"/>
      <c r="E68" s="159" t="s">
        <v>188</v>
      </c>
      <c r="F68" s="160" t="s">
        <v>192</v>
      </c>
      <c r="G68" s="3"/>
      <c r="H68" s="3"/>
      <c r="I68" s="3"/>
      <c r="J68" s="161" t="s">
        <v>190</v>
      </c>
      <c r="K68" s="162"/>
      <c r="L68" s="162"/>
      <c r="M68" s="162"/>
      <c r="N68" s="163"/>
      <c r="O68" s="163"/>
      <c r="P68" s="164"/>
      <c r="Q68" s="165"/>
      <c r="R68" s="165"/>
      <c r="S68" s="165"/>
      <c r="T68" s="165"/>
      <c r="U68" s="165"/>
      <c r="V68" s="165"/>
      <c r="W68" s="165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159" t="s">
        <v>191</v>
      </c>
      <c r="F69" s="166" t="s">
        <v>192</v>
      </c>
      <c r="G69" s="3"/>
      <c r="H69" s="3"/>
      <c r="I69" s="3"/>
      <c r="J69" s="167" t="s">
        <v>193</v>
      </c>
      <c r="K69" s="168"/>
      <c r="L69" s="168"/>
      <c r="M69" s="168"/>
      <c r="N69" s="168"/>
      <c r="O69" s="168"/>
      <c r="P69" s="169"/>
      <c r="Q69" s="165"/>
      <c r="R69" s="165"/>
      <c r="S69" s="165"/>
      <c r="T69" s="165"/>
      <c r="U69" s="165"/>
      <c r="V69" s="165"/>
      <c r="W69" s="165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159" t="s">
        <v>194</v>
      </c>
      <c r="F70" s="166" t="s">
        <v>192</v>
      </c>
      <c r="G70" s="3"/>
      <c r="H70" s="3"/>
      <c r="I70" s="3"/>
      <c r="J70" s="171"/>
      <c r="K70" s="171"/>
      <c r="L70" s="171"/>
      <c r="M70" s="171"/>
      <c r="N70" s="171"/>
      <c r="O70" s="171"/>
      <c r="P70" s="17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159" t="s">
        <v>195</v>
      </c>
      <c r="F71" s="160" t="s">
        <v>192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159" t="s">
        <v>377</v>
      </c>
      <c r="F72" s="160" t="s">
        <v>192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159" t="s">
        <v>199</v>
      </c>
      <c r="F73" s="160" t="s">
        <v>198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159" t="s">
        <v>200</v>
      </c>
      <c r="F74" s="160" t="s">
        <v>192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4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4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ht="4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ht="4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ht="4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ht="4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ht="4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ht="4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ht="4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ht="4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 ht="4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 ht="4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 ht="4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 ht="4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 ht="4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 ht="4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 ht="4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 ht="4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 ht="4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 ht="4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</sheetData>
  <mergeCells count="52">
    <mergeCell ref="F54:O54"/>
    <mergeCell ref="A56:S56"/>
    <mergeCell ref="A57:A59"/>
    <mergeCell ref="B57:B59"/>
    <mergeCell ref="C57:C59"/>
    <mergeCell ref="D57:D59"/>
    <mergeCell ref="E57:E59"/>
    <mergeCell ref="S57:S59"/>
    <mergeCell ref="F57:Q57"/>
    <mergeCell ref="R57:R59"/>
    <mergeCell ref="F58:F59"/>
    <mergeCell ref="G58:H58"/>
    <mergeCell ref="I58:J58"/>
    <mergeCell ref="K58:K59"/>
    <mergeCell ref="O58:O5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43:D45"/>
    <mergeCell ref="E43:E45"/>
    <mergeCell ref="P4:P5"/>
    <mergeCell ref="Q4:Q5"/>
    <mergeCell ref="F40:O40"/>
    <mergeCell ref="A42:S42"/>
    <mergeCell ref="A43:A45"/>
    <mergeCell ref="B43:B45"/>
    <mergeCell ref="C43:C45"/>
    <mergeCell ref="S43:S45"/>
    <mergeCell ref="P44:P45"/>
    <mergeCell ref="Q44:Q45"/>
    <mergeCell ref="F43:Q43"/>
    <mergeCell ref="R43:R45"/>
    <mergeCell ref="F44:F45"/>
    <mergeCell ref="G44:H44"/>
    <mergeCell ref="I44:J44"/>
    <mergeCell ref="K44:K45"/>
    <mergeCell ref="O44:O45"/>
    <mergeCell ref="P58:P59"/>
    <mergeCell ref="Q58:Q59"/>
    <mergeCell ref="F64:O6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73.38"/>
    <col customWidth="1" min="6" max="6" width="24.88"/>
    <col customWidth="1" min="7" max="7" width="19.88"/>
    <col customWidth="1" min="9" max="9" width="21.5"/>
    <col customWidth="1" min="10" max="10" width="13.38"/>
    <col customWidth="1" min="11" max="11" width="16.38"/>
    <col customWidth="1" min="12" max="12" width="20.13"/>
    <col customWidth="1" min="13" max="13" width="16.88"/>
    <col customWidth="1" min="14" max="14" width="16.38"/>
    <col customWidth="1" min="15" max="15" width="11.13"/>
    <col customWidth="1" min="16" max="16" width="19.38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76" t="s">
        <v>378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84.0" customHeight="1">
      <c r="A2" s="77" t="s">
        <v>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8" t="s">
        <v>2</v>
      </c>
      <c r="B3" s="79" t="s">
        <v>3</v>
      </c>
      <c r="C3" s="79" t="s">
        <v>4</v>
      </c>
      <c r="D3" s="79" t="s">
        <v>5</v>
      </c>
      <c r="E3" s="79" t="s">
        <v>6</v>
      </c>
      <c r="F3" s="80" t="s">
        <v>31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79" t="s">
        <v>32</v>
      </c>
      <c r="S3" s="79" t="s">
        <v>33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81" t="s">
        <v>34</v>
      </c>
      <c r="G4" s="82" t="s">
        <v>35</v>
      </c>
      <c r="H4" s="11"/>
      <c r="I4" s="82" t="s">
        <v>36</v>
      </c>
      <c r="J4" s="11"/>
      <c r="K4" s="79" t="s">
        <v>37</v>
      </c>
      <c r="L4" s="83"/>
      <c r="M4" s="83"/>
      <c r="N4" s="83"/>
      <c r="O4" s="79" t="s">
        <v>38</v>
      </c>
      <c r="P4" s="79" t="s">
        <v>39</v>
      </c>
      <c r="Q4" s="79" t="s">
        <v>40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84" t="s">
        <v>41</v>
      </c>
      <c r="H5" s="84" t="s">
        <v>42</v>
      </c>
      <c r="I5" s="84" t="s">
        <v>43</v>
      </c>
      <c r="J5" s="84" t="s">
        <v>44</v>
      </c>
      <c r="K5" s="11"/>
      <c r="L5" s="84" t="s">
        <v>45</v>
      </c>
      <c r="M5" s="84" t="s">
        <v>46</v>
      </c>
      <c r="N5" s="84" t="s">
        <v>47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44">
        <v>1.0</v>
      </c>
      <c r="B6" s="85">
        <v>45814.0</v>
      </c>
      <c r="C6" s="86" t="s">
        <v>379</v>
      </c>
      <c r="D6" s="87">
        <v>48910.0</v>
      </c>
      <c r="E6" s="88" t="s">
        <v>380</v>
      </c>
      <c r="F6" s="25"/>
      <c r="G6" s="25"/>
      <c r="H6" s="25"/>
      <c r="I6" s="89">
        <v>2600.0</v>
      </c>
      <c r="J6" s="27"/>
      <c r="K6" s="27"/>
      <c r="L6" s="25"/>
      <c r="M6" s="89"/>
      <c r="N6" s="25"/>
      <c r="O6" s="25"/>
      <c r="P6" s="26">
        <v>2600.0</v>
      </c>
      <c r="Q6" s="30">
        <f t="shared" ref="Q6:Q32" si="1">F6+G6+H6+I6+J6+K6+L6+M6+N6+O6-P6</f>
        <v>0</v>
      </c>
      <c r="R6" s="26" t="s">
        <v>76</v>
      </c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44">
        <v>2.0</v>
      </c>
      <c r="B7" s="85">
        <v>45814.0</v>
      </c>
      <c r="C7" s="86" t="s">
        <v>381</v>
      </c>
      <c r="D7" s="87">
        <v>83269.0</v>
      </c>
      <c r="E7" s="88" t="s">
        <v>382</v>
      </c>
      <c r="F7" s="25"/>
      <c r="G7" s="25"/>
      <c r="H7" s="25"/>
      <c r="I7" s="64"/>
      <c r="J7" s="27">
        <v>2600.0</v>
      </c>
      <c r="K7" s="25"/>
      <c r="L7" s="25"/>
      <c r="M7" s="89"/>
      <c r="N7" s="25"/>
      <c r="O7" s="25"/>
      <c r="P7" s="26">
        <v>2600.0</v>
      </c>
      <c r="Q7" s="30">
        <f t="shared" si="1"/>
        <v>0</v>
      </c>
      <c r="R7" s="26" t="s">
        <v>64</v>
      </c>
      <c r="S7" s="29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44">
        <v>3.0</v>
      </c>
      <c r="B8" s="85">
        <v>45814.0</v>
      </c>
      <c r="C8" s="86" t="s">
        <v>383</v>
      </c>
      <c r="D8" s="87">
        <v>58818.0</v>
      </c>
      <c r="E8" s="88" t="s">
        <v>107</v>
      </c>
      <c r="F8" s="25"/>
      <c r="G8" s="25"/>
      <c r="H8" s="25"/>
      <c r="I8" s="89">
        <v>577.0</v>
      </c>
      <c r="J8" s="27"/>
      <c r="K8" s="27">
        <v>1923.0</v>
      </c>
      <c r="L8" s="25"/>
      <c r="M8" s="89"/>
      <c r="N8" s="25"/>
      <c r="O8" s="25"/>
      <c r="P8" s="26">
        <v>2500.0</v>
      </c>
      <c r="Q8" s="30">
        <f t="shared" si="1"/>
        <v>0</v>
      </c>
      <c r="R8" s="26" t="s">
        <v>76</v>
      </c>
      <c r="S8" s="29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44">
        <v>4.0</v>
      </c>
      <c r="B9" s="85">
        <v>45814.0</v>
      </c>
      <c r="C9" s="86" t="s">
        <v>384</v>
      </c>
      <c r="D9" s="87">
        <v>21818.0</v>
      </c>
      <c r="E9" s="88" t="s">
        <v>66</v>
      </c>
      <c r="F9" s="25"/>
      <c r="G9" s="25"/>
      <c r="H9" s="25"/>
      <c r="I9" s="89"/>
      <c r="J9" s="25"/>
      <c r="K9" s="27">
        <v>300.0</v>
      </c>
      <c r="L9" s="25"/>
      <c r="M9" s="89"/>
      <c r="N9" s="25"/>
      <c r="O9" s="25"/>
      <c r="P9" s="26">
        <v>300.0</v>
      </c>
      <c r="Q9" s="30">
        <f t="shared" si="1"/>
        <v>0</v>
      </c>
      <c r="R9" s="26" t="s">
        <v>55</v>
      </c>
      <c r="S9" s="29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44">
        <v>5.0</v>
      </c>
      <c r="B10" s="85">
        <v>45814.0</v>
      </c>
      <c r="C10" s="86" t="s">
        <v>385</v>
      </c>
      <c r="D10" s="87">
        <v>75045.0</v>
      </c>
      <c r="E10" s="88" t="s">
        <v>386</v>
      </c>
      <c r="F10" s="27"/>
      <c r="G10" s="27"/>
      <c r="H10" s="25"/>
      <c r="I10" s="89">
        <v>4650.0</v>
      </c>
      <c r="J10" s="25"/>
      <c r="K10" s="25"/>
      <c r="L10" s="25"/>
      <c r="M10" s="89"/>
      <c r="N10" s="25"/>
      <c r="O10" s="25"/>
      <c r="P10" s="26">
        <v>4650.0</v>
      </c>
      <c r="Q10" s="30">
        <f t="shared" si="1"/>
        <v>0</v>
      </c>
      <c r="R10" s="26" t="s">
        <v>64</v>
      </c>
      <c r="S10" s="29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44">
        <v>6.0</v>
      </c>
      <c r="B11" s="85">
        <v>45814.0</v>
      </c>
      <c r="C11" s="86" t="s">
        <v>387</v>
      </c>
      <c r="D11" s="87">
        <v>51946.0</v>
      </c>
      <c r="E11" s="88" t="s">
        <v>388</v>
      </c>
      <c r="F11" s="25"/>
      <c r="G11" s="25"/>
      <c r="H11" s="25"/>
      <c r="I11" s="89">
        <v>14500.0</v>
      </c>
      <c r="J11" s="27"/>
      <c r="K11" s="25"/>
      <c r="L11" s="25"/>
      <c r="M11" s="64"/>
      <c r="N11" s="25"/>
      <c r="O11" s="25"/>
      <c r="P11" s="26">
        <v>14500.0</v>
      </c>
      <c r="Q11" s="30">
        <f t="shared" si="1"/>
        <v>0</v>
      </c>
      <c r="R11" s="26" t="s">
        <v>76</v>
      </c>
      <c r="S11" s="2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44">
        <v>7.0</v>
      </c>
      <c r="B12" s="85">
        <v>45814.0</v>
      </c>
      <c r="C12" s="86" t="s">
        <v>389</v>
      </c>
      <c r="D12" s="87">
        <v>53249.0</v>
      </c>
      <c r="E12" s="88" t="s">
        <v>127</v>
      </c>
      <c r="F12" s="25"/>
      <c r="G12" s="25"/>
      <c r="H12" s="25"/>
      <c r="I12" s="89">
        <v>32800.0</v>
      </c>
      <c r="J12" s="27"/>
      <c r="K12" s="25"/>
      <c r="L12" s="25"/>
      <c r="M12" s="64"/>
      <c r="N12" s="25"/>
      <c r="O12" s="25"/>
      <c r="P12" s="26">
        <v>32800.0</v>
      </c>
      <c r="Q12" s="30">
        <f t="shared" si="1"/>
        <v>0</v>
      </c>
      <c r="R12" s="26" t="s">
        <v>55</v>
      </c>
      <c r="S12" s="2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44">
        <v>8.0</v>
      </c>
      <c r="B13" s="85">
        <v>45814.0</v>
      </c>
      <c r="C13" s="86" t="s">
        <v>390</v>
      </c>
      <c r="D13" s="87">
        <v>65868.0</v>
      </c>
      <c r="E13" s="88" t="s">
        <v>391</v>
      </c>
      <c r="F13" s="25"/>
      <c r="G13" s="25"/>
      <c r="H13" s="25"/>
      <c r="I13" s="89">
        <v>300.0</v>
      </c>
      <c r="J13" s="27"/>
      <c r="K13" s="27"/>
      <c r="L13" s="25"/>
      <c r="M13" s="64"/>
      <c r="N13" s="25"/>
      <c r="O13" s="25"/>
      <c r="P13" s="26">
        <v>300.0</v>
      </c>
      <c r="Q13" s="30">
        <f t="shared" si="1"/>
        <v>0</v>
      </c>
      <c r="R13" s="26" t="s">
        <v>55</v>
      </c>
      <c r="S13" s="2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44">
        <v>9.0</v>
      </c>
      <c r="B14" s="85">
        <v>45814.0</v>
      </c>
      <c r="C14" s="86" t="s">
        <v>392</v>
      </c>
      <c r="D14" s="87">
        <v>48631.0</v>
      </c>
      <c r="E14" s="88" t="s">
        <v>75</v>
      </c>
      <c r="F14" s="25"/>
      <c r="G14" s="25"/>
      <c r="H14" s="25"/>
      <c r="I14" s="89">
        <v>35000.0</v>
      </c>
      <c r="J14" s="25"/>
      <c r="K14" s="25"/>
      <c r="L14" s="25"/>
      <c r="M14" s="89"/>
      <c r="N14" s="25"/>
      <c r="O14" s="25"/>
      <c r="P14" s="26">
        <v>35000.0</v>
      </c>
      <c r="Q14" s="30">
        <f t="shared" si="1"/>
        <v>0</v>
      </c>
      <c r="R14" s="26" t="s">
        <v>55</v>
      </c>
      <c r="S14" s="2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44">
        <v>10.0</v>
      </c>
      <c r="B15" s="85">
        <v>45814.0</v>
      </c>
      <c r="C15" s="86" t="s">
        <v>393</v>
      </c>
      <c r="D15" s="87">
        <v>88943.0</v>
      </c>
      <c r="E15" s="88" t="s">
        <v>394</v>
      </c>
      <c r="F15" s="25"/>
      <c r="G15" s="25"/>
      <c r="H15" s="25"/>
      <c r="I15" s="89">
        <v>300.0</v>
      </c>
      <c r="J15" s="25"/>
      <c r="K15" s="25"/>
      <c r="L15" s="25"/>
      <c r="M15" s="64"/>
      <c r="N15" s="25"/>
      <c r="O15" s="25"/>
      <c r="P15" s="26">
        <v>300.0</v>
      </c>
      <c r="Q15" s="30">
        <f t="shared" si="1"/>
        <v>0</v>
      </c>
      <c r="R15" s="26" t="s">
        <v>55</v>
      </c>
      <c r="S15" s="2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44">
        <v>11.0</v>
      </c>
      <c r="B16" s="85">
        <v>45814.0</v>
      </c>
      <c r="C16" s="86" t="s">
        <v>395</v>
      </c>
      <c r="D16" s="87">
        <v>48631.0</v>
      </c>
      <c r="E16" s="88" t="s">
        <v>75</v>
      </c>
      <c r="F16" s="27"/>
      <c r="G16" s="25"/>
      <c r="H16" s="25"/>
      <c r="I16" s="89">
        <v>2700.0</v>
      </c>
      <c r="J16" s="25"/>
      <c r="K16" s="25"/>
      <c r="L16" s="25"/>
      <c r="M16" s="64"/>
      <c r="N16" s="25"/>
      <c r="O16" s="25"/>
      <c r="P16" s="26">
        <v>2700.0</v>
      </c>
      <c r="Q16" s="30">
        <f t="shared" si="1"/>
        <v>0</v>
      </c>
      <c r="R16" s="26" t="s">
        <v>55</v>
      </c>
      <c r="S16" s="32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44">
        <v>12.0</v>
      </c>
      <c r="B17" s="90">
        <v>45814.0</v>
      </c>
      <c r="C17" s="86" t="s">
        <v>396</v>
      </c>
      <c r="D17" s="87">
        <v>48631.0</v>
      </c>
      <c r="E17" s="88" t="s">
        <v>75</v>
      </c>
      <c r="F17" s="25"/>
      <c r="G17" s="25"/>
      <c r="H17" s="25"/>
      <c r="I17" s="89">
        <v>2500.0</v>
      </c>
      <c r="J17" s="25"/>
      <c r="K17" s="25"/>
      <c r="L17" s="25"/>
      <c r="M17" s="64"/>
      <c r="N17" s="25"/>
      <c r="O17" s="25"/>
      <c r="P17" s="26">
        <v>2500.0</v>
      </c>
      <c r="Q17" s="30">
        <f t="shared" si="1"/>
        <v>0</v>
      </c>
      <c r="R17" s="26" t="s">
        <v>55</v>
      </c>
      <c r="S17" s="32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44">
        <v>13.0</v>
      </c>
      <c r="B18" s="90">
        <v>45814.0</v>
      </c>
      <c r="C18" s="86" t="s">
        <v>397</v>
      </c>
      <c r="D18" s="87">
        <v>48631.0</v>
      </c>
      <c r="E18" s="88" t="s">
        <v>75</v>
      </c>
      <c r="F18" s="25"/>
      <c r="G18" s="25"/>
      <c r="H18" s="25"/>
      <c r="I18" s="89">
        <v>2500.0</v>
      </c>
      <c r="J18" s="27"/>
      <c r="K18" s="25"/>
      <c r="L18" s="25"/>
      <c r="M18" s="64"/>
      <c r="N18" s="25"/>
      <c r="O18" s="25"/>
      <c r="P18" s="26">
        <v>2500.0</v>
      </c>
      <c r="Q18" s="30">
        <f t="shared" si="1"/>
        <v>0</v>
      </c>
      <c r="R18" s="26" t="s">
        <v>55</v>
      </c>
      <c r="S18" s="32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44">
        <v>14.0</v>
      </c>
      <c r="B19" s="90">
        <v>45814.0</v>
      </c>
      <c r="C19" s="86" t="s">
        <v>398</v>
      </c>
      <c r="D19" s="87">
        <v>59244.0</v>
      </c>
      <c r="E19" s="88" t="s">
        <v>399</v>
      </c>
      <c r="F19" s="27"/>
      <c r="G19" s="25"/>
      <c r="H19" s="25"/>
      <c r="I19" s="89">
        <v>1400.0</v>
      </c>
      <c r="J19" s="27"/>
      <c r="K19" s="27"/>
      <c r="L19" s="25"/>
      <c r="M19" s="64"/>
      <c r="N19" s="25"/>
      <c r="O19" s="25"/>
      <c r="P19" s="26">
        <v>1400.0</v>
      </c>
      <c r="Q19" s="30">
        <f t="shared" si="1"/>
        <v>0</v>
      </c>
      <c r="R19" s="26" t="s">
        <v>55</v>
      </c>
      <c r="S19" s="32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44">
        <v>15.0</v>
      </c>
      <c r="B20" s="90">
        <v>45814.0</v>
      </c>
      <c r="C20" s="86" t="s">
        <v>400</v>
      </c>
      <c r="D20" s="87">
        <v>48631.0</v>
      </c>
      <c r="E20" s="88" t="s">
        <v>75</v>
      </c>
      <c r="F20" s="27"/>
      <c r="G20" s="25"/>
      <c r="H20" s="25"/>
      <c r="I20" s="89">
        <v>2500.0</v>
      </c>
      <c r="J20" s="27"/>
      <c r="K20" s="25"/>
      <c r="L20" s="25"/>
      <c r="M20" s="64"/>
      <c r="N20" s="25"/>
      <c r="O20" s="25"/>
      <c r="P20" s="26">
        <v>2500.0</v>
      </c>
      <c r="Q20" s="30">
        <f t="shared" si="1"/>
        <v>0</v>
      </c>
      <c r="R20" s="26" t="s">
        <v>64</v>
      </c>
      <c r="S20" s="32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44">
        <v>16.0</v>
      </c>
      <c r="B21" s="90">
        <v>45814.0</v>
      </c>
      <c r="C21" s="86" t="s">
        <v>401</v>
      </c>
      <c r="D21" s="87">
        <v>59103.0</v>
      </c>
      <c r="E21" s="88" t="s">
        <v>174</v>
      </c>
      <c r="F21" s="25"/>
      <c r="G21" s="27"/>
      <c r="H21" s="25"/>
      <c r="I21" s="89"/>
      <c r="J21" s="25"/>
      <c r="K21" s="27">
        <v>4500.0</v>
      </c>
      <c r="L21" s="25"/>
      <c r="M21" s="64"/>
      <c r="N21" s="25"/>
      <c r="O21" s="25"/>
      <c r="P21" s="26">
        <v>4500.0</v>
      </c>
      <c r="Q21" s="30">
        <f t="shared" si="1"/>
        <v>0</v>
      </c>
      <c r="R21" s="26" t="s">
        <v>55</v>
      </c>
      <c r="S21" s="32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44">
        <v>17.0</v>
      </c>
      <c r="B22" s="90">
        <v>45814.0</v>
      </c>
      <c r="C22" s="86" t="s">
        <v>402</v>
      </c>
      <c r="D22" s="87">
        <v>81108.0</v>
      </c>
      <c r="E22" s="88" t="s">
        <v>220</v>
      </c>
      <c r="F22" s="27"/>
      <c r="G22" s="25"/>
      <c r="H22" s="25"/>
      <c r="I22" s="89">
        <v>24950.0</v>
      </c>
      <c r="J22" s="25"/>
      <c r="K22" s="27"/>
      <c r="L22" s="25"/>
      <c r="M22" s="64"/>
      <c r="N22" s="25"/>
      <c r="O22" s="25"/>
      <c r="P22" s="26">
        <v>24950.0</v>
      </c>
      <c r="Q22" s="30">
        <f t="shared" si="1"/>
        <v>0</v>
      </c>
      <c r="R22" s="26" t="s">
        <v>55</v>
      </c>
      <c r="S22" s="32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44">
        <v>18.0</v>
      </c>
      <c r="B23" s="85">
        <v>45814.0</v>
      </c>
      <c r="C23" s="86" t="s">
        <v>403</v>
      </c>
      <c r="D23" s="87">
        <v>49943.0</v>
      </c>
      <c r="E23" s="88" t="s">
        <v>404</v>
      </c>
      <c r="F23" s="27"/>
      <c r="G23" s="25"/>
      <c r="H23" s="25"/>
      <c r="I23" s="89">
        <v>1550.0</v>
      </c>
      <c r="J23" s="27"/>
      <c r="K23" s="25"/>
      <c r="L23" s="25"/>
      <c r="M23" s="64"/>
      <c r="N23" s="25"/>
      <c r="O23" s="25"/>
      <c r="P23" s="26">
        <v>1550.0</v>
      </c>
      <c r="Q23" s="30">
        <f t="shared" si="1"/>
        <v>0</v>
      </c>
      <c r="R23" s="26" t="s">
        <v>55</v>
      </c>
      <c r="S23" s="32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44">
        <v>19.0</v>
      </c>
      <c r="B24" s="85">
        <v>45814.0</v>
      </c>
      <c r="C24" s="86" t="s">
        <v>405</v>
      </c>
      <c r="D24" s="87">
        <v>54325.0</v>
      </c>
      <c r="E24" s="88" t="s">
        <v>406</v>
      </c>
      <c r="F24" s="25"/>
      <c r="G24" s="25"/>
      <c r="H24" s="25"/>
      <c r="I24" s="89"/>
      <c r="J24" s="27">
        <v>15000.0</v>
      </c>
      <c r="K24" s="27"/>
      <c r="L24" s="25"/>
      <c r="M24" s="64"/>
      <c r="N24" s="25"/>
      <c r="O24" s="25"/>
      <c r="P24" s="26">
        <v>15000.0</v>
      </c>
      <c r="Q24" s="30">
        <f t="shared" si="1"/>
        <v>0</v>
      </c>
      <c r="R24" s="26" t="s">
        <v>55</v>
      </c>
      <c r="S24" s="32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44">
        <v>20.0</v>
      </c>
      <c r="B25" s="85">
        <v>45813.0</v>
      </c>
      <c r="C25" s="86" t="s">
        <v>407</v>
      </c>
      <c r="D25" s="87">
        <v>33507.0</v>
      </c>
      <c r="E25" s="88" t="s">
        <v>408</v>
      </c>
      <c r="F25" s="25"/>
      <c r="G25" s="25"/>
      <c r="H25" s="27"/>
      <c r="I25" s="64"/>
      <c r="J25" s="25"/>
      <c r="K25" s="27"/>
      <c r="L25" s="25"/>
      <c r="M25" s="89">
        <v>1350.0</v>
      </c>
      <c r="N25" s="25"/>
      <c r="O25" s="25"/>
      <c r="P25" s="26">
        <v>1350.0</v>
      </c>
      <c r="Q25" s="30">
        <f t="shared" si="1"/>
        <v>0</v>
      </c>
      <c r="R25" s="26"/>
      <c r="S25" s="32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44">
        <v>21.0</v>
      </c>
      <c r="B26" s="85">
        <v>45813.0</v>
      </c>
      <c r="C26" s="86" t="s">
        <v>409</v>
      </c>
      <c r="D26" s="87">
        <v>82313.0</v>
      </c>
      <c r="E26" s="88" t="s">
        <v>410</v>
      </c>
      <c r="F26" s="25"/>
      <c r="G26" s="25"/>
      <c r="H26" s="27">
        <v>7000.0</v>
      </c>
      <c r="I26" s="64"/>
      <c r="J26" s="25"/>
      <c r="K26" s="27"/>
      <c r="L26" s="25"/>
      <c r="M26" s="89"/>
      <c r="N26" s="25"/>
      <c r="O26" s="25"/>
      <c r="P26" s="26">
        <v>7000.0</v>
      </c>
      <c r="Q26" s="30">
        <f t="shared" si="1"/>
        <v>0</v>
      </c>
      <c r="R26" s="26"/>
      <c r="S26" s="32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44">
        <v>22.0</v>
      </c>
      <c r="B27" s="85">
        <v>45814.0</v>
      </c>
      <c r="C27" s="86" t="s">
        <v>411</v>
      </c>
      <c r="D27" s="87">
        <v>72839.0</v>
      </c>
      <c r="E27" s="88" t="s">
        <v>412</v>
      </c>
      <c r="F27" s="27"/>
      <c r="G27" s="25"/>
      <c r="H27" s="27">
        <v>50000.0</v>
      </c>
      <c r="I27" s="64"/>
      <c r="J27" s="25"/>
      <c r="K27" s="27"/>
      <c r="L27" s="25"/>
      <c r="M27" s="64"/>
      <c r="N27" s="25"/>
      <c r="O27" s="25"/>
      <c r="P27" s="26">
        <v>50000.0</v>
      </c>
      <c r="Q27" s="30">
        <f t="shared" si="1"/>
        <v>0</v>
      </c>
      <c r="R27" s="26"/>
      <c r="S27" s="32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44">
        <v>23.0</v>
      </c>
      <c r="B28" s="85">
        <v>45814.0</v>
      </c>
      <c r="C28" s="86" t="s">
        <v>413</v>
      </c>
      <c r="D28" s="87">
        <v>72839.0</v>
      </c>
      <c r="E28" s="88" t="s">
        <v>412</v>
      </c>
      <c r="F28" s="25"/>
      <c r="G28" s="25"/>
      <c r="H28" s="27">
        <v>2500.0</v>
      </c>
      <c r="I28" s="89"/>
      <c r="J28" s="25"/>
      <c r="K28" s="25"/>
      <c r="L28" s="25"/>
      <c r="M28" s="89"/>
      <c r="N28" s="25"/>
      <c r="O28" s="25"/>
      <c r="P28" s="26">
        <v>2500.0</v>
      </c>
      <c r="Q28" s="30">
        <f t="shared" si="1"/>
        <v>0</v>
      </c>
      <c r="R28" s="26"/>
      <c r="S28" s="32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44">
        <v>24.0</v>
      </c>
      <c r="B29" s="85">
        <v>45814.0</v>
      </c>
      <c r="C29" s="86" t="s">
        <v>414</v>
      </c>
      <c r="D29" s="87">
        <v>43102.0</v>
      </c>
      <c r="E29" s="88" t="s">
        <v>415</v>
      </c>
      <c r="F29" s="25"/>
      <c r="G29" s="25"/>
      <c r="H29" s="27">
        <v>10000.0</v>
      </c>
      <c r="I29" s="64"/>
      <c r="J29" s="25"/>
      <c r="K29" s="27"/>
      <c r="L29" s="25"/>
      <c r="M29" s="64"/>
      <c r="N29" s="25"/>
      <c r="O29" s="25"/>
      <c r="P29" s="26">
        <v>10000.0</v>
      </c>
      <c r="Q29" s="30">
        <f t="shared" si="1"/>
        <v>0</v>
      </c>
      <c r="R29" s="29"/>
      <c r="S29" s="32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44">
        <v>25.0</v>
      </c>
      <c r="B30" s="85">
        <v>45814.0</v>
      </c>
      <c r="C30" s="86" t="s">
        <v>416</v>
      </c>
      <c r="D30" s="87">
        <v>51017.0</v>
      </c>
      <c r="E30" s="88" t="s">
        <v>293</v>
      </c>
      <c r="F30" s="25"/>
      <c r="G30" s="25"/>
      <c r="H30" s="27">
        <v>20000.0</v>
      </c>
      <c r="I30" s="64"/>
      <c r="J30" s="25"/>
      <c r="K30" s="27"/>
      <c r="L30" s="25"/>
      <c r="M30" s="64"/>
      <c r="N30" s="25"/>
      <c r="O30" s="25"/>
      <c r="P30" s="26">
        <v>20000.0</v>
      </c>
      <c r="Q30" s="30">
        <f t="shared" si="1"/>
        <v>0</v>
      </c>
      <c r="R30" s="29"/>
      <c r="S30" s="32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44"/>
      <c r="B31" s="60"/>
      <c r="C31" s="61"/>
      <c r="D31" s="62"/>
      <c r="E31" s="63"/>
      <c r="F31" s="25"/>
      <c r="G31" s="25"/>
      <c r="H31" s="25"/>
      <c r="I31" s="64"/>
      <c r="J31" s="25"/>
      <c r="K31" s="25"/>
      <c r="L31" s="25"/>
      <c r="M31" s="64"/>
      <c r="N31" s="25"/>
      <c r="O31" s="25"/>
      <c r="P31" s="29"/>
      <c r="Q31" s="30">
        <f t="shared" si="1"/>
        <v>0</v>
      </c>
      <c r="R31" s="29"/>
      <c r="S31" s="32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44"/>
      <c r="B32" s="60"/>
      <c r="C32" s="61"/>
      <c r="D32" s="62"/>
      <c r="E32" s="63"/>
      <c r="F32" s="25"/>
      <c r="G32" s="25"/>
      <c r="H32" s="25"/>
      <c r="I32" s="64"/>
      <c r="J32" s="25"/>
      <c r="K32" s="25"/>
      <c r="L32" s="25"/>
      <c r="M32" s="64"/>
      <c r="N32" s="25"/>
      <c r="O32" s="25"/>
      <c r="P32" s="29"/>
      <c r="Q32" s="30">
        <f t="shared" si="1"/>
        <v>0</v>
      </c>
      <c r="R32" s="29"/>
      <c r="S32" s="32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65"/>
      <c r="B33" s="66"/>
      <c r="C33" s="67"/>
      <c r="D33" s="68"/>
      <c r="E33" s="68"/>
      <c r="F33" s="69">
        <f t="shared" ref="F33:P33" si="2">SUM(F6:F32)</f>
        <v>0</v>
      </c>
      <c r="G33" s="69">
        <f t="shared" si="2"/>
        <v>0</v>
      </c>
      <c r="H33" s="69">
        <f t="shared" si="2"/>
        <v>89500</v>
      </c>
      <c r="I33" s="69">
        <f t="shared" si="2"/>
        <v>128827</v>
      </c>
      <c r="J33" s="69">
        <f t="shared" si="2"/>
        <v>17600</v>
      </c>
      <c r="K33" s="69">
        <f t="shared" si="2"/>
        <v>6723</v>
      </c>
      <c r="L33" s="69">
        <f t="shared" si="2"/>
        <v>0</v>
      </c>
      <c r="M33" s="69">
        <f t="shared" si="2"/>
        <v>1350</v>
      </c>
      <c r="N33" s="69">
        <f t="shared" si="2"/>
        <v>0</v>
      </c>
      <c r="O33" s="69">
        <f t="shared" si="2"/>
        <v>0</v>
      </c>
      <c r="P33" s="69">
        <f t="shared" si="2"/>
        <v>244000</v>
      </c>
      <c r="Q33" s="91"/>
      <c r="R33" s="68"/>
      <c r="S33" s="70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</row>
    <row r="34" ht="42.0" customHeight="1">
      <c r="A34" s="71"/>
      <c r="B34" s="92"/>
      <c r="C34" s="72"/>
      <c r="D34" s="72"/>
      <c r="E34" s="72"/>
      <c r="F34" s="73">
        <f>F33+G33+H33+I33+J33+K33+L33+M33+N33+O33</f>
        <v>244000</v>
      </c>
      <c r="G34" s="5"/>
      <c r="H34" s="5"/>
      <c r="I34" s="5"/>
      <c r="J34" s="5"/>
      <c r="K34" s="5"/>
      <c r="L34" s="5"/>
      <c r="M34" s="5"/>
      <c r="N34" s="5"/>
      <c r="O34" s="5"/>
      <c r="P34" s="74" t="s">
        <v>161</v>
      </c>
      <c r="Q34" s="74"/>
      <c r="R34" s="72"/>
      <c r="S34" s="7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ht="42.0" customHeight="1">
      <c r="A35" s="55"/>
      <c r="B35" s="55"/>
      <c r="C35" s="55"/>
      <c r="D35" s="55"/>
      <c r="E35" s="31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ht="42.0" customHeight="1">
      <c r="A36" s="93" t="s">
        <v>162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6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42.0" customHeight="1">
      <c r="A37" s="94" t="s">
        <v>2</v>
      </c>
      <c r="B37" s="95" t="s">
        <v>3</v>
      </c>
      <c r="C37" s="95" t="s">
        <v>4</v>
      </c>
      <c r="D37" s="95" t="s">
        <v>5</v>
      </c>
      <c r="E37" s="95" t="s">
        <v>6</v>
      </c>
      <c r="F37" s="96" t="s">
        <v>31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1"/>
      <c r="R37" s="95" t="s">
        <v>32</v>
      </c>
      <c r="S37" s="95" t="s">
        <v>33</v>
      </c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12"/>
      <c r="B38" s="13"/>
      <c r="C38" s="13"/>
      <c r="D38" s="13"/>
      <c r="E38" s="13"/>
      <c r="F38" s="97" t="s">
        <v>34</v>
      </c>
      <c r="G38" s="98" t="s">
        <v>35</v>
      </c>
      <c r="H38" s="11"/>
      <c r="I38" s="98" t="s">
        <v>36</v>
      </c>
      <c r="J38" s="11"/>
      <c r="K38" s="95" t="s">
        <v>37</v>
      </c>
      <c r="L38" s="99"/>
      <c r="M38" s="99"/>
      <c r="N38" s="99"/>
      <c r="O38" s="100" t="s">
        <v>417</v>
      </c>
      <c r="P38" s="95" t="s">
        <v>39</v>
      </c>
      <c r="Q38" s="95" t="s">
        <v>40</v>
      </c>
      <c r="R38" s="13"/>
      <c r="S38" s="1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17"/>
      <c r="B39" s="11"/>
      <c r="C39" s="11"/>
      <c r="D39" s="11"/>
      <c r="E39" s="11"/>
      <c r="F39" s="11"/>
      <c r="G39" s="101" t="s">
        <v>41</v>
      </c>
      <c r="H39" s="101" t="s">
        <v>42</v>
      </c>
      <c r="I39" s="101" t="s">
        <v>43</v>
      </c>
      <c r="J39" s="101" t="s">
        <v>44</v>
      </c>
      <c r="K39" s="11"/>
      <c r="L39" s="101" t="s">
        <v>45</v>
      </c>
      <c r="M39" s="101" t="s">
        <v>46</v>
      </c>
      <c r="N39" s="101" t="s">
        <v>47</v>
      </c>
      <c r="O39" s="11"/>
      <c r="P39" s="11"/>
      <c r="Q39" s="11"/>
      <c r="R39" s="11"/>
      <c r="S39" s="1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44">
        <v>1.0</v>
      </c>
      <c r="B40" s="176">
        <v>45814.0</v>
      </c>
      <c r="C40" s="173" t="s">
        <v>418</v>
      </c>
      <c r="D40" s="174">
        <v>31927.0</v>
      </c>
      <c r="E40" s="175" t="s">
        <v>419</v>
      </c>
      <c r="F40" s="25"/>
      <c r="G40" s="25"/>
      <c r="H40" s="25"/>
      <c r="I40" s="64"/>
      <c r="J40" s="25"/>
      <c r="K40" s="25"/>
      <c r="L40" s="25"/>
      <c r="M40" s="64"/>
      <c r="N40" s="25"/>
      <c r="O40" s="26">
        <v>35.0</v>
      </c>
      <c r="P40" s="26">
        <v>35.0</v>
      </c>
      <c r="Q40" s="30">
        <f t="shared" ref="Q40:Q41" si="3">F40+G40+H40+I40+J40+K40+L40+M40+N40+O40-P40</f>
        <v>0</v>
      </c>
      <c r="R40" s="29"/>
      <c r="S40" s="32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19"/>
      <c r="B41" s="176"/>
      <c r="C41" s="173"/>
      <c r="D41" s="174"/>
      <c r="E41" s="175"/>
      <c r="F41" s="25"/>
      <c r="G41" s="25"/>
      <c r="H41" s="25"/>
      <c r="I41" s="64"/>
      <c r="J41" s="25"/>
      <c r="K41" s="25"/>
      <c r="L41" s="25"/>
      <c r="M41" s="64"/>
      <c r="N41" s="25"/>
      <c r="O41" s="26"/>
      <c r="P41" s="26"/>
      <c r="Q41" s="30">
        <f t="shared" si="3"/>
        <v>0</v>
      </c>
      <c r="R41" s="102"/>
      <c r="S41" s="10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104"/>
      <c r="B42" s="105"/>
      <c r="C42" s="106"/>
      <c r="D42" s="107" t="s">
        <v>168</v>
      </c>
      <c r="E42" s="99"/>
      <c r="F42" s="108">
        <f t="shared" ref="F42:P42" si="4">SUM(F40:F41)</f>
        <v>0</v>
      </c>
      <c r="G42" s="108">
        <f t="shared" si="4"/>
        <v>0</v>
      </c>
      <c r="H42" s="108">
        <f t="shared" si="4"/>
        <v>0</v>
      </c>
      <c r="I42" s="108">
        <f t="shared" si="4"/>
        <v>0</v>
      </c>
      <c r="J42" s="108">
        <f t="shared" si="4"/>
        <v>0</v>
      </c>
      <c r="K42" s="108">
        <f t="shared" si="4"/>
        <v>0</v>
      </c>
      <c r="L42" s="108">
        <f t="shared" si="4"/>
        <v>0</v>
      </c>
      <c r="M42" s="108">
        <f t="shared" si="4"/>
        <v>0</v>
      </c>
      <c r="N42" s="108">
        <f t="shared" si="4"/>
        <v>0</v>
      </c>
      <c r="O42" s="108">
        <f t="shared" si="4"/>
        <v>35</v>
      </c>
      <c r="P42" s="108">
        <f t="shared" si="4"/>
        <v>35</v>
      </c>
      <c r="Q42" s="108">
        <f>SUM(Q40)</f>
        <v>0</v>
      </c>
      <c r="R42" s="99"/>
      <c r="S42" s="109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110"/>
      <c r="B43" s="111"/>
      <c r="C43" s="111"/>
      <c r="D43" s="111"/>
      <c r="E43" s="111"/>
      <c r="F43" s="112">
        <f>O40</f>
        <v>35</v>
      </c>
      <c r="G43" s="5"/>
      <c r="H43" s="5"/>
      <c r="I43" s="5"/>
      <c r="J43" s="5"/>
      <c r="K43" s="5"/>
      <c r="L43" s="5"/>
      <c r="M43" s="5"/>
      <c r="N43" s="5"/>
      <c r="O43" s="5"/>
      <c r="P43" s="113"/>
      <c r="Q43" s="113"/>
      <c r="R43" s="111"/>
      <c r="S43" s="114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55"/>
      <c r="B44" s="55"/>
      <c r="C44" s="55"/>
      <c r="D44" s="55"/>
      <c r="E44" s="115"/>
      <c r="F44" s="116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ht="42.0" customHeight="1">
      <c r="A45" s="117" t="s">
        <v>169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6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</row>
    <row r="46" ht="42.0" customHeight="1">
      <c r="A46" s="119" t="s">
        <v>2</v>
      </c>
      <c r="B46" s="120" t="s">
        <v>3</v>
      </c>
      <c r="C46" s="120" t="s">
        <v>4</v>
      </c>
      <c r="D46" s="120" t="s">
        <v>5</v>
      </c>
      <c r="E46" s="120" t="s">
        <v>6</v>
      </c>
      <c r="F46" s="121" t="s">
        <v>31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1"/>
      <c r="R46" s="120" t="s">
        <v>32</v>
      </c>
      <c r="S46" s="120" t="s">
        <v>33</v>
      </c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8"/>
      <c r="AJ46" s="118"/>
    </row>
    <row r="47" ht="42.0" customHeight="1">
      <c r="A47" s="12"/>
      <c r="B47" s="13"/>
      <c r="C47" s="13"/>
      <c r="D47" s="13"/>
      <c r="E47" s="13"/>
      <c r="F47" s="122" t="s">
        <v>34</v>
      </c>
      <c r="G47" s="123" t="s">
        <v>35</v>
      </c>
      <c r="H47" s="11"/>
      <c r="I47" s="123" t="s">
        <v>36</v>
      </c>
      <c r="J47" s="11"/>
      <c r="K47" s="120" t="s">
        <v>37</v>
      </c>
      <c r="L47" s="124"/>
      <c r="M47" s="124"/>
      <c r="N47" s="124"/>
      <c r="O47" s="125" t="s">
        <v>420</v>
      </c>
      <c r="P47" s="120" t="s">
        <v>39</v>
      </c>
      <c r="Q47" s="120" t="s">
        <v>40</v>
      </c>
      <c r="R47" s="13"/>
      <c r="S47" s="13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</row>
    <row r="48" ht="42.0" customHeight="1">
      <c r="A48" s="17"/>
      <c r="B48" s="11"/>
      <c r="C48" s="11"/>
      <c r="D48" s="11"/>
      <c r="E48" s="11"/>
      <c r="F48" s="11"/>
      <c r="G48" s="126" t="s">
        <v>41</v>
      </c>
      <c r="H48" s="126" t="s">
        <v>42</v>
      </c>
      <c r="I48" s="126" t="s">
        <v>43</v>
      </c>
      <c r="J48" s="126" t="s">
        <v>44</v>
      </c>
      <c r="K48" s="11"/>
      <c r="L48" s="126" t="s">
        <v>45</v>
      </c>
      <c r="M48" s="126" t="s">
        <v>46</v>
      </c>
      <c r="N48" s="126" t="s">
        <v>47</v>
      </c>
      <c r="O48" s="11"/>
      <c r="P48" s="11"/>
      <c r="Q48" s="11"/>
      <c r="R48" s="11"/>
      <c r="S48" s="11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  <c r="AJ48" s="118"/>
    </row>
    <row r="49" ht="42.0" customHeight="1">
      <c r="A49" s="127">
        <v>1.0</v>
      </c>
      <c r="B49" s="85">
        <v>45813.0</v>
      </c>
      <c r="C49" s="128" t="s">
        <v>421</v>
      </c>
      <c r="D49" s="128">
        <v>81665.0</v>
      </c>
      <c r="E49" s="129" t="s">
        <v>422</v>
      </c>
      <c r="F49" s="130"/>
      <c r="G49" s="130"/>
      <c r="H49" s="131"/>
      <c r="I49" s="132"/>
      <c r="J49" s="132"/>
      <c r="K49" s="132"/>
      <c r="L49" s="132">
        <v>5100.0</v>
      </c>
      <c r="M49" s="130"/>
      <c r="N49" s="130"/>
      <c r="O49" s="130"/>
      <c r="P49" s="133">
        <v>5100.0</v>
      </c>
      <c r="Q49" s="134">
        <v>0.0</v>
      </c>
      <c r="R49" s="177" t="s">
        <v>423</v>
      </c>
      <c r="S49" s="136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18"/>
    </row>
    <row r="50" ht="42.0" customHeight="1">
      <c r="A50" s="137"/>
      <c r="B50" s="85"/>
      <c r="C50" s="138"/>
      <c r="D50" s="138"/>
      <c r="E50" s="139"/>
      <c r="F50" s="130"/>
      <c r="G50" s="130"/>
      <c r="H50" s="131"/>
      <c r="I50" s="132"/>
      <c r="J50" s="130"/>
      <c r="K50" s="130"/>
      <c r="L50" s="130"/>
      <c r="M50" s="130"/>
      <c r="N50" s="130"/>
      <c r="O50" s="130"/>
      <c r="P50" s="133"/>
      <c r="Q50" s="134">
        <v>0.0</v>
      </c>
      <c r="R50" s="135"/>
      <c r="S50" s="136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</row>
    <row r="51" ht="42.0" customHeight="1">
      <c r="A51" s="127"/>
      <c r="B51" s="143"/>
      <c r="C51" s="144"/>
      <c r="D51" s="144"/>
      <c r="E51" s="145"/>
      <c r="F51" s="130"/>
      <c r="G51" s="130"/>
      <c r="H51" s="131"/>
      <c r="I51" s="130"/>
      <c r="J51" s="130"/>
      <c r="K51" s="130"/>
      <c r="L51" s="130"/>
      <c r="M51" s="130"/>
      <c r="N51" s="130"/>
      <c r="O51" s="130"/>
      <c r="P51" s="131"/>
      <c r="Q51" s="134">
        <v>0.0</v>
      </c>
      <c r="R51" s="135"/>
      <c r="S51" s="136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</row>
    <row r="52" ht="42.0" customHeight="1">
      <c r="A52" s="146"/>
      <c r="B52" s="147"/>
      <c r="C52" s="148"/>
      <c r="D52" s="149" t="s">
        <v>168</v>
      </c>
      <c r="E52" s="124"/>
      <c r="F52" s="150">
        <f t="shared" ref="F52:G52" si="5">SUM(F49:F51)</f>
        <v>0</v>
      </c>
      <c r="G52" s="150">
        <f t="shared" si="5"/>
        <v>0</v>
      </c>
      <c r="H52" s="150"/>
      <c r="I52" s="150"/>
      <c r="J52" s="150"/>
      <c r="K52" s="150">
        <f t="shared" ref="K52:P52" si="6">SUM(K49:K51)</f>
        <v>0</v>
      </c>
      <c r="L52" s="150">
        <f t="shared" si="6"/>
        <v>5100</v>
      </c>
      <c r="M52" s="150">
        <f t="shared" si="6"/>
        <v>0</v>
      </c>
      <c r="N52" s="150">
        <f t="shared" si="6"/>
        <v>0</v>
      </c>
      <c r="O52" s="150">
        <f t="shared" si="6"/>
        <v>0</v>
      </c>
      <c r="P52" s="151">
        <f t="shared" si="6"/>
        <v>5100</v>
      </c>
      <c r="Q52" s="152"/>
      <c r="R52" s="124"/>
      <c r="S52" s="153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118"/>
      <c r="AJ52" s="118"/>
    </row>
    <row r="53" ht="42.0" customHeight="1">
      <c r="A53" s="154"/>
      <c r="B53" s="155"/>
      <c r="C53" s="155"/>
      <c r="D53" s="155"/>
      <c r="E53" s="155"/>
      <c r="F53" s="156">
        <f>F52+G52+H52+I52+J52+K52+L52+M52+N52+O52</f>
        <v>5100</v>
      </c>
      <c r="G53" s="5"/>
      <c r="H53" s="5"/>
      <c r="I53" s="5"/>
      <c r="J53" s="5"/>
      <c r="K53" s="5"/>
      <c r="L53" s="5"/>
      <c r="M53" s="5"/>
      <c r="N53" s="5"/>
      <c r="O53" s="5"/>
      <c r="P53" s="157"/>
      <c r="Q53" s="157"/>
      <c r="R53" s="155"/>
      <c r="S53" s="15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</row>
    <row r="54" ht="42.0" customHeight="1">
      <c r="A54" s="55"/>
      <c r="B54" s="55"/>
      <c r="C54" s="55"/>
      <c r="D54" s="55"/>
      <c r="E54" s="115"/>
      <c r="F54" s="116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</row>
    <row r="55" ht="57.0" customHeight="1">
      <c r="A55" s="55"/>
      <c r="B55" s="55"/>
      <c r="C55" s="55"/>
      <c r="D55" s="55"/>
      <c r="E55" s="115"/>
      <c r="F55" s="161" t="s">
        <v>190</v>
      </c>
      <c r="G55" s="162"/>
      <c r="H55" s="162"/>
      <c r="I55" s="162"/>
      <c r="J55" s="163"/>
      <c r="K55" s="163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</row>
    <row r="56" ht="42.0" customHeight="1">
      <c r="A56" s="55"/>
      <c r="B56" s="55"/>
      <c r="C56" s="159" t="s">
        <v>188</v>
      </c>
      <c r="D56" s="160" t="s">
        <v>424</v>
      </c>
      <c r="E56" s="11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</row>
    <row r="57" ht="51.0" customHeight="1">
      <c r="A57" s="3"/>
      <c r="B57" s="3"/>
      <c r="C57" s="159" t="s">
        <v>191</v>
      </c>
      <c r="D57" s="166" t="s">
        <v>192</v>
      </c>
      <c r="E57" s="178"/>
      <c r="F57" s="179" t="s">
        <v>425</v>
      </c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79" t="s">
        <v>426</v>
      </c>
      <c r="R57" s="179"/>
      <c r="S57" s="180"/>
      <c r="T57" s="180"/>
      <c r="U57" s="180"/>
      <c r="V57" s="180"/>
      <c r="W57" s="180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159" t="s">
        <v>194</v>
      </c>
      <c r="D58" s="166" t="s">
        <v>192</v>
      </c>
      <c r="E58" s="178"/>
      <c r="F58" s="181"/>
      <c r="G58" s="3"/>
      <c r="H58" s="3"/>
      <c r="I58" s="3"/>
      <c r="J58" s="167"/>
      <c r="K58" s="168"/>
      <c r="L58" s="168"/>
      <c r="M58" s="168"/>
      <c r="N58" s="168"/>
      <c r="O58" s="168"/>
      <c r="P58" s="169"/>
      <c r="Q58" s="165"/>
      <c r="R58" s="165"/>
      <c r="S58" s="165"/>
      <c r="T58" s="165"/>
      <c r="U58" s="165"/>
      <c r="V58" s="165"/>
      <c r="W58" s="165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159" t="s">
        <v>195</v>
      </c>
      <c r="D59" s="160" t="s">
        <v>192</v>
      </c>
      <c r="E59" s="178"/>
      <c r="F59" s="181"/>
      <c r="G59" s="3"/>
      <c r="H59" s="3"/>
      <c r="I59" s="3"/>
      <c r="J59" s="171"/>
      <c r="K59" s="171"/>
      <c r="L59" s="171"/>
      <c r="M59" s="171"/>
      <c r="N59" s="171"/>
      <c r="O59" s="171"/>
      <c r="P59" s="17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159" t="s">
        <v>427</v>
      </c>
      <c r="D60" s="160" t="s">
        <v>192</v>
      </c>
      <c r="E60" s="178"/>
      <c r="F60" s="182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159" t="s">
        <v>199</v>
      </c>
      <c r="D61" s="183" t="s">
        <v>198</v>
      </c>
      <c r="E61" s="178"/>
      <c r="F61" s="182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159" t="s">
        <v>200</v>
      </c>
      <c r="D62" s="160" t="s">
        <v>192</v>
      </c>
      <c r="E62" s="178"/>
      <c r="F62" s="182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178"/>
      <c r="F63" s="182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4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4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ht="4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ht="4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ht="4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ht="4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ht="4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ht="4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ht="4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</sheetData>
  <mergeCells count="52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7:D39"/>
    <mergeCell ref="E37:E39"/>
    <mergeCell ref="A46:A48"/>
    <mergeCell ref="B46:B48"/>
    <mergeCell ref="C46:C48"/>
    <mergeCell ref="D46:D48"/>
    <mergeCell ref="E46:E48"/>
    <mergeCell ref="F47:F48"/>
    <mergeCell ref="P4:P5"/>
    <mergeCell ref="Q4:Q5"/>
    <mergeCell ref="F34:O34"/>
    <mergeCell ref="A36:S36"/>
    <mergeCell ref="A37:A39"/>
    <mergeCell ref="B37:B39"/>
    <mergeCell ref="C37:C39"/>
    <mergeCell ref="S37:S39"/>
    <mergeCell ref="P38:P39"/>
    <mergeCell ref="Q38:Q39"/>
    <mergeCell ref="R46:R48"/>
    <mergeCell ref="S46:S48"/>
    <mergeCell ref="P47:P48"/>
    <mergeCell ref="Q47:Q48"/>
    <mergeCell ref="F43:O43"/>
    <mergeCell ref="A45:S45"/>
    <mergeCell ref="F46:Q46"/>
    <mergeCell ref="G47:H47"/>
    <mergeCell ref="I47:J47"/>
    <mergeCell ref="K47:K48"/>
    <mergeCell ref="O47:O48"/>
    <mergeCell ref="F53:O53"/>
    <mergeCell ref="F37:Q37"/>
    <mergeCell ref="R37:R39"/>
    <mergeCell ref="F38:F39"/>
    <mergeCell ref="G38:H38"/>
    <mergeCell ref="I38:J38"/>
    <mergeCell ref="K38:K39"/>
    <mergeCell ref="O38:O3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10.25"/>
    <col customWidth="1" min="5" max="5" width="73.38"/>
    <col customWidth="1" min="6" max="6" width="24.88"/>
    <col customWidth="1" min="7" max="7" width="19.88"/>
    <col customWidth="1" min="9" max="9" width="21.5"/>
    <col customWidth="1" min="10" max="10" width="13.38"/>
    <col customWidth="1" min="11" max="11" width="16.38"/>
    <col customWidth="1" min="12" max="12" width="20.13"/>
    <col customWidth="1" min="13" max="13" width="16.88"/>
    <col customWidth="1" min="14" max="14" width="16.38"/>
    <col customWidth="1" min="15" max="15" width="11.13"/>
    <col customWidth="1" min="16" max="16" width="19.38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76" t="s">
        <v>428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84.0" customHeight="1">
      <c r="A2" s="77" t="s">
        <v>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8" t="s">
        <v>2</v>
      </c>
      <c r="B3" s="79" t="s">
        <v>3</v>
      </c>
      <c r="C3" s="79" t="s">
        <v>4</v>
      </c>
      <c r="D3" s="79" t="s">
        <v>5</v>
      </c>
      <c r="E3" s="79" t="s">
        <v>6</v>
      </c>
      <c r="F3" s="80" t="s">
        <v>31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79" t="s">
        <v>32</v>
      </c>
      <c r="S3" s="79" t="s">
        <v>33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81" t="s">
        <v>34</v>
      </c>
      <c r="G4" s="82" t="s">
        <v>35</v>
      </c>
      <c r="H4" s="11"/>
      <c r="I4" s="82" t="s">
        <v>36</v>
      </c>
      <c r="J4" s="11"/>
      <c r="K4" s="79" t="s">
        <v>37</v>
      </c>
      <c r="L4" s="83"/>
      <c r="M4" s="83"/>
      <c r="N4" s="83"/>
      <c r="O4" s="79" t="s">
        <v>38</v>
      </c>
      <c r="P4" s="79" t="s">
        <v>39</v>
      </c>
      <c r="Q4" s="79" t="s">
        <v>40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84" t="s">
        <v>41</v>
      </c>
      <c r="H5" s="84" t="s">
        <v>42</v>
      </c>
      <c r="I5" s="84" t="s">
        <v>43</v>
      </c>
      <c r="J5" s="84" t="s">
        <v>44</v>
      </c>
      <c r="K5" s="11"/>
      <c r="L5" s="84" t="s">
        <v>45</v>
      </c>
      <c r="M5" s="84" t="s">
        <v>46</v>
      </c>
      <c r="N5" s="84" t="s">
        <v>47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85">
        <v>45814.0</v>
      </c>
      <c r="C6" s="86" t="s">
        <v>429</v>
      </c>
      <c r="D6" s="87">
        <v>13781.0</v>
      </c>
      <c r="E6" s="88" t="s">
        <v>54</v>
      </c>
      <c r="F6" s="25"/>
      <c r="G6" s="25"/>
      <c r="H6" s="25"/>
      <c r="I6" s="89">
        <v>9600.0</v>
      </c>
      <c r="J6" s="27"/>
      <c r="K6" s="27"/>
      <c r="L6" s="25"/>
      <c r="M6" s="89"/>
      <c r="N6" s="25"/>
      <c r="O6" s="25"/>
      <c r="P6" s="26">
        <v>9600.0</v>
      </c>
      <c r="Q6" s="30">
        <f t="shared" ref="Q6:Q35" si="1">F6+G6+H6+I6+J6+K6+L6+M6+N6+O6-P6</f>
        <v>0</v>
      </c>
      <c r="R6" s="26" t="s">
        <v>55</v>
      </c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85">
        <v>45814.0</v>
      </c>
      <c r="C7" s="86" t="s">
        <v>430</v>
      </c>
      <c r="D7" s="87">
        <v>45096.0</v>
      </c>
      <c r="E7" s="88" t="s">
        <v>214</v>
      </c>
      <c r="F7" s="25"/>
      <c r="G7" s="25"/>
      <c r="H7" s="25"/>
      <c r="I7" s="89">
        <v>2600.0</v>
      </c>
      <c r="J7" s="27"/>
      <c r="K7" s="27"/>
      <c r="L7" s="25"/>
      <c r="M7" s="89"/>
      <c r="N7" s="25"/>
      <c r="O7" s="25"/>
      <c r="P7" s="26">
        <v>2600.0</v>
      </c>
      <c r="Q7" s="30">
        <f t="shared" si="1"/>
        <v>0</v>
      </c>
      <c r="R7" s="26" t="s">
        <v>55</v>
      </c>
      <c r="S7" s="29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85">
        <v>45815.0</v>
      </c>
      <c r="C8" s="86" t="s">
        <v>431</v>
      </c>
      <c r="D8" s="87">
        <v>21818.0</v>
      </c>
      <c r="E8" s="88" t="s">
        <v>66</v>
      </c>
      <c r="F8" s="25"/>
      <c r="G8" s="25"/>
      <c r="H8" s="25"/>
      <c r="I8" s="64"/>
      <c r="J8" s="27"/>
      <c r="K8" s="27">
        <v>5000.0</v>
      </c>
      <c r="L8" s="25"/>
      <c r="M8" s="89"/>
      <c r="N8" s="25"/>
      <c r="O8" s="25"/>
      <c r="P8" s="26">
        <v>5000.0</v>
      </c>
      <c r="Q8" s="30">
        <f t="shared" si="1"/>
        <v>0</v>
      </c>
      <c r="R8" s="26" t="s">
        <v>76</v>
      </c>
      <c r="S8" s="29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85">
        <v>45815.0</v>
      </c>
      <c r="C9" s="86" t="s">
        <v>432</v>
      </c>
      <c r="D9" s="87">
        <v>46927.0</v>
      </c>
      <c r="E9" s="88" t="s">
        <v>143</v>
      </c>
      <c r="F9" s="25"/>
      <c r="G9" s="25"/>
      <c r="H9" s="25"/>
      <c r="I9" s="89">
        <v>2880.0</v>
      </c>
      <c r="J9" s="27"/>
      <c r="K9" s="27"/>
      <c r="L9" s="25"/>
      <c r="M9" s="89"/>
      <c r="N9" s="25"/>
      <c r="O9" s="25"/>
      <c r="P9" s="26">
        <v>2880.0</v>
      </c>
      <c r="Q9" s="30">
        <f t="shared" si="1"/>
        <v>0</v>
      </c>
      <c r="R9" s="26" t="s">
        <v>55</v>
      </c>
      <c r="S9" s="29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85">
        <v>45815.0</v>
      </c>
      <c r="C10" s="86" t="s">
        <v>433</v>
      </c>
      <c r="D10" s="87">
        <v>24368.0</v>
      </c>
      <c r="E10" s="88" t="s">
        <v>434</v>
      </c>
      <c r="F10" s="25"/>
      <c r="G10" s="25"/>
      <c r="H10" s="25"/>
      <c r="I10" s="89">
        <v>282.0</v>
      </c>
      <c r="J10" s="25"/>
      <c r="K10" s="27">
        <v>1268.0</v>
      </c>
      <c r="L10" s="25"/>
      <c r="M10" s="89"/>
      <c r="N10" s="25"/>
      <c r="O10" s="25"/>
      <c r="P10" s="26">
        <v>1550.0</v>
      </c>
      <c r="Q10" s="30">
        <f t="shared" si="1"/>
        <v>0</v>
      </c>
      <c r="R10" s="26" t="s">
        <v>55</v>
      </c>
      <c r="S10" s="29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85">
        <v>45815.0</v>
      </c>
      <c r="C11" s="86" t="s">
        <v>435</v>
      </c>
      <c r="D11" s="87">
        <v>46558.0</v>
      </c>
      <c r="E11" s="88" t="s">
        <v>436</v>
      </c>
      <c r="F11" s="27"/>
      <c r="G11" s="27"/>
      <c r="H11" s="25"/>
      <c r="I11" s="89"/>
      <c r="J11" s="27">
        <v>4600.0</v>
      </c>
      <c r="K11" s="25"/>
      <c r="L11" s="25"/>
      <c r="M11" s="89"/>
      <c r="N11" s="25"/>
      <c r="O11" s="25"/>
      <c r="P11" s="26">
        <v>4600.0</v>
      </c>
      <c r="Q11" s="30">
        <f t="shared" si="1"/>
        <v>0</v>
      </c>
      <c r="R11" s="26" t="s">
        <v>55</v>
      </c>
      <c r="S11" s="2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85">
        <v>45815.0</v>
      </c>
      <c r="C12" s="86" t="s">
        <v>437</v>
      </c>
      <c r="D12" s="87">
        <v>59244.0</v>
      </c>
      <c r="E12" s="88" t="s">
        <v>399</v>
      </c>
      <c r="F12" s="25"/>
      <c r="G12" s="25"/>
      <c r="H12" s="25"/>
      <c r="I12" s="89">
        <v>24500.0</v>
      </c>
      <c r="J12" s="27"/>
      <c r="K12" s="25"/>
      <c r="L12" s="25"/>
      <c r="M12" s="64"/>
      <c r="N12" s="25"/>
      <c r="O12" s="25"/>
      <c r="P12" s="26">
        <v>24500.0</v>
      </c>
      <c r="Q12" s="30">
        <f t="shared" si="1"/>
        <v>0</v>
      </c>
      <c r="R12" s="26" t="s">
        <v>55</v>
      </c>
      <c r="S12" s="2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85">
        <v>45815.0</v>
      </c>
      <c r="C13" s="86" t="s">
        <v>438</v>
      </c>
      <c r="D13" s="87">
        <v>37078.0</v>
      </c>
      <c r="E13" s="88" t="s">
        <v>439</v>
      </c>
      <c r="F13" s="25"/>
      <c r="G13" s="25"/>
      <c r="H13" s="25"/>
      <c r="I13" s="89">
        <v>4600.0</v>
      </c>
      <c r="J13" s="27"/>
      <c r="K13" s="25"/>
      <c r="L13" s="25"/>
      <c r="M13" s="64"/>
      <c r="N13" s="25"/>
      <c r="O13" s="25"/>
      <c r="P13" s="26">
        <v>4600.0</v>
      </c>
      <c r="Q13" s="30">
        <f t="shared" si="1"/>
        <v>0</v>
      </c>
      <c r="R13" s="26" t="s">
        <v>55</v>
      </c>
      <c r="S13" s="2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85">
        <v>45815.0</v>
      </c>
      <c r="C14" s="86" t="s">
        <v>440</v>
      </c>
      <c r="D14" s="87">
        <v>48631.0</v>
      </c>
      <c r="E14" s="88" t="s">
        <v>75</v>
      </c>
      <c r="F14" s="25"/>
      <c r="G14" s="25"/>
      <c r="H14" s="25"/>
      <c r="I14" s="89">
        <v>2600.0</v>
      </c>
      <c r="J14" s="27"/>
      <c r="K14" s="27"/>
      <c r="L14" s="25"/>
      <c r="M14" s="64"/>
      <c r="N14" s="25"/>
      <c r="O14" s="25"/>
      <c r="P14" s="26">
        <v>2600.0</v>
      </c>
      <c r="Q14" s="30">
        <f t="shared" si="1"/>
        <v>0</v>
      </c>
      <c r="R14" s="26" t="s">
        <v>55</v>
      </c>
      <c r="S14" s="2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85">
        <v>45815.0</v>
      </c>
      <c r="C15" s="86" t="s">
        <v>441</v>
      </c>
      <c r="D15" s="87">
        <v>28414.0</v>
      </c>
      <c r="E15" s="88" t="s">
        <v>442</v>
      </c>
      <c r="F15" s="25"/>
      <c r="G15" s="25"/>
      <c r="H15" s="25"/>
      <c r="I15" s="89">
        <v>2600.0</v>
      </c>
      <c r="J15" s="25"/>
      <c r="K15" s="25"/>
      <c r="L15" s="25"/>
      <c r="M15" s="89"/>
      <c r="N15" s="25"/>
      <c r="O15" s="25"/>
      <c r="P15" s="26">
        <v>2600.0</v>
      </c>
      <c r="Q15" s="30">
        <f t="shared" si="1"/>
        <v>0</v>
      </c>
      <c r="R15" s="26" t="s">
        <v>55</v>
      </c>
      <c r="S15" s="2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85">
        <v>45815.0</v>
      </c>
      <c r="C16" s="86" t="s">
        <v>443</v>
      </c>
      <c r="D16" s="87">
        <v>55409.0</v>
      </c>
      <c r="E16" s="88" t="s">
        <v>444</v>
      </c>
      <c r="F16" s="25"/>
      <c r="G16" s="25"/>
      <c r="H16" s="25"/>
      <c r="I16" s="89">
        <v>5300.0</v>
      </c>
      <c r="J16" s="25"/>
      <c r="K16" s="25"/>
      <c r="L16" s="25"/>
      <c r="M16" s="64"/>
      <c r="N16" s="25"/>
      <c r="O16" s="25"/>
      <c r="P16" s="26">
        <v>5300.0</v>
      </c>
      <c r="Q16" s="30">
        <f t="shared" si="1"/>
        <v>0</v>
      </c>
      <c r="R16" s="26" t="s">
        <v>55</v>
      </c>
      <c r="S16" s="2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85">
        <v>45815.0</v>
      </c>
      <c r="C17" s="86" t="s">
        <v>445</v>
      </c>
      <c r="D17" s="87">
        <v>68939.0</v>
      </c>
      <c r="E17" s="88" t="s">
        <v>446</v>
      </c>
      <c r="F17" s="27"/>
      <c r="G17" s="25"/>
      <c r="H17" s="25"/>
      <c r="I17" s="89">
        <v>2700.0</v>
      </c>
      <c r="J17" s="25"/>
      <c r="K17" s="25"/>
      <c r="L17" s="25"/>
      <c r="M17" s="64"/>
      <c r="N17" s="25"/>
      <c r="O17" s="25"/>
      <c r="P17" s="26">
        <v>2700.0</v>
      </c>
      <c r="Q17" s="30">
        <f t="shared" si="1"/>
        <v>0</v>
      </c>
      <c r="R17" s="26" t="s">
        <v>55</v>
      </c>
      <c r="S17" s="32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90">
        <v>45815.0</v>
      </c>
      <c r="C18" s="86" t="s">
        <v>447</v>
      </c>
      <c r="D18" s="87">
        <v>36555.0</v>
      </c>
      <c r="E18" s="88" t="s">
        <v>448</v>
      </c>
      <c r="F18" s="25"/>
      <c r="G18" s="25"/>
      <c r="H18" s="25"/>
      <c r="I18" s="89">
        <v>50.0</v>
      </c>
      <c r="J18" s="25"/>
      <c r="K18" s="25"/>
      <c r="L18" s="25"/>
      <c r="M18" s="64"/>
      <c r="N18" s="25"/>
      <c r="O18" s="25"/>
      <c r="P18" s="26">
        <v>50.0</v>
      </c>
      <c r="Q18" s="30">
        <f t="shared" si="1"/>
        <v>0</v>
      </c>
      <c r="R18" s="26" t="s">
        <v>76</v>
      </c>
      <c r="S18" s="32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90">
        <v>45815.0</v>
      </c>
      <c r="C19" s="86" t="s">
        <v>449</v>
      </c>
      <c r="D19" s="87">
        <v>19688.0</v>
      </c>
      <c r="E19" s="88" t="s">
        <v>450</v>
      </c>
      <c r="F19" s="25"/>
      <c r="G19" s="25"/>
      <c r="H19" s="25"/>
      <c r="I19" s="89"/>
      <c r="J19" s="27">
        <v>5100.0</v>
      </c>
      <c r="K19" s="25"/>
      <c r="L19" s="25"/>
      <c r="M19" s="64"/>
      <c r="N19" s="25"/>
      <c r="O19" s="25"/>
      <c r="P19" s="26">
        <v>5100.0</v>
      </c>
      <c r="Q19" s="30">
        <f t="shared" si="1"/>
        <v>0</v>
      </c>
      <c r="R19" s="26" t="s">
        <v>55</v>
      </c>
      <c r="S19" s="32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90">
        <v>45815.0</v>
      </c>
      <c r="C20" s="86" t="s">
        <v>451</v>
      </c>
      <c r="D20" s="87">
        <v>29621.0</v>
      </c>
      <c r="E20" s="88" t="s">
        <v>452</v>
      </c>
      <c r="F20" s="27"/>
      <c r="G20" s="27">
        <v>5000.0</v>
      </c>
      <c r="H20" s="25"/>
      <c r="I20" s="89"/>
      <c r="J20" s="27"/>
      <c r="K20" s="27"/>
      <c r="L20" s="25"/>
      <c r="M20" s="64"/>
      <c r="N20" s="25"/>
      <c r="O20" s="25"/>
      <c r="P20" s="26">
        <v>5000.0</v>
      </c>
      <c r="Q20" s="30">
        <f t="shared" si="1"/>
        <v>0</v>
      </c>
      <c r="R20" s="26" t="s">
        <v>55</v>
      </c>
      <c r="S20" s="32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9">
        <v>16.0</v>
      </c>
      <c r="B21" s="90">
        <v>45815.0</v>
      </c>
      <c r="C21" s="86" t="s">
        <v>453</v>
      </c>
      <c r="D21" s="87">
        <v>88967.0</v>
      </c>
      <c r="E21" s="88" t="s">
        <v>454</v>
      </c>
      <c r="F21" s="27"/>
      <c r="G21" s="25"/>
      <c r="H21" s="25"/>
      <c r="I21" s="89">
        <v>300.0</v>
      </c>
      <c r="J21" s="27"/>
      <c r="K21" s="25"/>
      <c r="L21" s="25"/>
      <c r="M21" s="64"/>
      <c r="N21" s="25"/>
      <c r="O21" s="25"/>
      <c r="P21" s="26">
        <v>300.0</v>
      </c>
      <c r="Q21" s="30">
        <f t="shared" si="1"/>
        <v>0</v>
      </c>
      <c r="R21" s="26" t="s">
        <v>55</v>
      </c>
      <c r="S21" s="32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90">
        <v>45815.0</v>
      </c>
      <c r="C22" s="86" t="s">
        <v>455</v>
      </c>
      <c r="D22" s="87">
        <v>36555.0</v>
      </c>
      <c r="E22" s="88" t="s">
        <v>448</v>
      </c>
      <c r="F22" s="25"/>
      <c r="G22" s="27"/>
      <c r="H22" s="27">
        <v>9620.0</v>
      </c>
      <c r="I22" s="89">
        <v>1200.0</v>
      </c>
      <c r="J22" s="25"/>
      <c r="K22" s="27"/>
      <c r="L22" s="25"/>
      <c r="M22" s="64"/>
      <c r="N22" s="25"/>
      <c r="O22" s="25"/>
      <c r="P22" s="26">
        <v>10820.0</v>
      </c>
      <c r="Q22" s="30">
        <f t="shared" si="1"/>
        <v>0</v>
      </c>
      <c r="R22" s="26" t="s">
        <v>76</v>
      </c>
      <c r="S22" s="32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90">
        <v>45815.0</v>
      </c>
      <c r="C23" s="86" t="s">
        <v>456</v>
      </c>
      <c r="D23" s="87">
        <v>87625.0</v>
      </c>
      <c r="E23" s="88" t="s">
        <v>457</v>
      </c>
      <c r="F23" s="27"/>
      <c r="G23" s="25"/>
      <c r="H23" s="25"/>
      <c r="I23" s="89"/>
      <c r="J23" s="25"/>
      <c r="K23" s="27"/>
      <c r="L23" s="25"/>
      <c r="M23" s="89">
        <v>2150.0</v>
      </c>
      <c r="N23" s="25"/>
      <c r="O23" s="25"/>
      <c r="P23" s="26">
        <v>2150.0</v>
      </c>
      <c r="Q23" s="30">
        <f t="shared" si="1"/>
        <v>0</v>
      </c>
      <c r="R23" s="26" t="s">
        <v>55</v>
      </c>
      <c r="S23" s="32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85">
        <v>45815.0</v>
      </c>
      <c r="C24" s="86" t="s">
        <v>458</v>
      </c>
      <c r="D24" s="87">
        <v>59244.0</v>
      </c>
      <c r="E24" s="88" t="s">
        <v>399</v>
      </c>
      <c r="F24" s="27"/>
      <c r="G24" s="25"/>
      <c r="H24" s="25"/>
      <c r="I24" s="89">
        <v>7200.0</v>
      </c>
      <c r="J24" s="27"/>
      <c r="K24" s="25"/>
      <c r="L24" s="25"/>
      <c r="M24" s="64"/>
      <c r="N24" s="25"/>
      <c r="O24" s="25"/>
      <c r="P24" s="26">
        <v>7200.0</v>
      </c>
      <c r="Q24" s="30">
        <f t="shared" si="1"/>
        <v>0</v>
      </c>
      <c r="R24" s="26" t="s">
        <v>76</v>
      </c>
      <c r="S24" s="32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85">
        <v>45815.0</v>
      </c>
      <c r="C25" s="86" t="s">
        <v>459</v>
      </c>
      <c r="D25" s="87">
        <v>86322.0</v>
      </c>
      <c r="E25" s="88" t="s">
        <v>460</v>
      </c>
      <c r="F25" s="27"/>
      <c r="G25" s="25"/>
      <c r="H25" s="25"/>
      <c r="I25" s="89">
        <v>5450.0</v>
      </c>
      <c r="J25" s="27"/>
      <c r="K25" s="25"/>
      <c r="L25" s="25"/>
      <c r="M25" s="64"/>
      <c r="N25" s="25"/>
      <c r="O25" s="25"/>
      <c r="P25" s="26">
        <v>5450.0</v>
      </c>
      <c r="Q25" s="30">
        <f t="shared" si="1"/>
        <v>0</v>
      </c>
      <c r="R25" s="26" t="s">
        <v>55</v>
      </c>
      <c r="S25" s="32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85">
        <v>45815.0</v>
      </c>
      <c r="C26" s="86" t="s">
        <v>461</v>
      </c>
      <c r="D26" s="87">
        <v>88968.0</v>
      </c>
      <c r="E26" s="88" t="s">
        <v>462</v>
      </c>
      <c r="F26" s="27"/>
      <c r="G26" s="25"/>
      <c r="H26" s="25"/>
      <c r="I26" s="89">
        <v>3600.0</v>
      </c>
      <c r="J26" s="27"/>
      <c r="K26" s="25"/>
      <c r="L26" s="25"/>
      <c r="M26" s="64"/>
      <c r="N26" s="25"/>
      <c r="O26" s="25"/>
      <c r="P26" s="26">
        <v>3600.0</v>
      </c>
      <c r="Q26" s="30">
        <f t="shared" si="1"/>
        <v>0</v>
      </c>
      <c r="R26" s="26" t="s">
        <v>463</v>
      </c>
      <c r="S26" s="32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85">
        <v>45815.0</v>
      </c>
      <c r="C27" s="86" t="s">
        <v>464</v>
      </c>
      <c r="D27" s="87">
        <v>33673.0</v>
      </c>
      <c r="E27" s="88" t="s">
        <v>241</v>
      </c>
      <c r="F27" s="27"/>
      <c r="G27" s="25"/>
      <c r="H27" s="25"/>
      <c r="I27" s="89">
        <v>600.0</v>
      </c>
      <c r="J27" s="27"/>
      <c r="K27" s="25"/>
      <c r="L27" s="25"/>
      <c r="M27" s="64"/>
      <c r="N27" s="25"/>
      <c r="O27" s="25"/>
      <c r="P27" s="26">
        <v>600.0</v>
      </c>
      <c r="Q27" s="30">
        <f t="shared" si="1"/>
        <v>0</v>
      </c>
      <c r="R27" s="26" t="s">
        <v>463</v>
      </c>
      <c r="S27" s="32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85">
        <v>45815.0</v>
      </c>
      <c r="C28" s="86" t="s">
        <v>465</v>
      </c>
      <c r="D28" s="87">
        <v>88968.0</v>
      </c>
      <c r="E28" s="88" t="s">
        <v>462</v>
      </c>
      <c r="F28" s="27"/>
      <c r="G28" s="25"/>
      <c r="H28" s="25"/>
      <c r="I28" s="89">
        <v>300.0</v>
      </c>
      <c r="J28" s="27"/>
      <c r="K28" s="25"/>
      <c r="L28" s="25"/>
      <c r="M28" s="64"/>
      <c r="N28" s="25"/>
      <c r="O28" s="25"/>
      <c r="P28" s="26">
        <v>300.0</v>
      </c>
      <c r="Q28" s="30">
        <f t="shared" si="1"/>
        <v>0</v>
      </c>
      <c r="R28" s="26" t="s">
        <v>463</v>
      </c>
      <c r="S28" s="32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85">
        <v>45815.0</v>
      </c>
      <c r="C29" s="86" t="s">
        <v>466</v>
      </c>
      <c r="D29" s="87">
        <v>22332.0</v>
      </c>
      <c r="E29" s="88" t="s">
        <v>467</v>
      </c>
      <c r="F29" s="27"/>
      <c r="G29" s="25"/>
      <c r="H29" s="25"/>
      <c r="I29" s="89"/>
      <c r="J29" s="27"/>
      <c r="K29" s="27">
        <v>2600.0</v>
      </c>
      <c r="L29" s="25"/>
      <c r="M29" s="64"/>
      <c r="N29" s="25"/>
      <c r="O29" s="25"/>
      <c r="P29" s="26">
        <v>2600.0</v>
      </c>
      <c r="Q29" s="30">
        <f t="shared" si="1"/>
        <v>0</v>
      </c>
      <c r="R29" s="26"/>
      <c r="S29" s="32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85">
        <v>45815.0</v>
      </c>
      <c r="C30" s="86" t="s">
        <v>468</v>
      </c>
      <c r="D30" s="87">
        <v>43380.0</v>
      </c>
      <c r="E30" s="88" t="s">
        <v>469</v>
      </c>
      <c r="F30" s="27"/>
      <c r="G30" s="25"/>
      <c r="H30" s="27">
        <v>25000.0</v>
      </c>
      <c r="I30" s="89"/>
      <c r="J30" s="27"/>
      <c r="K30" s="25"/>
      <c r="L30" s="25"/>
      <c r="M30" s="64"/>
      <c r="N30" s="25"/>
      <c r="O30" s="25"/>
      <c r="P30" s="26">
        <v>25000.0</v>
      </c>
      <c r="Q30" s="30">
        <f t="shared" si="1"/>
        <v>0</v>
      </c>
      <c r="R30" s="26"/>
      <c r="S30" s="32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85">
        <v>45815.0</v>
      </c>
      <c r="C31" s="86" t="s">
        <v>470</v>
      </c>
      <c r="D31" s="87">
        <v>51782.0</v>
      </c>
      <c r="E31" s="88" t="s">
        <v>353</v>
      </c>
      <c r="F31" s="27"/>
      <c r="G31" s="25"/>
      <c r="H31" s="27">
        <v>2500.0</v>
      </c>
      <c r="I31" s="89"/>
      <c r="J31" s="27"/>
      <c r="K31" s="25"/>
      <c r="L31" s="25"/>
      <c r="M31" s="64"/>
      <c r="N31" s="25"/>
      <c r="O31" s="25"/>
      <c r="P31" s="26">
        <v>2500.0</v>
      </c>
      <c r="Q31" s="30">
        <f t="shared" si="1"/>
        <v>0</v>
      </c>
      <c r="R31" s="26"/>
      <c r="S31" s="32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9">
        <v>27.0</v>
      </c>
      <c r="B32" s="85">
        <v>45815.0</v>
      </c>
      <c r="C32" s="86" t="s">
        <v>471</v>
      </c>
      <c r="D32" s="87">
        <v>61445.0</v>
      </c>
      <c r="E32" s="88" t="s">
        <v>472</v>
      </c>
      <c r="F32" s="27"/>
      <c r="G32" s="25"/>
      <c r="H32" s="25"/>
      <c r="I32" s="89"/>
      <c r="J32" s="27"/>
      <c r="K32" s="25"/>
      <c r="L32" s="25"/>
      <c r="M32" s="89">
        <v>5000.0</v>
      </c>
      <c r="N32" s="25"/>
      <c r="O32" s="25"/>
      <c r="P32" s="26">
        <v>5000.0</v>
      </c>
      <c r="Q32" s="30">
        <f t="shared" si="1"/>
        <v>0</v>
      </c>
      <c r="R32" s="26"/>
      <c r="S32" s="32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19">
        <v>28.0</v>
      </c>
      <c r="B33" s="85"/>
      <c r="C33" s="86"/>
      <c r="D33" s="87"/>
      <c r="E33" s="88"/>
      <c r="F33" s="25"/>
      <c r="G33" s="25"/>
      <c r="H33" s="25"/>
      <c r="I33" s="89"/>
      <c r="J33" s="27"/>
      <c r="K33" s="27"/>
      <c r="L33" s="25"/>
      <c r="M33" s="64"/>
      <c r="N33" s="25"/>
      <c r="O33" s="25"/>
      <c r="P33" s="26"/>
      <c r="Q33" s="30">
        <f t="shared" si="1"/>
        <v>0</v>
      </c>
      <c r="R33" s="26"/>
      <c r="S33" s="32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customHeight="1">
      <c r="A34" s="44"/>
      <c r="B34" s="60"/>
      <c r="C34" s="61"/>
      <c r="D34" s="62"/>
      <c r="E34" s="63"/>
      <c r="F34" s="25"/>
      <c r="G34" s="25"/>
      <c r="H34" s="25"/>
      <c r="I34" s="64"/>
      <c r="J34" s="25"/>
      <c r="K34" s="25"/>
      <c r="L34" s="25"/>
      <c r="M34" s="64"/>
      <c r="N34" s="25"/>
      <c r="O34" s="25"/>
      <c r="P34" s="29"/>
      <c r="Q34" s="30">
        <f t="shared" si="1"/>
        <v>0</v>
      </c>
      <c r="R34" s="29"/>
      <c r="S34" s="32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customHeight="1">
      <c r="A35" s="44"/>
      <c r="B35" s="60"/>
      <c r="C35" s="61"/>
      <c r="D35" s="62"/>
      <c r="E35" s="63"/>
      <c r="F35" s="25"/>
      <c r="G35" s="25"/>
      <c r="H35" s="25"/>
      <c r="I35" s="64"/>
      <c r="J35" s="25"/>
      <c r="K35" s="25"/>
      <c r="L35" s="25"/>
      <c r="M35" s="64"/>
      <c r="N35" s="25"/>
      <c r="O35" s="25"/>
      <c r="P35" s="29"/>
      <c r="Q35" s="30">
        <f t="shared" si="1"/>
        <v>0</v>
      </c>
      <c r="R35" s="29"/>
      <c r="S35" s="32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customHeight="1">
      <c r="A36" s="65"/>
      <c r="B36" s="66"/>
      <c r="C36" s="67"/>
      <c r="D36" s="68"/>
      <c r="E36" s="68"/>
      <c r="F36" s="69">
        <f t="shared" ref="F36:P36" si="2">SUM(F7:F35)</f>
        <v>0</v>
      </c>
      <c r="G36" s="69">
        <f t="shared" si="2"/>
        <v>5000</v>
      </c>
      <c r="H36" s="69">
        <f t="shared" si="2"/>
        <v>37120</v>
      </c>
      <c r="I36" s="69">
        <f t="shared" si="2"/>
        <v>66762</v>
      </c>
      <c r="J36" s="69">
        <f t="shared" si="2"/>
        <v>9700</v>
      </c>
      <c r="K36" s="69">
        <f t="shared" si="2"/>
        <v>8868</v>
      </c>
      <c r="L36" s="69">
        <f t="shared" si="2"/>
        <v>0</v>
      </c>
      <c r="M36" s="69">
        <f t="shared" si="2"/>
        <v>7150</v>
      </c>
      <c r="N36" s="69">
        <f t="shared" si="2"/>
        <v>0</v>
      </c>
      <c r="O36" s="69">
        <f t="shared" si="2"/>
        <v>0</v>
      </c>
      <c r="P36" s="69">
        <f t="shared" si="2"/>
        <v>134600</v>
      </c>
      <c r="Q36" s="91"/>
      <c r="R36" s="68"/>
      <c r="S36" s="70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</row>
    <row r="37" ht="42.0" customHeight="1">
      <c r="A37" s="71"/>
      <c r="B37" s="92"/>
      <c r="C37" s="72"/>
      <c r="D37" s="72"/>
      <c r="E37" s="72"/>
      <c r="F37" s="73">
        <f>F36+G36+H36+I36+J36+K36+L36+M36+N36+O36</f>
        <v>134600</v>
      </c>
      <c r="G37" s="5"/>
      <c r="H37" s="5"/>
      <c r="I37" s="5"/>
      <c r="J37" s="5"/>
      <c r="K37" s="5"/>
      <c r="L37" s="5"/>
      <c r="M37" s="5"/>
      <c r="N37" s="5"/>
      <c r="O37" s="5"/>
      <c r="P37" s="74" t="s">
        <v>161</v>
      </c>
      <c r="Q37" s="74"/>
      <c r="R37" s="72"/>
      <c r="S37" s="7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ht="42.0" customHeight="1">
      <c r="A38" s="55"/>
      <c r="B38" s="55"/>
      <c r="C38" s="55"/>
      <c r="D38" s="55"/>
      <c r="E38" s="31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ht="42.0" customHeight="1">
      <c r="A39" s="93" t="s">
        <v>162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6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94" t="s">
        <v>2</v>
      </c>
      <c r="B40" s="95" t="s">
        <v>3</v>
      </c>
      <c r="C40" s="95" t="s">
        <v>4</v>
      </c>
      <c r="D40" s="95" t="s">
        <v>5</v>
      </c>
      <c r="E40" s="95" t="s">
        <v>6</v>
      </c>
      <c r="F40" s="96" t="s">
        <v>31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1"/>
      <c r="R40" s="95" t="s">
        <v>32</v>
      </c>
      <c r="S40" s="95" t="s">
        <v>33</v>
      </c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12"/>
      <c r="B41" s="13"/>
      <c r="C41" s="13"/>
      <c r="D41" s="13"/>
      <c r="E41" s="13"/>
      <c r="F41" s="97" t="s">
        <v>34</v>
      </c>
      <c r="G41" s="98" t="s">
        <v>35</v>
      </c>
      <c r="H41" s="11"/>
      <c r="I41" s="98" t="s">
        <v>36</v>
      </c>
      <c r="J41" s="11"/>
      <c r="K41" s="95" t="s">
        <v>37</v>
      </c>
      <c r="L41" s="99"/>
      <c r="M41" s="99"/>
      <c r="N41" s="99"/>
      <c r="O41" s="100" t="s">
        <v>473</v>
      </c>
      <c r="P41" s="95" t="s">
        <v>39</v>
      </c>
      <c r="Q41" s="95" t="s">
        <v>40</v>
      </c>
      <c r="R41" s="13"/>
      <c r="S41" s="1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17"/>
      <c r="B42" s="11"/>
      <c r="C42" s="11"/>
      <c r="D42" s="11"/>
      <c r="E42" s="11"/>
      <c r="F42" s="11"/>
      <c r="G42" s="101" t="s">
        <v>41</v>
      </c>
      <c r="H42" s="101" t="s">
        <v>42</v>
      </c>
      <c r="I42" s="101" t="s">
        <v>43</v>
      </c>
      <c r="J42" s="101" t="s">
        <v>44</v>
      </c>
      <c r="K42" s="11"/>
      <c r="L42" s="101" t="s">
        <v>45</v>
      </c>
      <c r="M42" s="101" t="s">
        <v>46</v>
      </c>
      <c r="N42" s="101" t="s">
        <v>47</v>
      </c>
      <c r="O42" s="11"/>
      <c r="P42" s="11"/>
      <c r="Q42" s="11"/>
      <c r="R42" s="11"/>
      <c r="S42" s="1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44">
        <v>1.0</v>
      </c>
      <c r="B43" s="184">
        <v>45815.0</v>
      </c>
      <c r="C43" s="185" t="s">
        <v>474</v>
      </c>
      <c r="D43" s="186">
        <v>10288.0</v>
      </c>
      <c r="E43" s="187" t="s">
        <v>475</v>
      </c>
      <c r="F43" s="188"/>
      <c r="G43" s="188"/>
      <c r="H43" s="188"/>
      <c r="I43" s="188"/>
      <c r="J43" s="188"/>
      <c r="K43" s="188"/>
      <c r="L43" s="188"/>
      <c r="M43" s="188"/>
      <c r="N43" s="188"/>
      <c r="O43" s="189">
        <v>58.0</v>
      </c>
      <c r="P43" s="190">
        <v>58.0</v>
      </c>
      <c r="Q43" s="30">
        <f t="shared" ref="Q43:Q44" si="3">F43+G43+H43+I43+J43+K43+L43+M43+N43+O43-P43</f>
        <v>0</v>
      </c>
      <c r="R43" s="29"/>
      <c r="S43" s="32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19"/>
      <c r="B44" s="176"/>
      <c r="C44" s="173"/>
      <c r="D44" s="174"/>
      <c r="E44" s="175"/>
      <c r="F44" s="25"/>
      <c r="G44" s="25"/>
      <c r="H44" s="25"/>
      <c r="I44" s="64"/>
      <c r="J44" s="25"/>
      <c r="K44" s="25"/>
      <c r="L44" s="25"/>
      <c r="M44" s="64"/>
      <c r="N44" s="25"/>
      <c r="O44" s="26"/>
      <c r="P44" s="26"/>
      <c r="Q44" s="30">
        <f t="shared" si="3"/>
        <v>0</v>
      </c>
      <c r="R44" s="102"/>
      <c r="S44" s="10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104"/>
      <c r="B45" s="105"/>
      <c r="C45" s="106"/>
      <c r="D45" s="107" t="s">
        <v>168</v>
      </c>
      <c r="E45" s="99"/>
      <c r="F45" s="108">
        <f t="shared" ref="F45:P45" si="4">SUM(F43:F44)</f>
        <v>0</v>
      </c>
      <c r="G45" s="108">
        <f t="shared" si="4"/>
        <v>0</v>
      </c>
      <c r="H45" s="108">
        <f t="shared" si="4"/>
        <v>0</v>
      </c>
      <c r="I45" s="108">
        <f t="shared" si="4"/>
        <v>0</v>
      </c>
      <c r="J45" s="108">
        <f t="shared" si="4"/>
        <v>0</v>
      </c>
      <c r="K45" s="108">
        <f t="shared" si="4"/>
        <v>0</v>
      </c>
      <c r="L45" s="108">
        <f t="shared" si="4"/>
        <v>0</v>
      </c>
      <c r="M45" s="108">
        <f t="shared" si="4"/>
        <v>0</v>
      </c>
      <c r="N45" s="108">
        <f t="shared" si="4"/>
        <v>0</v>
      </c>
      <c r="O45" s="108">
        <f t="shared" si="4"/>
        <v>58</v>
      </c>
      <c r="P45" s="108">
        <f t="shared" si="4"/>
        <v>58</v>
      </c>
      <c r="Q45" s="108">
        <f>SUM(Q43)</f>
        <v>0</v>
      </c>
      <c r="R45" s="99"/>
      <c r="S45" s="109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110"/>
      <c r="B46" s="111"/>
      <c r="C46" s="111"/>
      <c r="D46" s="111"/>
      <c r="E46" s="111"/>
      <c r="F46" s="112">
        <f>O43</f>
        <v>58</v>
      </c>
      <c r="G46" s="5"/>
      <c r="H46" s="5"/>
      <c r="I46" s="5"/>
      <c r="J46" s="5"/>
      <c r="K46" s="5"/>
      <c r="L46" s="5"/>
      <c r="M46" s="5"/>
      <c r="N46" s="5"/>
      <c r="O46" s="5"/>
      <c r="P46" s="113"/>
      <c r="Q46" s="113"/>
      <c r="R46" s="111"/>
      <c r="S46" s="114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55"/>
      <c r="B47" s="55"/>
      <c r="C47" s="55"/>
      <c r="D47" s="55"/>
      <c r="E47" s="115"/>
      <c r="F47" s="116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ht="42.0" customHeight="1">
      <c r="A48" s="117" t="s">
        <v>169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6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  <c r="AJ48" s="118"/>
    </row>
    <row r="49" ht="42.0" customHeight="1">
      <c r="A49" s="119" t="s">
        <v>2</v>
      </c>
      <c r="B49" s="120" t="s">
        <v>3</v>
      </c>
      <c r="C49" s="120" t="s">
        <v>4</v>
      </c>
      <c r="D49" s="120" t="s">
        <v>5</v>
      </c>
      <c r="E49" s="120" t="s">
        <v>6</v>
      </c>
      <c r="F49" s="121" t="s">
        <v>31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1"/>
      <c r="R49" s="120" t="s">
        <v>32</v>
      </c>
      <c r="S49" s="120" t="s">
        <v>33</v>
      </c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18"/>
    </row>
    <row r="50" ht="42.0" customHeight="1">
      <c r="A50" s="12"/>
      <c r="B50" s="13"/>
      <c r="C50" s="13"/>
      <c r="D50" s="13"/>
      <c r="E50" s="13"/>
      <c r="F50" s="122" t="s">
        <v>34</v>
      </c>
      <c r="G50" s="123" t="s">
        <v>35</v>
      </c>
      <c r="H50" s="11"/>
      <c r="I50" s="123" t="s">
        <v>36</v>
      </c>
      <c r="J50" s="11"/>
      <c r="K50" s="120" t="s">
        <v>37</v>
      </c>
      <c r="L50" s="124"/>
      <c r="M50" s="124"/>
      <c r="N50" s="124"/>
      <c r="O50" s="125" t="s">
        <v>476</v>
      </c>
      <c r="P50" s="120" t="s">
        <v>39</v>
      </c>
      <c r="Q50" s="120" t="s">
        <v>40</v>
      </c>
      <c r="R50" s="13"/>
      <c r="S50" s="13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</row>
    <row r="51" ht="42.0" customHeight="1">
      <c r="A51" s="17"/>
      <c r="B51" s="11"/>
      <c r="C51" s="11"/>
      <c r="D51" s="11"/>
      <c r="E51" s="11"/>
      <c r="F51" s="11"/>
      <c r="G51" s="126" t="s">
        <v>41</v>
      </c>
      <c r="H51" s="126" t="s">
        <v>42</v>
      </c>
      <c r="I51" s="126" t="s">
        <v>43</v>
      </c>
      <c r="J51" s="126" t="s">
        <v>44</v>
      </c>
      <c r="K51" s="11"/>
      <c r="L51" s="126" t="s">
        <v>45</v>
      </c>
      <c r="M51" s="126" t="s">
        <v>46</v>
      </c>
      <c r="N51" s="126" t="s">
        <v>47</v>
      </c>
      <c r="O51" s="11"/>
      <c r="P51" s="11"/>
      <c r="Q51" s="11"/>
      <c r="R51" s="11"/>
      <c r="S51" s="11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</row>
    <row r="52" ht="42.0" customHeight="1">
      <c r="A52" s="127">
        <v>1.0</v>
      </c>
      <c r="B52" s="85"/>
      <c r="C52" s="128"/>
      <c r="D52" s="128"/>
      <c r="E52" s="129"/>
      <c r="F52" s="130"/>
      <c r="G52" s="130"/>
      <c r="H52" s="131"/>
      <c r="I52" s="132"/>
      <c r="J52" s="132"/>
      <c r="K52" s="132"/>
      <c r="L52" s="132"/>
      <c r="M52" s="130"/>
      <c r="N52" s="130"/>
      <c r="O52" s="130"/>
      <c r="P52" s="133"/>
      <c r="Q52" s="134">
        <v>0.0</v>
      </c>
      <c r="R52" s="177"/>
      <c r="S52" s="136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118"/>
      <c r="AJ52" s="118"/>
    </row>
    <row r="53" ht="42.0" customHeight="1">
      <c r="A53" s="137"/>
      <c r="B53" s="85"/>
      <c r="C53" s="138"/>
      <c r="D53" s="138"/>
      <c r="E53" s="139"/>
      <c r="F53" s="130"/>
      <c r="G53" s="130"/>
      <c r="H53" s="131"/>
      <c r="I53" s="132"/>
      <c r="J53" s="130"/>
      <c r="K53" s="130"/>
      <c r="L53" s="130"/>
      <c r="M53" s="130"/>
      <c r="N53" s="130"/>
      <c r="O53" s="130"/>
      <c r="P53" s="133"/>
      <c r="Q53" s="134">
        <v>0.0</v>
      </c>
      <c r="R53" s="135"/>
      <c r="S53" s="136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</row>
    <row r="54" ht="42.0" customHeight="1">
      <c r="A54" s="127"/>
      <c r="B54" s="143"/>
      <c r="C54" s="144"/>
      <c r="D54" s="144"/>
      <c r="E54" s="145"/>
      <c r="F54" s="130"/>
      <c r="G54" s="130"/>
      <c r="H54" s="131"/>
      <c r="I54" s="130"/>
      <c r="J54" s="130"/>
      <c r="K54" s="130"/>
      <c r="L54" s="130"/>
      <c r="M54" s="130"/>
      <c r="N54" s="130"/>
      <c r="O54" s="130"/>
      <c r="P54" s="131"/>
      <c r="Q54" s="134">
        <v>0.0</v>
      </c>
      <c r="R54" s="135"/>
      <c r="S54" s="136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8"/>
      <c r="AJ54" s="118"/>
    </row>
    <row r="55" ht="42.0" customHeight="1">
      <c r="A55" s="146"/>
      <c r="B55" s="147"/>
      <c r="C55" s="148"/>
      <c r="D55" s="149" t="s">
        <v>168</v>
      </c>
      <c r="E55" s="124"/>
      <c r="F55" s="150">
        <f t="shared" ref="F55:G55" si="5">SUM(F52:F54)</f>
        <v>0</v>
      </c>
      <c r="G55" s="150">
        <f t="shared" si="5"/>
        <v>0</v>
      </c>
      <c r="H55" s="150"/>
      <c r="I55" s="150"/>
      <c r="J55" s="150"/>
      <c r="K55" s="150">
        <f t="shared" ref="K55:P55" si="6">SUM(K52:K54)</f>
        <v>0</v>
      </c>
      <c r="L55" s="150">
        <f t="shared" si="6"/>
        <v>0</v>
      </c>
      <c r="M55" s="150">
        <f t="shared" si="6"/>
        <v>0</v>
      </c>
      <c r="N55" s="150">
        <f t="shared" si="6"/>
        <v>0</v>
      </c>
      <c r="O55" s="150">
        <f t="shared" si="6"/>
        <v>0</v>
      </c>
      <c r="P55" s="151">
        <f t="shared" si="6"/>
        <v>0</v>
      </c>
      <c r="Q55" s="152"/>
      <c r="R55" s="124"/>
      <c r="S55" s="153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  <c r="AH55" s="118"/>
      <c r="AI55" s="118"/>
      <c r="AJ55" s="118"/>
    </row>
    <row r="56" ht="42.0" customHeight="1">
      <c r="A56" s="154"/>
      <c r="B56" s="155"/>
      <c r="C56" s="155"/>
      <c r="D56" s="155"/>
      <c r="E56" s="155"/>
      <c r="F56" s="156">
        <f>F55+G55+H55+I55+J55+K55+L55+M55+N55+O55</f>
        <v>0</v>
      </c>
      <c r="G56" s="5"/>
      <c r="H56" s="5"/>
      <c r="I56" s="5"/>
      <c r="J56" s="5"/>
      <c r="K56" s="5"/>
      <c r="L56" s="5"/>
      <c r="M56" s="5"/>
      <c r="N56" s="5"/>
      <c r="O56" s="5"/>
      <c r="P56" s="157"/>
      <c r="Q56" s="157"/>
      <c r="R56" s="155"/>
      <c r="S56" s="15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8"/>
      <c r="AJ56" s="118"/>
    </row>
    <row r="57" ht="42.0" customHeight="1">
      <c r="A57" s="55"/>
      <c r="B57" s="55"/>
      <c r="C57" s="55"/>
      <c r="D57" s="55"/>
      <c r="E57" s="115"/>
      <c r="F57" s="116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</row>
    <row r="58" ht="57.0" customHeight="1">
      <c r="A58" s="55"/>
      <c r="B58" s="55"/>
      <c r="C58" s="55"/>
      <c r="D58" s="55"/>
      <c r="E58" s="115"/>
      <c r="F58" s="161" t="s">
        <v>190</v>
      </c>
      <c r="G58" s="162"/>
      <c r="H58" s="162"/>
      <c r="I58" s="162"/>
      <c r="J58" s="163"/>
      <c r="K58" s="163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</row>
    <row r="59" ht="42.0" customHeight="1">
      <c r="A59" s="55"/>
      <c r="B59" s="55"/>
      <c r="C59" s="159" t="s">
        <v>188</v>
      </c>
      <c r="D59" s="160" t="s">
        <v>424</v>
      </c>
      <c r="E59" s="11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</row>
    <row r="60" ht="51.0" customHeight="1">
      <c r="A60" s="3"/>
      <c r="B60" s="3"/>
      <c r="C60" s="159" t="s">
        <v>191</v>
      </c>
      <c r="D60" s="160" t="s">
        <v>424</v>
      </c>
      <c r="E60" s="178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80"/>
      <c r="T60" s="180"/>
      <c r="U60" s="180"/>
      <c r="V60" s="180"/>
      <c r="W60" s="180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159" t="s">
        <v>194</v>
      </c>
      <c r="D61" s="160" t="s">
        <v>424</v>
      </c>
      <c r="E61" s="178"/>
      <c r="F61" s="181"/>
      <c r="G61" s="3"/>
      <c r="H61" s="3"/>
      <c r="I61" s="3"/>
      <c r="J61" s="167"/>
      <c r="K61" s="168"/>
      <c r="L61" s="168"/>
      <c r="M61" s="168"/>
      <c r="N61" s="168"/>
      <c r="O61" s="168"/>
      <c r="P61" s="169"/>
      <c r="Q61" s="165"/>
      <c r="R61" s="165"/>
      <c r="S61" s="165"/>
      <c r="T61" s="165"/>
      <c r="U61" s="165"/>
      <c r="V61" s="165"/>
      <c r="W61" s="165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159" t="s">
        <v>195</v>
      </c>
      <c r="D62" s="160" t="s">
        <v>424</v>
      </c>
      <c r="E62" s="178"/>
      <c r="F62" s="181"/>
      <c r="G62" s="3"/>
      <c r="H62" s="3"/>
      <c r="I62" s="3"/>
      <c r="J62" s="171"/>
      <c r="K62" s="171"/>
      <c r="L62" s="171"/>
      <c r="M62" s="171"/>
      <c r="N62" s="171"/>
      <c r="O62" s="171"/>
      <c r="P62" s="17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159" t="s">
        <v>477</v>
      </c>
      <c r="D63" s="160" t="s">
        <v>424</v>
      </c>
      <c r="E63" s="178"/>
      <c r="F63" s="182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159" t="s">
        <v>199</v>
      </c>
      <c r="D64" s="160" t="s">
        <v>424</v>
      </c>
      <c r="E64" s="178"/>
      <c r="F64" s="182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159" t="s">
        <v>200</v>
      </c>
      <c r="D65" s="160" t="s">
        <v>424</v>
      </c>
      <c r="E65" s="178"/>
      <c r="F65" s="182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178"/>
      <c r="F66" s="182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4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4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ht="4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ht="4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ht="4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ht="4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ht="4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ht="4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ht="4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ht="4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 ht="4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 ht="4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</sheetData>
  <mergeCells count="52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40:D42"/>
    <mergeCell ref="E40:E42"/>
    <mergeCell ref="A49:A51"/>
    <mergeCell ref="B49:B51"/>
    <mergeCell ref="C49:C51"/>
    <mergeCell ref="D49:D51"/>
    <mergeCell ref="E49:E51"/>
    <mergeCell ref="F50:F51"/>
    <mergeCell ref="P4:P5"/>
    <mergeCell ref="Q4:Q5"/>
    <mergeCell ref="F37:O37"/>
    <mergeCell ref="A39:S39"/>
    <mergeCell ref="A40:A42"/>
    <mergeCell ref="B40:B42"/>
    <mergeCell ref="C40:C42"/>
    <mergeCell ref="S40:S42"/>
    <mergeCell ref="P41:P42"/>
    <mergeCell ref="Q41:Q42"/>
    <mergeCell ref="R49:R51"/>
    <mergeCell ref="S49:S51"/>
    <mergeCell ref="P50:P51"/>
    <mergeCell ref="Q50:Q51"/>
    <mergeCell ref="F46:O46"/>
    <mergeCell ref="A48:S48"/>
    <mergeCell ref="F49:Q49"/>
    <mergeCell ref="G50:H50"/>
    <mergeCell ref="I50:J50"/>
    <mergeCell ref="K50:K51"/>
    <mergeCell ref="O50:O51"/>
    <mergeCell ref="F56:O56"/>
    <mergeCell ref="F40:Q40"/>
    <mergeCell ref="R40:R42"/>
    <mergeCell ref="F41:F42"/>
    <mergeCell ref="G41:H41"/>
    <mergeCell ref="I41:J41"/>
    <mergeCell ref="K41:K42"/>
    <mergeCell ref="O41:O4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10.25"/>
    <col customWidth="1" min="5" max="5" width="73.38"/>
    <col customWidth="1" min="6" max="6" width="24.88"/>
    <col customWidth="1" min="7" max="7" width="19.88"/>
    <col customWidth="1" min="9" max="9" width="21.5"/>
    <col customWidth="1" min="10" max="10" width="13.38"/>
    <col customWidth="1" min="11" max="11" width="16.38"/>
    <col customWidth="1" min="12" max="12" width="20.13"/>
    <col customWidth="1" min="13" max="13" width="16.88"/>
    <col customWidth="1" min="14" max="14" width="16.38"/>
    <col customWidth="1" min="15" max="15" width="11.13"/>
    <col customWidth="1" min="16" max="16" width="19.38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76" t="s">
        <v>478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84.0" customHeight="1">
      <c r="A2" s="77" t="s">
        <v>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8" t="s">
        <v>2</v>
      </c>
      <c r="B3" s="79" t="s">
        <v>3</v>
      </c>
      <c r="C3" s="79" t="s">
        <v>4</v>
      </c>
      <c r="D3" s="79" t="s">
        <v>5</v>
      </c>
      <c r="E3" s="79" t="s">
        <v>6</v>
      </c>
      <c r="F3" s="80" t="s">
        <v>31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79" t="s">
        <v>32</v>
      </c>
      <c r="S3" s="79" t="s">
        <v>33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81" t="s">
        <v>34</v>
      </c>
      <c r="G4" s="82" t="s">
        <v>35</v>
      </c>
      <c r="H4" s="11"/>
      <c r="I4" s="82" t="s">
        <v>36</v>
      </c>
      <c r="J4" s="11"/>
      <c r="K4" s="79" t="s">
        <v>37</v>
      </c>
      <c r="L4" s="83"/>
      <c r="M4" s="83"/>
      <c r="N4" s="83"/>
      <c r="O4" s="79" t="s">
        <v>38</v>
      </c>
      <c r="P4" s="79" t="s">
        <v>39</v>
      </c>
      <c r="Q4" s="79" t="s">
        <v>40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84" t="s">
        <v>41</v>
      </c>
      <c r="H5" s="84" t="s">
        <v>42</v>
      </c>
      <c r="I5" s="84" t="s">
        <v>43</v>
      </c>
      <c r="J5" s="84" t="s">
        <v>44</v>
      </c>
      <c r="K5" s="11"/>
      <c r="L5" s="84" t="s">
        <v>45</v>
      </c>
      <c r="M5" s="84" t="s">
        <v>46</v>
      </c>
      <c r="N5" s="84" t="s">
        <v>47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85">
        <v>45816.0</v>
      </c>
      <c r="C6" s="86" t="s">
        <v>479</v>
      </c>
      <c r="D6" s="87">
        <v>48631.0</v>
      </c>
      <c r="E6" s="88" t="s">
        <v>75</v>
      </c>
      <c r="F6" s="25"/>
      <c r="G6" s="25"/>
      <c r="H6" s="25"/>
      <c r="I6" s="89">
        <v>5000.0</v>
      </c>
      <c r="J6" s="27"/>
      <c r="K6" s="27"/>
      <c r="L6" s="25"/>
      <c r="M6" s="89"/>
      <c r="N6" s="25"/>
      <c r="O6" s="25"/>
      <c r="P6" s="26">
        <v>5000.0</v>
      </c>
      <c r="Q6" s="30">
        <f t="shared" ref="Q6:Q22" si="1">F6+G6+H6+I6+J6+K6+L6+M6+N6+O6-P6</f>
        <v>0</v>
      </c>
      <c r="R6" s="26" t="s">
        <v>55</v>
      </c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85">
        <v>45816.0</v>
      </c>
      <c r="C7" s="86" t="s">
        <v>480</v>
      </c>
      <c r="D7" s="87">
        <v>69369.0</v>
      </c>
      <c r="E7" s="88" t="s">
        <v>481</v>
      </c>
      <c r="F7" s="25"/>
      <c r="G7" s="25"/>
      <c r="H7" s="25"/>
      <c r="I7" s="89">
        <v>5100.0</v>
      </c>
      <c r="J7" s="27"/>
      <c r="K7" s="27"/>
      <c r="L7" s="25"/>
      <c r="M7" s="89"/>
      <c r="N7" s="25"/>
      <c r="O7" s="25"/>
      <c r="P7" s="26">
        <v>5100.0</v>
      </c>
      <c r="Q7" s="30">
        <f t="shared" si="1"/>
        <v>0</v>
      </c>
      <c r="R7" s="26" t="s">
        <v>55</v>
      </c>
      <c r="S7" s="29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85">
        <v>45816.0</v>
      </c>
      <c r="C8" s="86" t="s">
        <v>482</v>
      </c>
      <c r="D8" s="87">
        <v>48631.0</v>
      </c>
      <c r="E8" s="88" t="s">
        <v>75</v>
      </c>
      <c r="F8" s="25"/>
      <c r="G8" s="25"/>
      <c r="H8" s="25"/>
      <c r="I8" s="64"/>
      <c r="J8" s="27">
        <v>5500.0</v>
      </c>
      <c r="K8" s="27"/>
      <c r="L8" s="25"/>
      <c r="M8" s="89"/>
      <c r="N8" s="25"/>
      <c r="O8" s="25"/>
      <c r="P8" s="26">
        <v>5500.0</v>
      </c>
      <c r="Q8" s="30">
        <f t="shared" si="1"/>
        <v>0</v>
      </c>
      <c r="R8" s="26" t="s">
        <v>55</v>
      </c>
      <c r="S8" s="29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85">
        <v>45816.0</v>
      </c>
      <c r="C9" s="86" t="s">
        <v>483</v>
      </c>
      <c r="D9" s="87">
        <v>48631.0</v>
      </c>
      <c r="E9" s="88" t="s">
        <v>75</v>
      </c>
      <c r="F9" s="25"/>
      <c r="G9" s="25"/>
      <c r="H9" s="25"/>
      <c r="I9" s="89">
        <v>2500.0</v>
      </c>
      <c r="J9" s="27"/>
      <c r="K9" s="27"/>
      <c r="L9" s="25"/>
      <c r="M9" s="89"/>
      <c r="N9" s="25"/>
      <c r="O9" s="25"/>
      <c r="P9" s="26">
        <v>2500.0</v>
      </c>
      <c r="Q9" s="30">
        <f t="shared" si="1"/>
        <v>0</v>
      </c>
      <c r="R9" s="26" t="s">
        <v>55</v>
      </c>
      <c r="S9" s="29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85">
        <v>45816.0</v>
      </c>
      <c r="C10" s="86" t="s">
        <v>484</v>
      </c>
      <c r="D10" s="87">
        <v>88986.0</v>
      </c>
      <c r="E10" s="88" t="s">
        <v>485</v>
      </c>
      <c r="F10" s="25"/>
      <c r="G10" s="25"/>
      <c r="H10" s="25"/>
      <c r="I10" s="89">
        <v>300.0</v>
      </c>
      <c r="J10" s="25"/>
      <c r="K10" s="27"/>
      <c r="L10" s="25"/>
      <c r="M10" s="89"/>
      <c r="N10" s="25"/>
      <c r="O10" s="25"/>
      <c r="P10" s="26">
        <v>300.0</v>
      </c>
      <c r="Q10" s="30">
        <f t="shared" si="1"/>
        <v>0</v>
      </c>
      <c r="R10" s="26" t="s">
        <v>55</v>
      </c>
      <c r="S10" s="29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85">
        <v>45816.0</v>
      </c>
      <c r="C11" s="86" t="s">
        <v>486</v>
      </c>
      <c r="D11" s="87">
        <v>48631.0</v>
      </c>
      <c r="E11" s="88" t="s">
        <v>75</v>
      </c>
      <c r="F11" s="27"/>
      <c r="G11" s="27"/>
      <c r="H11" s="25"/>
      <c r="I11" s="89"/>
      <c r="J11" s="27">
        <v>4600.0</v>
      </c>
      <c r="K11" s="25"/>
      <c r="L11" s="25"/>
      <c r="M11" s="89"/>
      <c r="N11" s="25"/>
      <c r="O11" s="25"/>
      <c r="P11" s="26">
        <v>4600.0</v>
      </c>
      <c r="Q11" s="30">
        <f t="shared" si="1"/>
        <v>0</v>
      </c>
      <c r="R11" s="26" t="s">
        <v>55</v>
      </c>
      <c r="S11" s="2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85">
        <v>45816.0</v>
      </c>
      <c r="C12" s="86" t="s">
        <v>487</v>
      </c>
      <c r="D12" s="87">
        <v>88990.0</v>
      </c>
      <c r="E12" s="88" t="s">
        <v>488</v>
      </c>
      <c r="F12" s="25"/>
      <c r="G12" s="25"/>
      <c r="H12" s="25"/>
      <c r="I12" s="89">
        <v>300.0</v>
      </c>
      <c r="J12" s="27"/>
      <c r="K12" s="25"/>
      <c r="L12" s="25"/>
      <c r="M12" s="64"/>
      <c r="N12" s="25"/>
      <c r="O12" s="25"/>
      <c r="P12" s="26">
        <v>300.0</v>
      </c>
      <c r="Q12" s="30">
        <f t="shared" si="1"/>
        <v>0</v>
      </c>
      <c r="R12" s="26" t="s">
        <v>64</v>
      </c>
      <c r="S12" s="2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85">
        <v>45816.0</v>
      </c>
      <c r="C13" s="86" t="s">
        <v>489</v>
      </c>
      <c r="D13" s="87">
        <v>87820.0</v>
      </c>
      <c r="E13" s="88" t="s">
        <v>243</v>
      </c>
      <c r="F13" s="27">
        <v>300.0</v>
      </c>
      <c r="G13" s="25"/>
      <c r="H13" s="25"/>
      <c r="I13" s="89"/>
      <c r="J13" s="27"/>
      <c r="K13" s="25"/>
      <c r="L13" s="25"/>
      <c r="M13" s="64"/>
      <c r="N13" s="25"/>
      <c r="O13" s="25"/>
      <c r="P13" s="26">
        <v>300.0</v>
      </c>
      <c r="Q13" s="30">
        <f t="shared" si="1"/>
        <v>0</v>
      </c>
      <c r="R13" s="26" t="s">
        <v>55</v>
      </c>
      <c r="S13" s="2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85">
        <v>45816.0</v>
      </c>
      <c r="C14" s="86" t="s">
        <v>490</v>
      </c>
      <c r="D14" s="87">
        <v>47787.0</v>
      </c>
      <c r="E14" s="88" t="s">
        <v>25</v>
      </c>
      <c r="F14" s="25"/>
      <c r="G14" s="25"/>
      <c r="H14" s="27">
        <v>5000.0</v>
      </c>
      <c r="I14" s="89"/>
      <c r="J14" s="27"/>
      <c r="K14" s="27"/>
      <c r="L14" s="25"/>
      <c r="M14" s="64"/>
      <c r="N14" s="25"/>
      <c r="O14" s="25"/>
      <c r="P14" s="26">
        <v>5000.0</v>
      </c>
      <c r="Q14" s="30">
        <f t="shared" si="1"/>
        <v>0</v>
      </c>
      <c r="R14" s="26"/>
      <c r="S14" s="2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85">
        <v>45816.0</v>
      </c>
      <c r="C15" s="86" t="s">
        <v>491</v>
      </c>
      <c r="D15" s="87">
        <v>51017.0</v>
      </c>
      <c r="E15" s="88" t="s">
        <v>293</v>
      </c>
      <c r="F15" s="25"/>
      <c r="G15" s="25"/>
      <c r="H15" s="27">
        <v>5000.0</v>
      </c>
      <c r="I15" s="89"/>
      <c r="J15" s="25"/>
      <c r="K15" s="25"/>
      <c r="L15" s="25"/>
      <c r="M15" s="89"/>
      <c r="N15" s="25"/>
      <c r="O15" s="25"/>
      <c r="P15" s="26">
        <v>5000.0</v>
      </c>
      <c r="Q15" s="30">
        <f t="shared" si="1"/>
        <v>0</v>
      </c>
      <c r="R15" s="26"/>
      <c r="S15" s="2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85">
        <v>45816.0</v>
      </c>
      <c r="C16" s="86" t="s">
        <v>492</v>
      </c>
      <c r="D16" s="87">
        <v>87820.0</v>
      </c>
      <c r="E16" s="88" t="s">
        <v>243</v>
      </c>
      <c r="F16" s="25"/>
      <c r="G16" s="25"/>
      <c r="H16" s="25"/>
      <c r="I16" s="89"/>
      <c r="J16" s="25"/>
      <c r="K16" s="27">
        <v>1200.0</v>
      </c>
      <c r="L16" s="25"/>
      <c r="M16" s="64"/>
      <c r="N16" s="25"/>
      <c r="O16" s="25"/>
      <c r="P16" s="26">
        <v>1200.0</v>
      </c>
      <c r="Q16" s="30">
        <f t="shared" si="1"/>
        <v>0</v>
      </c>
      <c r="R16" s="26"/>
      <c r="S16" s="2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85">
        <v>45816.0</v>
      </c>
      <c r="C17" s="86" t="s">
        <v>493</v>
      </c>
      <c r="D17" s="87">
        <v>87820.0</v>
      </c>
      <c r="E17" s="88" t="s">
        <v>243</v>
      </c>
      <c r="F17" s="27"/>
      <c r="G17" s="25"/>
      <c r="H17" s="25"/>
      <c r="I17" s="89"/>
      <c r="J17" s="25"/>
      <c r="K17" s="27">
        <v>7500.0</v>
      </c>
      <c r="L17" s="25"/>
      <c r="M17" s="64"/>
      <c r="N17" s="25"/>
      <c r="O17" s="25"/>
      <c r="P17" s="26">
        <v>7500.0</v>
      </c>
      <c r="Q17" s="30">
        <f t="shared" si="1"/>
        <v>0</v>
      </c>
      <c r="R17" s="26"/>
      <c r="S17" s="32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90">
        <v>45816.0</v>
      </c>
      <c r="C18" s="86" t="s">
        <v>494</v>
      </c>
      <c r="D18" s="87">
        <v>87820.0</v>
      </c>
      <c r="E18" s="88" t="s">
        <v>243</v>
      </c>
      <c r="F18" s="25"/>
      <c r="G18" s="25"/>
      <c r="H18" s="25"/>
      <c r="I18" s="89"/>
      <c r="J18" s="25"/>
      <c r="K18" s="27">
        <v>880.0</v>
      </c>
      <c r="L18" s="25"/>
      <c r="M18" s="64"/>
      <c r="N18" s="25"/>
      <c r="O18" s="25"/>
      <c r="P18" s="26">
        <v>880.0</v>
      </c>
      <c r="Q18" s="30">
        <f t="shared" si="1"/>
        <v>0</v>
      </c>
      <c r="R18" s="26"/>
      <c r="S18" s="32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90">
        <v>45816.0</v>
      </c>
      <c r="C19" s="86" t="s">
        <v>495</v>
      </c>
      <c r="D19" s="87">
        <v>87820.0</v>
      </c>
      <c r="E19" s="88" t="s">
        <v>243</v>
      </c>
      <c r="F19" s="25"/>
      <c r="G19" s="25"/>
      <c r="H19" s="25"/>
      <c r="I19" s="89"/>
      <c r="J19" s="27"/>
      <c r="K19" s="27">
        <v>10140.0</v>
      </c>
      <c r="L19" s="25"/>
      <c r="M19" s="64"/>
      <c r="N19" s="25"/>
      <c r="O19" s="25"/>
      <c r="P19" s="26">
        <v>10140.0</v>
      </c>
      <c r="Q19" s="30">
        <f t="shared" si="1"/>
        <v>0</v>
      </c>
      <c r="R19" s="26"/>
      <c r="S19" s="32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/>
      <c r="B20" s="90"/>
      <c r="C20" s="86"/>
      <c r="D20" s="87"/>
      <c r="E20" s="88"/>
      <c r="F20" s="27"/>
      <c r="G20" s="27"/>
      <c r="H20" s="25"/>
      <c r="I20" s="89"/>
      <c r="J20" s="27"/>
      <c r="K20" s="27"/>
      <c r="L20" s="25"/>
      <c r="M20" s="64"/>
      <c r="N20" s="25"/>
      <c r="O20" s="25"/>
      <c r="P20" s="26"/>
      <c r="Q20" s="30">
        <f t="shared" si="1"/>
        <v>0</v>
      </c>
      <c r="R20" s="26"/>
      <c r="S20" s="32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44"/>
      <c r="B21" s="60"/>
      <c r="C21" s="61"/>
      <c r="D21" s="62"/>
      <c r="E21" s="63"/>
      <c r="F21" s="25"/>
      <c r="G21" s="25"/>
      <c r="H21" s="25"/>
      <c r="I21" s="64"/>
      <c r="J21" s="25"/>
      <c r="K21" s="25"/>
      <c r="L21" s="25"/>
      <c r="M21" s="64"/>
      <c r="N21" s="25"/>
      <c r="O21" s="25"/>
      <c r="P21" s="29"/>
      <c r="Q21" s="30">
        <f t="shared" si="1"/>
        <v>0</v>
      </c>
      <c r="R21" s="29"/>
      <c r="S21" s="32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44"/>
      <c r="B22" s="60"/>
      <c r="C22" s="61"/>
      <c r="D22" s="62"/>
      <c r="E22" s="63"/>
      <c r="F22" s="25"/>
      <c r="G22" s="25"/>
      <c r="H22" s="25"/>
      <c r="I22" s="64"/>
      <c r="J22" s="25"/>
      <c r="K22" s="25"/>
      <c r="L22" s="25"/>
      <c r="M22" s="64"/>
      <c r="N22" s="25"/>
      <c r="O22" s="25"/>
      <c r="P22" s="29"/>
      <c r="Q22" s="30">
        <f t="shared" si="1"/>
        <v>0</v>
      </c>
      <c r="R22" s="29"/>
      <c r="S22" s="32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65"/>
      <c r="B23" s="66"/>
      <c r="C23" s="67"/>
      <c r="D23" s="68"/>
      <c r="E23" s="68"/>
      <c r="F23" s="69">
        <f t="shared" ref="F23:H23" si="2">SUM(F7:F22)</f>
        <v>300</v>
      </c>
      <c r="G23" s="69">
        <f t="shared" si="2"/>
        <v>0</v>
      </c>
      <c r="H23" s="69">
        <f t="shared" si="2"/>
        <v>10000</v>
      </c>
      <c r="I23" s="69">
        <f>SUM(I6:I22)</f>
        <v>13200</v>
      </c>
      <c r="J23" s="69">
        <f t="shared" ref="J23:O23" si="3">SUM(J7:J22)</f>
        <v>10100</v>
      </c>
      <c r="K23" s="69">
        <f t="shared" si="3"/>
        <v>19720</v>
      </c>
      <c r="L23" s="69">
        <f t="shared" si="3"/>
        <v>0</v>
      </c>
      <c r="M23" s="69">
        <f t="shared" si="3"/>
        <v>0</v>
      </c>
      <c r="N23" s="69">
        <f t="shared" si="3"/>
        <v>0</v>
      </c>
      <c r="O23" s="69">
        <f t="shared" si="3"/>
        <v>0</v>
      </c>
      <c r="P23" s="69">
        <f>P6+P7+P8+P9+P10+P11+P12+P13+P14+P15+P16+P17+P18+P19+P20</f>
        <v>53320</v>
      </c>
      <c r="Q23" s="91"/>
      <c r="R23" s="68"/>
      <c r="S23" s="70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</row>
    <row r="24" ht="42.0" customHeight="1">
      <c r="A24" s="71"/>
      <c r="B24" s="92"/>
      <c r="C24" s="72"/>
      <c r="D24" s="72"/>
      <c r="E24" s="72"/>
      <c r="F24" s="73">
        <f>SUM(F23:O23)</f>
        <v>53320</v>
      </c>
      <c r="G24" s="5"/>
      <c r="H24" s="5"/>
      <c r="I24" s="5"/>
      <c r="J24" s="5"/>
      <c r="K24" s="5"/>
      <c r="L24" s="5"/>
      <c r="M24" s="5"/>
      <c r="N24" s="5"/>
      <c r="O24" s="5"/>
      <c r="P24" s="74"/>
      <c r="Q24" s="74"/>
      <c r="R24" s="72"/>
      <c r="S24" s="7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</row>
    <row r="25" ht="42.0" customHeight="1">
      <c r="A25" s="55"/>
      <c r="B25" s="55"/>
      <c r="C25" s="55"/>
      <c r="D25" s="55"/>
      <c r="E25" s="31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</row>
    <row r="26" ht="42.0" customHeight="1">
      <c r="A26" s="93" t="s">
        <v>162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6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42.0" customHeight="1">
      <c r="A27" s="94" t="s">
        <v>2</v>
      </c>
      <c r="B27" s="95" t="s">
        <v>3</v>
      </c>
      <c r="C27" s="95" t="s">
        <v>4</v>
      </c>
      <c r="D27" s="95" t="s">
        <v>5</v>
      </c>
      <c r="E27" s="95" t="s">
        <v>6</v>
      </c>
      <c r="F27" s="96" t="s">
        <v>31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1"/>
      <c r="R27" s="95" t="s">
        <v>32</v>
      </c>
      <c r="S27" s="95" t="s">
        <v>33</v>
      </c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42.0" customHeight="1">
      <c r="A28" s="12"/>
      <c r="B28" s="13"/>
      <c r="C28" s="13"/>
      <c r="D28" s="13"/>
      <c r="E28" s="13"/>
      <c r="F28" s="97" t="s">
        <v>34</v>
      </c>
      <c r="G28" s="98" t="s">
        <v>35</v>
      </c>
      <c r="H28" s="11"/>
      <c r="I28" s="98" t="s">
        <v>36</v>
      </c>
      <c r="J28" s="11"/>
      <c r="K28" s="95" t="s">
        <v>37</v>
      </c>
      <c r="L28" s="99"/>
      <c r="M28" s="99"/>
      <c r="N28" s="99"/>
      <c r="O28" s="100" t="s">
        <v>496</v>
      </c>
      <c r="P28" s="95" t="s">
        <v>39</v>
      </c>
      <c r="Q28" s="95" t="s">
        <v>40</v>
      </c>
      <c r="R28" s="13"/>
      <c r="S28" s="1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42.0" customHeight="1">
      <c r="A29" s="17"/>
      <c r="B29" s="11"/>
      <c r="C29" s="11"/>
      <c r="D29" s="11"/>
      <c r="E29" s="11"/>
      <c r="F29" s="11"/>
      <c r="G29" s="101" t="s">
        <v>41</v>
      </c>
      <c r="H29" s="101" t="s">
        <v>42</v>
      </c>
      <c r="I29" s="101" t="s">
        <v>43</v>
      </c>
      <c r="J29" s="101" t="s">
        <v>44</v>
      </c>
      <c r="K29" s="11"/>
      <c r="L29" s="101" t="s">
        <v>45</v>
      </c>
      <c r="M29" s="101" t="s">
        <v>46</v>
      </c>
      <c r="N29" s="101" t="s">
        <v>47</v>
      </c>
      <c r="O29" s="11"/>
      <c r="P29" s="11"/>
      <c r="Q29" s="11"/>
      <c r="R29" s="11"/>
      <c r="S29" s="1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42.0" customHeight="1">
      <c r="A30" s="44">
        <v>1.0</v>
      </c>
      <c r="B30" s="90">
        <v>45816.0</v>
      </c>
      <c r="C30" s="86" t="s">
        <v>497</v>
      </c>
      <c r="D30" s="87">
        <v>24368.0</v>
      </c>
      <c r="E30" s="88" t="s">
        <v>434</v>
      </c>
      <c r="F30" s="188"/>
      <c r="G30" s="188"/>
      <c r="H30" s="188"/>
      <c r="I30" s="188"/>
      <c r="J30" s="188"/>
      <c r="K30" s="188"/>
      <c r="L30" s="188"/>
      <c r="M30" s="188"/>
      <c r="N30" s="188"/>
      <c r="O30" s="189">
        <v>35.0</v>
      </c>
      <c r="P30" s="190">
        <v>35.0</v>
      </c>
      <c r="Q30" s="30">
        <f t="shared" ref="Q30:Q31" si="4">F30+G30+H30+I30+J30+K30+L30+M30+N30+O30-P30</f>
        <v>0</v>
      </c>
      <c r="R30" s="29"/>
      <c r="S30" s="32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42.0" customHeight="1">
      <c r="A31" s="19"/>
      <c r="B31" s="176"/>
      <c r="C31" s="173"/>
      <c r="D31" s="174"/>
      <c r="E31" s="175"/>
      <c r="F31" s="25"/>
      <c r="G31" s="25"/>
      <c r="H31" s="25"/>
      <c r="I31" s="64"/>
      <c r="J31" s="25"/>
      <c r="K31" s="25"/>
      <c r="L31" s="25"/>
      <c r="M31" s="64"/>
      <c r="N31" s="25"/>
      <c r="O31" s="26"/>
      <c r="P31" s="26"/>
      <c r="Q31" s="30">
        <f t="shared" si="4"/>
        <v>0</v>
      </c>
      <c r="R31" s="102"/>
      <c r="S31" s="10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42.0" customHeight="1">
      <c r="A32" s="104"/>
      <c r="B32" s="105"/>
      <c r="C32" s="106"/>
      <c r="D32" s="107" t="s">
        <v>168</v>
      </c>
      <c r="E32" s="99"/>
      <c r="F32" s="108">
        <f t="shared" ref="F32:P32" si="5">SUM(F30:F31)</f>
        <v>0</v>
      </c>
      <c r="G32" s="108">
        <f t="shared" si="5"/>
        <v>0</v>
      </c>
      <c r="H32" s="108">
        <f t="shared" si="5"/>
        <v>0</v>
      </c>
      <c r="I32" s="108">
        <f t="shared" si="5"/>
        <v>0</v>
      </c>
      <c r="J32" s="108">
        <f t="shared" si="5"/>
        <v>0</v>
      </c>
      <c r="K32" s="108">
        <f t="shared" si="5"/>
        <v>0</v>
      </c>
      <c r="L32" s="108">
        <f t="shared" si="5"/>
        <v>0</v>
      </c>
      <c r="M32" s="108">
        <f t="shared" si="5"/>
        <v>0</v>
      </c>
      <c r="N32" s="108">
        <f t="shared" si="5"/>
        <v>0</v>
      </c>
      <c r="O32" s="108">
        <f t="shared" si="5"/>
        <v>35</v>
      </c>
      <c r="P32" s="108">
        <f t="shared" si="5"/>
        <v>35</v>
      </c>
      <c r="Q32" s="108">
        <f>SUM(Q30)</f>
        <v>0</v>
      </c>
      <c r="R32" s="99"/>
      <c r="S32" s="109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42.0" customHeight="1">
      <c r="A33" s="110"/>
      <c r="B33" s="111"/>
      <c r="C33" s="111"/>
      <c r="D33" s="111"/>
      <c r="E33" s="111"/>
      <c r="F33" s="112">
        <f>O30</f>
        <v>35</v>
      </c>
      <c r="G33" s="5"/>
      <c r="H33" s="5"/>
      <c r="I33" s="5"/>
      <c r="J33" s="5"/>
      <c r="K33" s="5"/>
      <c r="L33" s="5"/>
      <c r="M33" s="5"/>
      <c r="N33" s="5"/>
      <c r="O33" s="5"/>
      <c r="P33" s="113"/>
      <c r="Q33" s="113"/>
      <c r="R33" s="111"/>
      <c r="S33" s="114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42.0" customHeight="1">
      <c r="A34" s="55"/>
      <c r="B34" s="55"/>
      <c r="C34" s="55"/>
      <c r="D34" s="55"/>
      <c r="E34" s="31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ht="42.0" customHeight="1">
      <c r="A35" s="55"/>
      <c r="B35" s="55"/>
      <c r="C35" s="55"/>
      <c r="D35" s="55"/>
      <c r="E35" s="115"/>
      <c r="F35" s="116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ht="42.0" customHeight="1">
      <c r="A36" s="117" t="s">
        <v>169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6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</row>
    <row r="37" ht="42.0" customHeight="1">
      <c r="A37" s="119" t="s">
        <v>2</v>
      </c>
      <c r="B37" s="120" t="s">
        <v>3</v>
      </c>
      <c r="C37" s="120" t="s">
        <v>4</v>
      </c>
      <c r="D37" s="120" t="s">
        <v>5</v>
      </c>
      <c r="E37" s="120" t="s">
        <v>6</v>
      </c>
      <c r="F37" s="121" t="s">
        <v>31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1"/>
      <c r="R37" s="120" t="s">
        <v>32</v>
      </c>
      <c r="S37" s="120" t="s">
        <v>33</v>
      </c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</row>
    <row r="38" ht="42.0" customHeight="1">
      <c r="A38" s="12"/>
      <c r="B38" s="13"/>
      <c r="C38" s="13"/>
      <c r="D38" s="13"/>
      <c r="E38" s="13"/>
      <c r="F38" s="122" t="s">
        <v>34</v>
      </c>
      <c r="G38" s="123" t="s">
        <v>35</v>
      </c>
      <c r="H38" s="11"/>
      <c r="I38" s="123" t="s">
        <v>36</v>
      </c>
      <c r="J38" s="11"/>
      <c r="K38" s="120" t="s">
        <v>37</v>
      </c>
      <c r="L38" s="124"/>
      <c r="M38" s="124"/>
      <c r="N38" s="124"/>
      <c r="O38" s="125" t="s">
        <v>498</v>
      </c>
      <c r="P38" s="120" t="s">
        <v>39</v>
      </c>
      <c r="Q38" s="120" t="s">
        <v>40</v>
      </c>
      <c r="R38" s="13"/>
      <c r="S38" s="13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</row>
    <row r="39" ht="42.0" customHeight="1">
      <c r="A39" s="17"/>
      <c r="B39" s="11"/>
      <c r="C39" s="11"/>
      <c r="D39" s="11"/>
      <c r="E39" s="11"/>
      <c r="F39" s="11"/>
      <c r="G39" s="126" t="s">
        <v>41</v>
      </c>
      <c r="H39" s="126" t="s">
        <v>42</v>
      </c>
      <c r="I39" s="126" t="s">
        <v>43</v>
      </c>
      <c r="J39" s="126" t="s">
        <v>44</v>
      </c>
      <c r="K39" s="11"/>
      <c r="L39" s="126" t="s">
        <v>45</v>
      </c>
      <c r="M39" s="126" t="s">
        <v>46</v>
      </c>
      <c r="N39" s="126" t="s">
        <v>47</v>
      </c>
      <c r="O39" s="11"/>
      <c r="P39" s="11"/>
      <c r="Q39" s="11"/>
      <c r="R39" s="11"/>
      <c r="S39" s="11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</row>
    <row r="40" ht="42.0" customHeight="1">
      <c r="A40" s="127">
        <v>1.0</v>
      </c>
      <c r="B40" s="90">
        <v>45816.0</v>
      </c>
      <c r="C40" s="128" t="s">
        <v>499</v>
      </c>
      <c r="D40" s="128">
        <v>48621.0</v>
      </c>
      <c r="E40" s="129" t="s">
        <v>172</v>
      </c>
      <c r="F40" s="130"/>
      <c r="G40" s="130"/>
      <c r="H40" s="131"/>
      <c r="I40" s="132"/>
      <c r="J40" s="132">
        <v>50.0</v>
      </c>
      <c r="K40" s="132"/>
      <c r="L40" s="132"/>
      <c r="M40" s="130"/>
      <c r="N40" s="130"/>
      <c r="O40" s="130"/>
      <c r="P40" s="133">
        <v>50.0</v>
      </c>
      <c r="Q40" s="134">
        <v>0.0</v>
      </c>
      <c r="R40" s="26" t="s">
        <v>55</v>
      </c>
      <c r="S40" s="136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</row>
    <row r="41" ht="42.0" customHeight="1">
      <c r="A41" s="137">
        <v>2.0</v>
      </c>
      <c r="B41" s="90">
        <v>45816.0</v>
      </c>
      <c r="C41" s="128" t="s">
        <v>500</v>
      </c>
      <c r="D41" s="138">
        <v>48631.0</v>
      </c>
      <c r="E41" s="139" t="s">
        <v>172</v>
      </c>
      <c r="F41" s="130"/>
      <c r="G41" s="130"/>
      <c r="H41" s="131"/>
      <c r="I41" s="132"/>
      <c r="J41" s="132">
        <v>150.0</v>
      </c>
      <c r="K41" s="130"/>
      <c r="L41" s="130"/>
      <c r="M41" s="130"/>
      <c r="N41" s="130"/>
      <c r="O41" s="130"/>
      <c r="P41" s="133">
        <v>150.0</v>
      </c>
      <c r="Q41" s="134">
        <v>0.0</v>
      </c>
      <c r="R41" s="26" t="s">
        <v>55</v>
      </c>
      <c r="S41" s="136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</row>
    <row r="42" ht="42.0" customHeight="1">
      <c r="A42" s="137">
        <v>3.0</v>
      </c>
      <c r="B42" s="90">
        <v>45816.0</v>
      </c>
      <c r="C42" s="139" t="s">
        <v>501</v>
      </c>
      <c r="D42" s="192">
        <v>44035.0</v>
      </c>
      <c r="E42" s="141" t="s">
        <v>176</v>
      </c>
      <c r="F42" s="130"/>
      <c r="G42" s="130"/>
      <c r="H42" s="133">
        <v>24000.0</v>
      </c>
      <c r="I42" s="130"/>
      <c r="J42" s="130"/>
      <c r="K42" s="130"/>
      <c r="L42" s="130"/>
      <c r="M42" s="130"/>
      <c r="N42" s="130"/>
      <c r="O42" s="130"/>
      <c r="P42" s="133">
        <v>24000.0</v>
      </c>
      <c r="Q42" s="134">
        <v>0.0</v>
      </c>
      <c r="R42" s="177"/>
      <c r="S42" s="136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</row>
    <row r="43" ht="42.0" customHeight="1">
      <c r="A43" s="127"/>
      <c r="B43" s="143"/>
      <c r="C43" s="144"/>
      <c r="D43" s="144"/>
      <c r="E43" s="145"/>
      <c r="F43" s="130"/>
      <c r="G43" s="130"/>
      <c r="H43" s="131"/>
      <c r="I43" s="130"/>
      <c r="J43" s="130"/>
      <c r="K43" s="130"/>
      <c r="L43" s="130"/>
      <c r="M43" s="130"/>
      <c r="N43" s="130"/>
      <c r="O43" s="130"/>
      <c r="P43" s="131"/>
      <c r="Q43" s="134">
        <v>0.0</v>
      </c>
      <c r="R43" s="135"/>
      <c r="S43" s="136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</row>
    <row r="44" ht="42.0" customHeight="1">
      <c r="A44" s="146"/>
      <c r="B44" s="147"/>
      <c r="C44" s="148"/>
      <c r="D44" s="149" t="s">
        <v>168</v>
      </c>
      <c r="E44" s="124"/>
      <c r="F44" s="150">
        <f t="shared" ref="F44:P44" si="6">SUM(F40:F43)</f>
        <v>0</v>
      </c>
      <c r="G44" s="150">
        <f t="shared" si="6"/>
        <v>0</v>
      </c>
      <c r="H44" s="150">
        <f t="shared" si="6"/>
        <v>24000</v>
      </c>
      <c r="I44" s="150">
        <f t="shared" si="6"/>
        <v>0</v>
      </c>
      <c r="J44" s="150">
        <f t="shared" si="6"/>
        <v>200</v>
      </c>
      <c r="K44" s="150">
        <f t="shared" si="6"/>
        <v>0</v>
      </c>
      <c r="L44" s="150">
        <f t="shared" si="6"/>
        <v>0</v>
      </c>
      <c r="M44" s="150">
        <f t="shared" si="6"/>
        <v>0</v>
      </c>
      <c r="N44" s="150">
        <f t="shared" si="6"/>
        <v>0</v>
      </c>
      <c r="O44" s="150">
        <f t="shared" si="6"/>
        <v>0</v>
      </c>
      <c r="P44" s="151">
        <f t="shared" si="6"/>
        <v>24200</v>
      </c>
      <c r="Q44" s="152"/>
      <c r="R44" s="124"/>
      <c r="S44" s="153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</row>
    <row r="45" ht="42.0" customHeight="1">
      <c r="A45" s="154"/>
      <c r="B45" s="155"/>
      <c r="C45" s="155"/>
      <c r="D45" s="155"/>
      <c r="E45" s="155"/>
      <c r="F45" s="193">
        <f>F44+G44+H44+I44+J44+K44+L44+M44+N44+O44</f>
        <v>24200</v>
      </c>
      <c r="G45" s="5"/>
      <c r="H45" s="5"/>
      <c r="I45" s="5"/>
      <c r="J45" s="5"/>
      <c r="K45" s="5"/>
      <c r="L45" s="5"/>
      <c r="M45" s="5"/>
      <c r="N45" s="5"/>
      <c r="O45" s="5"/>
      <c r="P45" s="157"/>
      <c r="Q45" s="157"/>
      <c r="R45" s="155"/>
      <c r="S45" s="15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</row>
    <row r="46" ht="42.0" customHeight="1">
      <c r="A46" s="55"/>
      <c r="B46" s="55"/>
      <c r="C46" s="55"/>
      <c r="D46" s="55"/>
      <c r="E46" s="115"/>
      <c r="F46" s="116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ht="57.0" customHeight="1">
      <c r="A47" s="55"/>
      <c r="B47" s="55"/>
      <c r="C47" s="55"/>
      <c r="D47" s="55"/>
      <c r="E47" s="115"/>
      <c r="F47" s="161"/>
      <c r="G47" s="162"/>
      <c r="H47" s="162"/>
      <c r="I47" s="162"/>
      <c r="J47" s="163"/>
      <c r="K47" s="163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ht="54.0" customHeight="1">
      <c r="A48" s="55"/>
      <c r="B48" s="55"/>
      <c r="C48" s="194"/>
      <c r="D48" s="195"/>
      <c r="E48" s="159" t="s">
        <v>188</v>
      </c>
      <c r="F48" s="160" t="s">
        <v>424</v>
      </c>
      <c r="G48" s="55"/>
      <c r="H48" s="55"/>
      <c r="I48" s="55"/>
      <c r="J48" s="161" t="s">
        <v>190</v>
      </c>
      <c r="K48" s="162"/>
      <c r="L48" s="162"/>
      <c r="M48" s="162"/>
      <c r="N48" s="163"/>
      <c r="O48" s="163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</row>
    <row r="49" ht="51.0" customHeight="1">
      <c r="A49" s="3"/>
      <c r="B49" s="3"/>
      <c r="C49" s="194"/>
      <c r="D49" s="195"/>
      <c r="E49" s="159" t="s">
        <v>191</v>
      </c>
      <c r="F49" s="166" t="s">
        <v>192</v>
      </c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80"/>
      <c r="T49" s="180"/>
      <c r="U49" s="180"/>
      <c r="V49" s="180"/>
      <c r="W49" s="180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194"/>
      <c r="D50" s="195"/>
      <c r="E50" s="159" t="s">
        <v>194</v>
      </c>
      <c r="F50" s="166" t="s">
        <v>192</v>
      </c>
      <c r="G50" s="3"/>
      <c r="H50" s="3"/>
      <c r="I50" s="3"/>
      <c r="J50" s="167"/>
      <c r="K50" s="168"/>
      <c r="L50" s="168"/>
      <c r="M50" s="168"/>
      <c r="N50" s="168"/>
      <c r="O50" s="168"/>
      <c r="P50" s="169"/>
      <c r="Q50" s="165"/>
      <c r="R50" s="165"/>
      <c r="S50" s="165"/>
      <c r="T50" s="165"/>
      <c r="U50" s="165"/>
      <c r="V50" s="165"/>
      <c r="W50" s="165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194"/>
      <c r="D51" s="195"/>
      <c r="E51" s="159" t="s">
        <v>195</v>
      </c>
      <c r="F51" s="160" t="s">
        <v>192</v>
      </c>
      <c r="G51" s="3"/>
      <c r="H51" s="3"/>
      <c r="I51" s="3"/>
      <c r="J51" s="171"/>
      <c r="K51" s="171"/>
      <c r="L51" s="171"/>
      <c r="M51" s="171"/>
      <c r="N51" s="171"/>
      <c r="O51" s="171"/>
      <c r="P51" s="17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194"/>
      <c r="D52" s="195"/>
      <c r="E52" s="159" t="s">
        <v>502</v>
      </c>
      <c r="F52" s="160" t="s">
        <v>192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194"/>
      <c r="D53" s="195"/>
      <c r="E53" s="159" t="s">
        <v>199</v>
      </c>
      <c r="F53" s="160" t="s">
        <v>198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194"/>
      <c r="D54" s="195"/>
      <c r="E54" s="159" t="s">
        <v>200</v>
      </c>
      <c r="F54" s="160" t="s">
        <v>192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178"/>
      <c r="F55" s="182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4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</sheetData>
  <mergeCells count="52">
    <mergeCell ref="F33:O33"/>
    <mergeCell ref="A36:S36"/>
    <mergeCell ref="A37:A39"/>
    <mergeCell ref="B37:B39"/>
    <mergeCell ref="C37:C39"/>
    <mergeCell ref="D37:D39"/>
    <mergeCell ref="E37:E39"/>
    <mergeCell ref="S37:S39"/>
    <mergeCell ref="F37:Q37"/>
    <mergeCell ref="R37:R39"/>
    <mergeCell ref="F38:F39"/>
    <mergeCell ref="G38:H38"/>
    <mergeCell ref="I38:J38"/>
    <mergeCell ref="K38:K39"/>
    <mergeCell ref="O38:O39"/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4:O24"/>
    <mergeCell ref="A26:S26"/>
    <mergeCell ref="A27:A29"/>
    <mergeCell ref="B27:B29"/>
    <mergeCell ref="C27:C29"/>
    <mergeCell ref="D27:D29"/>
    <mergeCell ref="E27:E29"/>
    <mergeCell ref="S27:S29"/>
    <mergeCell ref="P28:P29"/>
    <mergeCell ref="Q28:Q29"/>
    <mergeCell ref="F27:Q27"/>
    <mergeCell ref="R27:R29"/>
    <mergeCell ref="F28:F29"/>
    <mergeCell ref="G28:H28"/>
    <mergeCell ref="I28:J28"/>
    <mergeCell ref="K28:K29"/>
    <mergeCell ref="O28:O29"/>
    <mergeCell ref="P38:P39"/>
    <mergeCell ref="Q38:Q39"/>
    <mergeCell ref="F45:O4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73.3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76" t="s">
        <v>503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84.0" customHeight="1">
      <c r="A2" s="77" t="s">
        <v>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8" t="s">
        <v>2</v>
      </c>
      <c r="B3" s="79" t="s">
        <v>3</v>
      </c>
      <c r="C3" s="79" t="s">
        <v>4</v>
      </c>
      <c r="D3" s="79" t="s">
        <v>5</v>
      </c>
      <c r="E3" s="79" t="s">
        <v>6</v>
      </c>
      <c r="F3" s="80" t="s">
        <v>31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79" t="s">
        <v>32</v>
      </c>
      <c r="S3" s="79" t="s">
        <v>33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81" t="s">
        <v>34</v>
      </c>
      <c r="G4" s="82" t="s">
        <v>35</v>
      </c>
      <c r="H4" s="11"/>
      <c r="I4" s="82" t="s">
        <v>36</v>
      </c>
      <c r="J4" s="11"/>
      <c r="K4" s="79" t="s">
        <v>37</v>
      </c>
      <c r="L4" s="83"/>
      <c r="M4" s="83"/>
      <c r="N4" s="83"/>
      <c r="O4" s="79" t="s">
        <v>38</v>
      </c>
      <c r="P4" s="79" t="s">
        <v>39</v>
      </c>
      <c r="Q4" s="79" t="s">
        <v>40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84" t="s">
        <v>41</v>
      </c>
      <c r="H5" s="84" t="s">
        <v>42</v>
      </c>
      <c r="I5" s="84" t="s">
        <v>43</v>
      </c>
      <c r="J5" s="84" t="s">
        <v>44</v>
      </c>
      <c r="K5" s="11"/>
      <c r="L5" s="84" t="s">
        <v>45</v>
      </c>
      <c r="M5" s="84" t="s">
        <v>46</v>
      </c>
      <c r="N5" s="84" t="s">
        <v>47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44">
        <v>1.0</v>
      </c>
      <c r="B6" s="85">
        <v>45817.0</v>
      </c>
      <c r="C6" s="86" t="s">
        <v>504</v>
      </c>
      <c r="D6" s="87">
        <v>48973.0</v>
      </c>
      <c r="E6" s="88" t="s">
        <v>505</v>
      </c>
      <c r="F6" s="25"/>
      <c r="G6" s="25"/>
      <c r="H6" s="25"/>
      <c r="I6" s="89">
        <v>8400.0</v>
      </c>
      <c r="J6" s="27"/>
      <c r="K6" s="27"/>
      <c r="L6" s="25"/>
      <c r="M6" s="89"/>
      <c r="N6" s="25"/>
      <c r="O6" s="25"/>
      <c r="P6" s="26">
        <v>8400.0</v>
      </c>
      <c r="Q6" s="30">
        <f t="shared" ref="Q6:Q30" si="1">F6+G6+H6+I6+J6+K6+L6+M6+N6+O6-P6</f>
        <v>0</v>
      </c>
      <c r="R6" s="26" t="s">
        <v>76</v>
      </c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44">
        <v>2.0</v>
      </c>
      <c r="B7" s="85">
        <v>45817.0</v>
      </c>
      <c r="C7" s="86" t="s">
        <v>506</v>
      </c>
      <c r="D7" s="87">
        <v>52611.0</v>
      </c>
      <c r="E7" s="88" t="s">
        <v>507</v>
      </c>
      <c r="F7" s="25"/>
      <c r="G7" s="25"/>
      <c r="H7" s="25"/>
      <c r="I7" s="64"/>
      <c r="J7" s="27">
        <v>2600.0</v>
      </c>
      <c r="K7" s="25"/>
      <c r="L7" s="25"/>
      <c r="M7" s="89"/>
      <c r="N7" s="25"/>
      <c r="O7" s="25"/>
      <c r="P7" s="26">
        <v>2600.0</v>
      </c>
      <c r="Q7" s="30">
        <f t="shared" si="1"/>
        <v>0</v>
      </c>
      <c r="R7" s="26" t="s">
        <v>55</v>
      </c>
      <c r="S7" s="29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44">
        <v>3.0</v>
      </c>
      <c r="B8" s="85">
        <v>45817.0</v>
      </c>
      <c r="C8" s="86" t="s">
        <v>508</v>
      </c>
      <c r="D8" s="87">
        <v>45096.0</v>
      </c>
      <c r="E8" s="88" t="s">
        <v>214</v>
      </c>
      <c r="F8" s="25"/>
      <c r="G8" s="25"/>
      <c r="H8" s="25"/>
      <c r="I8" s="89">
        <v>5100.0</v>
      </c>
      <c r="J8" s="27"/>
      <c r="K8" s="25"/>
      <c r="L8" s="25"/>
      <c r="M8" s="89"/>
      <c r="N8" s="25"/>
      <c r="O8" s="25"/>
      <c r="P8" s="26">
        <v>5100.0</v>
      </c>
      <c r="Q8" s="30">
        <f t="shared" si="1"/>
        <v>0</v>
      </c>
      <c r="R8" s="26" t="s">
        <v>55</v>
      </c>
      <c r="S8" s="29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44">
        <v>4.0</v>
      </c>
      <c r="B9" s="85">
        <v>45817.0</v>
      </c>
      <c r="C9" s="86" t="s">
        <v>509</v>
      </c>
      <c r="D9" s="87">
        <v>19688.0</v>
      </c>
      <c r="E9" s="88" t="s">
        <v>450</v>
      </c>
      <c r="F9" s="25"/>
      <c r="G9" s="25"/>
      <c r="H9" s="25"/>
      <c r="I9" s="89"/>
      <c r="J9" s="27">
        <v>5100.0</v>
      </c>
      <c r="K9" s="25"/>
      <c r="L9" s="25"/>
      <c r="M9" s="89"/>
      <c r="N9" s="25"/>
      <c r="O9" s="25"/>
      <c r="P9" s="26">
        <v>5100.0</v>
      </c>
      <c r="Q9" s="30">
        <f t="shared" si="1"/>
        <v>0</v>
      </c>
      <c r="R9" s="26" t="s">
        <v>55</v>
      </c>
      <c r="S9" s="29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44">
        <v>5.0</v>
      </c>
      <c r="B10" s="85">
        <v>45817.0</v>
      </c>
      <c r="C10" s="86" t="s">
        <v>510</v>
      </c>
      <c r="D10" s="87">
        <v>49655.0</v>
      </c>
      <c r="E10" s="88" t="s">
        <v>511</v>
      </c>
      <c r="F10" s="27"/>
      <c r="G10" s="27"/>
      <c r="H10" s="25"/>
      <c r="I10" s="89">
        <v>10000.0</v>
      </c>
      <c r="J10" s="25"/>
      <c r="K10" s="25"/>
      <c r="L10" s="25"/>
      <c r="M10" s="89"/>
      <c r="N10" s="25"/>
      <c r="O10" s="25"/>
      <c r="P10" s="26">
        <v>10000.0</v>
      </c>
      <c r="Q10" s="30">
        <f t="shared" si="1"/>
        <v>0</v>
      </c>
      <c r="R10" s="26" t="s">
        <v>55</v>
      </c>
      <c r="S10" s="29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44">
        <v>6.0</v>
      </c>
      <c r="B11" s="85">
        <v>45817.0</v>
      </c>
      <c r="C11" s="86" t="s">
        <v>512</v>
      </c>
      <c r="D11" s="87">
        <v>10249.0</v>
      </c>
      <c r="E11" s="88" t="s">
        <v>513</v>
      </c>
      <c r="F11" s="25"/>
      <c r="G11" s="25"/>
      <c r="H11" s="25"/>
      <c r="I11" s="89"/>
      <c r="J11" s="27">
        <v>7040.0</v>
      </c>
      <c r="K11" s="25"/>
      <c r="L11" s="25"/>
      <c r="M11" s="64"/>
      <c r="N11" s="25"/>
      <c r="O11" s="25"/>
      <c r="P11" s="26">
        <v>7040.0</v>
      </c>
      <c r="Q11" s="30">
        <f t="shared" si="1"/>
        <v>0</v>
      </c>
      <c r="R11" s="26" t="s">
        <v>55</v>
      </c>
      <c r="S11" s="2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44">
        <v>7.0</v>
      </c>
      <c r="B12" s="85">
        <v>45817.0</v>
      </c>
      <c r="C12" s="86" t="s">
        <v>514</v>
      </c>
      <c r="D12" s="87">
        <v>81108.0</v>
      </c>
      <c r="E12" s="88" t="s">
        <v>220</v>
      </c>
      <c r="F12" s="25"/>
      <c r="G12" s="25"/>
      <c r="H12" s="25"/>
      <c r="I12" s="89">
        <v>10250.0</v>
      </c>
      <c r="J12" s="27"/>
      <c r="K12" s="25"/>
      <c r="L12" s="25"/>
      <c r="M12" s="64"/>
      <c r="N12" s="25"/>
      <c r="O12" s="25"/>
      <c r="P12" s="26">
        <v>10250.0</v>
      </c>
      <c r="Q12" s="30">
        <f t="shared" si="1"/>
        <v>0</v>
      </c>
      <c r="R12" s="26" t="s">
        <v>55</v>
      </c>
      <c r="S12" s="2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44">
        <v>8.0</v>
      </c>
      <c r="B13" s="85">
        <v>45817.0</v>
      </c>
      <c r="C13" s="86" t="s">
        <v>515</v>
      </c>
      <c r="D13" s="87">
        <v>49655.0</v>
      </c>
      <c r="E13" s="88" t="s">
        <v>511</v>
      </c>
      <c r="F13" s="25"/>
      <c r="G13" s="25"/>
      <c r="H13" s="25"/>
      <c r="I13" s="89"/>
      <c r="J13" s="27"/>
      <c r="K13" s="27">
        <v>5000.0</v>
      </c>
      <c r="L13" s="25"/>
      <c r="M13" s="64"/>
      <c r="N13" s="25"/>
      <c r="O13" s="25"/>
      <c r="P13" s="26">
        <v>5000.0</v>
      </c>
      <c r="Q13" s="30">
        <f t="shared" si="1"/>
        <v>0</v>
      </c>
      <c r="R13" s="26" t="s">
        <v>55</v>
      </c>
      <c r="S13" s="2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44">
        <v>9.0</v>
      </c>
      <c r="B14" s="85">
        <v>45817.0</v>
      </c>
      <c r="C14" s="86" t="s">
        <v>516</v>
      </c>
      <c r="D14" s="87">
        <v>21818.0</v>
      </c>
      <c r="E14" s="88" t="s">
        <v>66</v>
      </c>
      <c r="F14" s="25"/>
      <c r="G14" s="25"/>
      <c r="H14" s="25"/>
      <c r="I14" s="89"/>
      <c r="J14" s="25"/>
      <c r="K14" s="27">
        <v>5000.0</v>
      </c>
      <c r="L14" s="25"/>
      <c r="M14" s="89"/>
      <c r="N14" s="25"/>
      <c r="O14" s="25"/>
      <c r="P14" s="26">
        <v>5000.0</v>
      </c>
      <c r="Q14" s="30">
        <f t="shared" si="1"/>
        <v>0</v>
      </c>
      <c r="R14" s="26" t="s">
        <v>64</v>
      </c>
      <c r="S14" s="2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44">
        <v>10.0</v>
      </c>
      <c r="B15" s="85">
        <v>45817.0</v>
      </c>
      <c r="C15" s="86" t="s">
        <v>517</v>
      </c>
      <c r="D15" s="87">
        <v>50739.0</v>
      </c>
      <c r="E15" s="88" t="s">
        <v>518</v>
      </c>
      <c r="F15" s="25"/>
      <c r="G15" s="25"/>
      <c r="H15" s="25"/>
      <c r="I15" s="89">
        <v>2500.0</v>
      </c>
      <c r="J15" s="25"/>
      <c r="K15" s="25"/>
      <c r="L15" s="25"/>
      <c r="M15" s="64"/>
      <c r="N15" s="25"/>
      <c r="O15" s="25"/>
      <c r="P15" s="26">
        <v>2500.0</v>
      </c>
      <c r="Q15" s="30">
        <f t="shared" si="1"/>
        <v>0</v>
      </c>
      <c r="R15" s="26" t="s">
        <v>55</v>
      </c>
      <c r="S15" s="2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44">
        <v>11.0</v>
      </c>
      <c r="B16" s="85">
        <v>45817.0</v>
      </c>
      <c r="C16" s="86" t="s">
        <v>519</v>
      </c>
      <c r="D16" s="87">
        <v>51934.0</v>
      </c>
      <c r="E16" s="88" t="s">
        <v>520</v>
      </c>
      <c r="F16" s="27"/>
      <c r="G16" s="25"/>
      <c r="H16" s="25"/>
      <c r="I16" s="89"/>
      <c r="J16" s="27">
        <v>2600.0</v>
      </c>
      <c r="K16" s="25"/>
      <c r="L16" s="25"/>
      <c r="M16" s="64"/>
      <c r="N16" s="25"/>
      <c r="O16" s="25"/>
      <c r="P16" s="26">
        <v>2600.0</v>
      </c>
      <c r="Q16" s="30">
        <f t="shared" si="1"/>
        <v>0</v>
      </c>
      <c r="R16" s="26" t="s">
        <v>55</v>
      </c>
      <c r="S16" s="32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44">
        <v>12.0</v>
      </c>
      <c r="B17" s="90">
        <v>45817.0</v>
      </c>
      <c r="C17" s="86" t="s">
        <v>521</v>
      </c>
      <c r="D17" s="87">
        <v>46927.0</v>
      </c>
      <c r="E17" s="88" t="s">
        <v>143</v>
      </c>
      <c r="F17" s="25"/>
      <c r="G17" s="25"/>
      <c r="H17" s="25"/>
      <c r="I17" s="89">
        <v>6450.0</v>
      </c>
      <c r="J17" s="25"/>
      <c r="K17" s="25"/>
      <c r="L17" s="25"/>
      <c r="M17" s="64"/>
      <c r="N17" s="25"/>
      <c r="O17" s="25"/>
      <c r="P17" s="26">
        <v>6450.0</v>
      </c>
      <c r="Q17" s="30">
        <f t="shared" si="1"/>
        <v>0</v>
      </c>
      <c r="R17" s="26" t="s">
        <v>55</v>
      </c>
      <c r="S17" s="32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44">
        <v>13.0</v>
      </c>
      <c r="B18" s="90">
        <v>45817.0</v>
      </c>
      <c r="C18" s="86" t="s">
        <v>522</v>
      </c>
      <c r="D18" s="87">
        <v>48631.0</v>
      </c>
      <c r="E18" s="88" t="s">
        <v>75</v>
      </c>
      <c r="F18" s="25"/>
      <c r="G18" s="25"/>
      <c r="H18" s="25"/>
      <c r="I18" s="89">
        <v>200.0</v>
      </c>
      <c r="J18" s="27"/>
      <c r="K18" s="25"/>
      <c r="L18" s="25"/>
      <c r="M18" s="64"/>
      <c r="N18" s="25"/>
      <c r="O18" s="25"/>
      <c r="P18" s="26">
        <v>200.0</v>
      </c>
      <c r="Q18" s="30">
        <f t="shared" si="1"/>
        <v>0</v>
      </c>
      <c r="R18" s="26" t="s">
        <v>64</v>
      </c>
      <c r="S18" s="32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44">
        <v>14.0</v>
      </c>
      <c r="B19" s="90">
        <v>45817.0</v>
      </c>
      <c r="C19" s="86" t="s">
        <v>523</v>
      </c>
      <c r="D19" s="87">
        <v>48631.0</v>
      </c>
      <c r="E19" s="88" t="s">
        <v>75</v>
      </c>
      <c r="F19" s="27"/>
      <c r="G19" s="25"/>
      <c r="H19" s="25"/>
      <c r="I19" s="89">
        <v>2500.0</v>
      </c>
      <c r="J19" s="27"/>
      <c r="K19" s="27"/>
      <c r="L19" s="25"/>
      <c r="M19" s="64"/>
      <c r="N19" s="25"/>
      <c r="O19" s="25"/>
      <c r="P19" s="26">
        <v>2500.0</v>
      </c>
      <c r="Q19" s="30">
        <f t="shared" si="1"/>
        <v>0</v>
      </c>
      <c r="R19" s="26" t="s">
        <v>64</v>
      </c>
      <c r="S19" s="32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44">
        <v>15.0</v>
      </c>
      <c r="B20" s="90">
        <v>45817.0</v>
      </c>
      <c r="C20" s="86" t="s">
        <v>524</v>
      </c>
      <c r="D20" s="87">
        <v>78630.0</v>
      </c>
      <c r="E20" s="88" t="s">
        <v>525</v>
      </c>
      <c r="F20" s="27"/>
      <c r="G20" s="25"/>
      <c r="H20" s="25"/>
      <c r="I20" s="89">
        <v>5100.0</v>
      </c>
      <c r="J20" s="27"/>
      <c r="K20" s="25"/>
      <c r="L20" s="25"/>
      <c r="M20" s="64"/>
      <c r="N20" s="25"/>
      <c r="O20" s="25"/>
      <c r="P20" s="26">
        <v>5100.0</v>
      </c>
      <c r="Q20" s="30">
        <f t="shared" si="1"/>
        <v>0</v>
      </c>
      <c r="R20" s="26" t="s">
        <v>55</v>
      </c>
      <c r="S20" s="32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44">
        <v>16.0</v>
      </c>
      <c r="B21" s="90">
        <v>45817.0</v>
      </c>
      <c r="C21" s="86" t="s">
        <v>526</v>
      </c>
      <c r="D21" s="87">
        <v>89015.0</v>
      </c>
      <c r="E21" s="88" t="s">
        <v>527</v>
      </c>
      <c r="F21" s="25"/>
      <c r="G21" s="27"/>
      <c r="H21" s="25"/>
      <c r="I21" s="89">
        <v>300.0</v>
      </c>
      <c r="J21" s="25"/>
      <c r="K21" s="25"/>
      <c r="L21" s="25"/>
      <c r="M21" s="64"/>
      <c r="N21" s="25"/>
      <c r="O21" s="25"/>
      <c r="P21" s="26">
        <v>300.0</v>
      </c>
      <c r="Q21" s="30">
        <f t="shared" si="1"/>
        <v>0</v>
      </c>
      <c r="R21" s="26" t="s">
        <v>51</v>
      </c>
      <c r="S21" s="32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44">
        <v>17.0</v>
      </c>
      <c r="B22" s="90">
        <v>45817.0</v>
      </c>
      <c r="C22" s="86" t="s">
        <v>528</v>
      </c>
      <c r="D22" s="87">
        <v>10881.0</v>
      </c>
      <c r="E22" s="88" t="s">
        <v>529</v>
      </c>
      <c r="F22" s="27">
        <v>2250.0</v>
      </c>
      <c r="G22" s="25"/>
      <c r="H22" s="25"/>
      <c r="I22" s="89"/>
      <c r="J22" s="25"/>
      <c r="K22" s="27"/>
      <c r="L22" s="25"/>
      <c r="M22" s="64"/>
      <c r="N22" s="25"/>
      <c r="O22" s="25"/>
      <c r="P22" s="26">
        <v>2250.0</v>
      </c>
      <c r="Q22" s="30">
        <f t="shared" si="1"/>
        <v>0</v>
      </c>
      <c r="R22" s="26" t="s">
        <v>64</v>
      </c>
      <c r="S22" s="32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44">
        <v>18.0</v>
      </c>
      <c r="B23" s="85">
        <v>45817.0</v>
      </c>
      <c r="C23" s="86" t="s">
        <v>530</v>
      </c>
      <c r="D23" s="87">
        <v>70472.0</v>
      </c>
      <c r="E23" s="88" t="s">
        <v>531</v>
      </c>
      <c r="F23" s="27"/>
      <c r="G23" s="25"/>
      <c r="H23" s="25"/>
      <c r="I23" s="89"/>
      <c r="J23" s="27">
        <v>10000.0</v>
      </c>
      <c r="K23" s="25"/>
      <c r="L23" s="25"/>
      <c r="M23" s="64"/>
      <c r="N23" s="25"/>
      <c r="O23" s="25"/>
      <c r="P23" s="26">
        <v>10000.0</v>
      </c>
      <c r="Q23" s="30">
        <f t="shared" si="1"/>
        <v>0</v>
      </c>
      <c r="R23" s="26" t="s">
        <v>55</v>
      </c>
      <c r="S23" s="32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44">
        <v>19.0</v>
      </c>
      <c r="B24" s="85">
        <v>45817.0</v>
      </c>
      <c r="C24" s="86" t="s">
        <v>532</v>
      </c>
      <c r="D24" s="87">
        <v>84993.0</v>
      </c>
      <c r="E24" s="88" t="s">
        <v>533</v>
      </c>
      <c r="F24" s="25"/>
      <c r="G24" s="27">
        <v>1450.0</v>
      </c>
      <c r="H24" s="25"/>
      <c r="I24" s="89"/>
      <c r="J24" s="27"/>
      <c r="K24" s="27"/>
      <c r="L24" s="25"/>
      <c r="M24" s="64"/>
      <c r="N24" s="25"/>
      <c r="O24" s="25"/>
      <c r="P24" s="26">
        <v>1450.0</v>
      </c>
      <c r="Q24" s="30">
        <f t="shared" si="1"/>
        <v>0</v>
      </c>
      <c r="R24" s="26" t="s">
        <v>55</v>
      </c>
      <c r="S24" s="32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44">
        <v>20.0</v>
      </c>
      <c r="B25" s="85">
        <v>45817.0</v>
      </c>
      <c r="C25" s="86" t="s">
        <v>534</v>
      </c>
      <c r="D25" s="87">
        <v>55497.0</v>
      </c>
      <c r="E25" s="88" t="s">
        <v>535</v>
      </c>
      <c r="F25" s="27"/>
      <c r="G25" s="25"/>
      <c r="H25" s="27"/>
      <c r="I25" s="89">
        <v>2600.0</v>
      </c>
      <c r="J25" s="25"/>
      <c r="K25" s="27"/>
      <c r="L25" s="25"/>
      <c r="M25" s="64"/>
      <c r="N25" s="25"/>
      <c r="O25" s="25"/>
      <c r="P25" s="26">
        <v>2600.0</v>
      </c>
      <c r="Q25" s="30">
        <f t="shared" si="1"/>
        <v>0</v>
      </c>
      <c r="R25" s="26" t="s">
        <v>55</v>
      </c>
      <c r="S25" s="32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44">
        <v>21.0</v>
      </c>
      <c r="B26" s="85">
        <v>45817.0</v>
      </c>
      <c r="C26" s="86" t="s">
        <v>536</v>
      </c>
      <c r="D26" s="87">
        <v>47787.0</v>
      </c>
      <c r="E26" s="88" t="s">
        <v>25</v>
      </c>
      <c r="F26" s="25"/>
      <c r="G26" s="27"/>
      <c r="H26" s="27">
        <v>10200.0</v>
      </c>
      <c r="I26" s="64"/>
      <c r="J26" s="25"/>
      <c r="K26" s="27"/>
      <c r="L26" s="25"/>
      <c r="M26" s="89"/>
      <c r="N26" s="25"/>
      <c r="O26" s="25"/>
      <c r="P26" s="26">
        <v>10200.0</v>
      </c>
      <c r="Q26" s="30">
        <f t="shared" si="1"/>
        <v>0</v>
      </c>
      <c r="R26" s="26"/>
      <c r="S26" s="32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44">
        <v>22.0</v>
      </c>
      <c r="B27" s="85">
        <v>45817.0</v>
      </c>
      <c r="C27" s="86" t="s">
        <v>537</v>
      </c>
      <c r="D27" s="87">
        <v>25542.0</v>
      </c>
      <c r="E27" s="88" t="s">
        <v>538</v>
      </c>
      <c r="F27" s="25"/>
      <c r="G27" s="25"/>
      <c r="H27" s="27">
        <v>4500.0</v>
      </c>
      <c r="I27" s="89"/>
      <c r="J27" s="25"/>
      <c r="K27" s="27"/>
      <c r="L27" s="25"/>
      <c r="M27" s="89"/>
      <c r="N27" s="25"/>
      <c r="O27" s="25"/>
      <c r="P27" s="26">
        <v>4500.0</v>
      </c>
      <c r="Q27" s="30">
        <f t="shared" si="1"/>
        <v>0</v>
      </c>
      <c r="R27" s="26"/>
      <c r="S27" s="32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44">
        <v>23.0</v>
      </c>
      <c r="B28" s="85">
        <v>45817.0</v>
      </c>
      <c r="C28" s="86" t="s">
        <v>539</v>
      </c>
      <c r="D28" s="87">
        <v>25542.0</v>
      </c>
      <c r="E28" s="88" t="s">
        <v>538</v>
      </c>
      <c r="F28" s="25"/>
      <c r="G28" s="25"/>
      <c r="H28" s="27">
        <v>4500.0</v>
      </c>
      <c r="I28" s="89"/>
      <c r="J28" s="25"/>
      <c r="K28" s="27"/>
      <c r="L28" s="25"/>
      <c r="M28" s="89"/>
      <c r="N28" s="25"/>
      <c r="O28" s="25"/>
      <c r="P28" s="26">
        <v>4500.0</v>
      </c>
      <c r="Q28" s="30">
        <f t="shared" si="1"/>
        <v>0</v>
      </c>
      <c r="R28" s="26"/>
      <c r="S28" s="32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44">
        <v>24.0</v>
      </c>
      <c r="B29" s="85">
        <v>45817.0</v>
      </c>
      <c r="C29" s="86" t="s">
        <v>540</v>
      </c>
      <c r="D29" s="87">
        <v>55446.0</v>
      </c>
      <c r="E29" s="88" t="s">
        <v>541</v>
      </c>
      <c r="F29" s="25"/>
      <c r="G29" s="25"/>
      <c r="H29" s="27">
        <v>10000.0</v>
      </c>
      <c r="I29" s="64"/>
      <c r="J29" s="25"/>
      <c r="K29" s="27"/>
      <c r="L29" s="25"/>
      <c r="M29" s="89"/>
      <c r="N29" s="25"/>
      <c r="O29" s="25"/>
      <c r="P29" s="26">
        <v>10000.0</v>
      </c>
      <c r="Q29" s="30">
        <f t="shared" si="1"/>
        <v>0</v>
      </c>
      <c r="R29" s="26"/>
      <c r="S29" s="32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44">
        <v>25.0</v>
      </c>
      <c r="B30" s="85">
        <v>45817.0</v>
      </c>
      <c r="C30" s="86" t="s">
        <v>542</v>
      </c>
      <c r="D30" s="87">
        <v>22332.0</v>
      </c>
      <c r="E30" s="88" t="s">
        <v>467</v>
      </c>
      <c r="F30" s="25"/>
      <c r="G30" s="25"/>
      <c r="H30" s="27"/>
      <c r="I30" s="64"/>
      <c r="J30" s="25"/>
      <c r="K30" s="27">
        <v>5100.0</v>
      </c>
      <c r="L30" s="25"/>
      <c r="M30" s="89"/>
      <c r="N30" s="25"/>
      <c r="O30" s="25"/>
      <c r="P30" s="26">
        <v>5100.0</v>
      </c>
      <c r="Q30" s="30">
        <f t="shared" si="1"/>
        <v>0</v>
      </c>
      <c r="R30" s="26"/>
      <c r="S30" s="32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65"/>
      <c r="B31" s="66"/>
      <c r="C31" s="67"/>
      <c r="D31" s="68"/>
      <c r="E31" s="68"/>
      <c r="F31" s="69">
        <f t="shared" ref="F31:P31" si="2">SUM(F6:F30)</f>
        <v>2250</v>
      </c>
      <c r="G31" s="69">
        <f t="shared" si="2"/>
        <v>1450</v>
      </c>
      <c r="H31" s="69">
        <f t="shared" si="2"/>
        <v>29200</v>
      </c>
      <c r="I31" s="69">
        <f t="shared" si="2"/>
        <v>53400</v>
      </c>
      <c r="J31" s="69">
        <f t="shared" si="2"/>
        <v>27340</v>
      </c>
      <c r="K31" s="69">
        <f t="shared" si="2"/>
        <v>15100</v>
      </c>
      <c r="L31" s="69">
        <f t="shared" si="2"/>
        <v>0</v>
      </c>
      <c r="M31" s="69">
        <f t="shared" si="2"/>
        <v>0</v>
      </c>
      <c r="N31" s="69">
        <f t="shared" si="2"/>
        <v>0</v>
      </c>
      <c r="O31" s="69">
        <f t="shared" si="2"/>
        <v>0</v>
      </c>
      <c r="P31" s="69">
        <f t="shared" si="2"/>
        <v>128740</v>
      </c>
      <c r="Q31" s="91"/>
      <c r="R31" s="68"/>
      <c r="S31" s="70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</row>
    <row r="32" ht="42.0" customHeight="1">
      <c r="A32" s="71"/>
      <c r="B32" s="92"/>
      <c r="C32" s="72"/>
      <c r="D32" s="72"/>
      <c r="E32" s="72"/>
      <c r="F32" s="73">
        <f>F31+G31+H31+I31+J31+K31+L31+M31+N31+O31</f>
        <v>128740</v>
      </c>
      <c r="G32" s="5"/>
      <c r="H32" s="5"/>
      <c r="I32" s="5"/>
      <c r="J32" s="5"/>
      <c r="K32" s="5"/>
      <c r="L32" s="5"/>
      <c r="M32" s="5"/>
      <c r="N32" s="5"/>
      <c r="O32" s="5"/>
      <c r="P32" s="74" t="s">
        <v>161</v>
      </c>
      <c r="Q32" s="74"/>
      <c r="R32" s="72"/>
      <c r="S32" s="7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</row>
    <row r="33" ht="42.0" customHeight="1">
      <c r="A33" s="55"/>
      <c r="B33" s="55"/>
      <c r="C33" s="55"/>
      <c r="D33" s="55"/>
      <c r="E33" s="31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</row>
    <row r="34" ht="42.0" customHeight="1">
      <c r="A34" s="55"/>
      <c r="B34" s="55"/>
      <c r="C34" s="55"/>
      <c r="D34" s="55"/>
      <c r="E34" s="115"/>
      <c r="F34" s="116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ht="42.0" customHeight="1">
      <c r="A35" s="117" t="s">
        <v>169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6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</row>
    <row r="36" ht="42.0" customHeight="1">
      <c r="A36" s="119" t="s">
        <v>2</v>
      </c>
      <c r="B36" s="120" t="s">
        <v>3</v>
      </c>
      <c r="C36" s="120" t="s">
        <v>4</v>
      </c>
      <c r="D36" s="120" t="s">
        <v>5</v>
      </c>
      <c r="E36" s="120" t="s">
        <v>6</v>
      </c>
      <c r="F36" s="121" t="s">
        <v>31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1"/>
      <c r="R36" s="120" t="s">
        <v>32</v>
      </c>
      <c r="S36" s="120" t="s">
        <v>33</v>
      </c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</row>
    <row r="37" ht="42.0" customHeight="1">
      <c r="A37" s="12"/>
      <c r="B37" s="13"/>
      <c r="C37" s="13"/>
      <c r="D37" s="13"/>
      <c r="E37" s="13"/>
      <c r="F37" s="122" t="s">
        <v>34</v>
      </c>
      <c r="G37" s="123" t="s">
        <v>35</v>
      </c>
      <c r="H37" s="11"/>
      <c r="I37" s="123" t="s">
        <v>36</v>
      </c>
      <c r="J37" s="11"/>
      <c r="K37" s="120" t="s">
        <v>37</v>
      </c>
      <c r="L37" s="124"/>
      <c r="M37" s="124"/>
      <c r="N37" s="124"/>
      <c r="O37" s="125" t="s">
        <v>543</v>
      </c>
      <c r="P37" s="120" t="s">
        <v>39</v>
      </c>
      <c r="Q37" s="120" t="s">
        <v>40</v>
      </c>
      <c r="R37" s="13"/>
      <c r="S37" s="13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</row>
    <row r="38" ht="42.0" customHeight="1">
      <c r="A38" s="17"/>
      <c r="B38" s="11"/>
      <c r="C38" s="11"/>
      <c r="D38" s="11"/>
      <c r="E38" s="11"/>
      <c r="F38" s="11"/>
      <c r="G38" s="126" t="s">
        <v>41</v>
      </c>
      <c r="H38" s="126" t="s">
        <v>42</v>
      </c>
      <c r="I38" s="126" t="s">
        <v>43</v>
      </c>
      <c r="J38" s="126" t="s">
        <v>44</v>
      </c>
      <c r="K38" s="11"/>
      <c r="L38" s="126" t="s">
        <v>45</v>
      </c>
      <c r="M38" s="126" t="s">
        <v>46</v>
      </c>
      <c r="N38" s="126" t="s">
        <v>47</v>
      </c>
      <c r="O38" s="11"/>
      <c r="P38" s="11"/>
      <c r="Q38" s="11"/>
      <c r="R38" s="11"/>
      <c r="S38" s="11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</row>
    <row r="39" ht="42.0" customHeight="1">
      <c r="A39" s="127">
        <v>1.0</v>
      </c>
      <c r="B39" s="85">
        <v>45817.0</v>
      </c>
      <c r="C39" s="128" t="s">
        <v>544</v>
      </c>
      <c r="D39" s="128">
        <v>59103.0</v>
      </c>
      <c r="E39" s="129" t="s">
        <v>174</v>
      </c>
      <c r="F39" s="130"/>
      <c r="G39" s="130"/>
      <c r="H39" s="131"/>
      <c r="I39" s="132">
        <v>4750.0</v>
      </c>
      <c r="J39" s="132"/>
      <c r="K39" s="132"/>
      <c r="L39" s="130"/>
      <c r="M39" s="130"/>
      <c r="N39" s="130"/>
      <c r="O39" s="130"/>
      <c r="P39" s="133">
        <v>4750.0</v>
      </c>
      <c r="Q39" s="134">
        <v>0.0</v>
      </c>
      <c r="R39" s="26" t="s">
        <v>64</v>
      </c>
      <c r="S39" s="136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</row>
    <row r="40" ht="42.0" customHeight="1">
      <c r="A40" s="137">
        <v>2.0</v>
      </c>
      <c r="B40" s="85">
        <v>45817.0</v>
      </c>
      <c r="C40" s="138" t="s">
        <v>545</v>
      </c>
      <c r="D40" s="138">
        <v>59655.0</v>
      </c>
      <c r="E40" s="139" t="s">
        <v>546</v>
      </c>
      <c r="F40" s="130"/>
      <c r="G40" s="130"/>
      <c r="H40" s="133">
        <v>5000.0</v>
      </c>
      <c r="I40" s="132"/>
      <c r="J40" s="130"/>
      <c r="K40" s="130"/>
      <c r="L40" s="130"/>
      <c r="M40" s="130"/>
      <c r="N40" s="130"/>
      <c r="O40" s="130"/>
      <c r="P40" s="133">
        <v>5000.0</v>
      </c>
      <c r="Q40" s="134">
        <v>0.0</v>
      </c>
      <c r="R40" s="135"/>
      <c r="S40" s="136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</row>
    <row r="41" ht="42.0" customHeight="1">
      <c r="A41" s="127"/>
      <c r="B41" s="143"/>
      <c r="C41" s="144"/>
      <c r="D41" s="144"/>
      <c r="E41" s="145"/>
      <c r="F41" s="130"/>
      <c r="G41" s="130"/>
      <c r="H41" s="131"/>
      <c r="I41" s="130"/>
      <c r="J41" s="130"/>
      <c r="K41" s="130"/>
      <c r="L41" s="130"/>
      <c r="M41" s="130"/>
      <c r="N41" s="130"/>
      <c r="O41" s="130"/>
      <c r="P41" s="131"/>
      <c r="Q41" s="134">
        <v>0.0</v>
      </c>
      <c r="R41" s="135"/>
      <c r="S41" s="136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</row>
    <row r="42" ht="42.0" customHeight="1">
      <c r="A42" s="146"/>
      <c r="B42" s="147"/>
      <c r="C42" s="148"/>
      <c r="D42" s="149" t="s">
        <v>168</v>
      </c>
      <c r="E42" s="124"/>
      <c r="F42" s="150">
        <f t="shared" ref="F42:G42" si="3">SUM(F39:F41)</f>
        <v>0</v>
      </c>
      <c r="G42" s="150">
        <f t="shared" si="3"/>
        <v>0</v>
      </c>
      <c r="H42" s="150"/>
      <c r="I42" s="150"/>
      <c r="J42" s="150"/>
      <c r="K42" s="150">
        <f t="shared" ref="K42:P42" si="4">SUM(K39:K41)</f>
        <v>0</v>
      </c>
      <c r="L42" s="150">
        <f t="shared" si="4"/>
        <v>0</v>
      </c>
      <c r="M42" s="150">
        <f t="shared" si="4"/>
        <v>0</v>
      </c>
      <c r="N42" s="150">
        <f t="shared" si="4"/>
        <v>0</v>
      </c>
      <c r="O42" s="150">
        <f t="shared" si="4"/>
        <v>0</v>
      </c>
      <c r="P42" s="151">
        <f t="shared" si="4"/>
        <v>9750</v>
      </c>
      <c r="Q42" s="152"/>
      <c r="R42" s="124"/>
      <c r="S42" s="153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</row>
    <row r="43" ht="42.0" customHeight="1">
      <c r="A43" s="154"/>
      <c r="B43" s="155"/>
      <c r="C43" s="155"/>
      <c r="D43" s="155"/>
      <c r="E43" s="155"/>
      <c r="F43" s="156">
        <f>F42+G42+H42+I42+J42+K42+M42+M42+N42+O42+P42</f>
        <v>9750</v>
      </c>
      <c r="G43" s="5"/>
      <c r="H43" s="5"/>
      <c r="I43" s="5"/>
      <c r="J43" s="5"/>
      <c r="K43" s="5"/>
      <c r="L43" s="5"/>
      <c r="M43" s="5"/>
      <c r="N43" s="5"/>
      <c r="O43" s="5"/>
      <c r="P43" s="157"/>
      <c r="Q43" s="157"/>
      <c r="R43" s="155"/>
      <c r="S43" s="15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</row>
    <row r="44" ht="42.0" customHeight="1">
      <c r="A44" s="55"/>
      <c r="B44" s="55"/>
      <c r="C44" s="55"/>
      <c r="D44" s="55"/>
      <c r="E44" s="115"/>
      <c r="F44" s="116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ht="42.0" customHeight="1">
      <c r="A45" s="55"/>
      <c r="B45" s="55"/>
      <c r="C45" s="55"/>
      <c r="D45" s="55"/>
      <c r="E45" s="115"/>
      <c r="F45" s="116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ht="42.0" customHeight="1">
      <c r="A46" s="55"/>
      <c r="B46" s="55"/>
      <c r="C46" s="55"/>
      <c r="D46" s="55"/>
      <c r="E46" s="115"/>
      <c r="F46" s="116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ht="51.0" customHeight="1">
      <c r="A47" s="3"/>
      <c r="B47" s="3"/>
      <c r="C47" s="3"/>
      <c r="D47" s="3"/>
      <c r="E47" s="159" t="s">
        <v>188</v>
      </c>
      <c r="F47" s="160" t="s">
        <v>424</v>
      </c>
      <c r="G47" s="3"/>
      <c r="H47" s="3"/>
      <c r="I47" s="3"/>
      <c r="J47" s="161" t="s">
        <v>190</v>
      </c>
      <c r="K47" s="162"/>
      <c r="L47" s="162"/>
      <c r="M47" s="162"/>
      <c r="N47" s="163"/>
      <c r="O47" s="163"/>
      <c r="P47" s="164"/>
      <c r="Q47" s="165"/>
      <c r="R47" s="165"/>
      <c r="S47" s="165"/>
      <c r="T47" s="165"/>
      <c r="U47" s="165"/>
      <c r="V47" s="165"/>
      <c r="W47" s="165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159" t="s">
        <v>191</v>
      </c>
      <c r="F48" s="166" t="s">
        <v>192</v>
      </c>
      <c r="G48" s="3"/>
      <c r="H48" s="3"/>
      <c r="I48" s="3"/>
      <c r="J48" s="167" t="s">
        <v>193</v>
      </c>
      <c r="K48" s="168"/>
      <c r="L48" s="168"/>
      <c r="M48" s="168"/>
      <c r="N48" s="168"/>
      <c r="O48" s="168"/>
      <c r="P48" s="169"/>
      <c r="Q48" s="165"/>
      <c r="R48" s="165"/>
      <c r="S48" s="165"/>
      <c r="T48" s="165"/>
      <c r="U48" s="165"/>
      <c r="V48" s="165"/>
      <c r="W48" s="165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159" t="s">
        <v>194</v>
      </c>
      <c r="F49" s="166" t="s">
        <v>192</v>
      </c>
      <c r="G49" s="3"/>
      <c r="H49" s="3"/>
      <c r="I49" s="3"/>
      <c r="J49" s="171"/>
      <c r="K49" s="171"/>
      <c r="L49" s="171"/>
      <c r="M49" s="171"/>
      <c r="N49" s="171"/>
      <c r="O49" s="171"/>
      <c r="P49" s="17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159" t="s">
        <v>195</v>
      </c>
      <c r="F50" s="160" t="s">
        <v>192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159" t="s">
        <v>547</v>
      </c>
      <c r="F51" s="160" t="s">
        <v>192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159" t="s">
        <v>199</v>
      </c>
      <c r="F52" s="160" t="s">
        <v>198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159" t="s">
        <v>200</v>
      </c>
      <c r="F53" s="160" t="s">
        <v>192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6:D38"/>
    <mergeCell ref="E36:E38"/>
    <mergeCell ref="P4:P5"/>
    <mergeCell ref="Q4:Q5"/>
    <mergeCell ref="F32:O32"/>
    <mergeCell ref="A35:S35"/>
    <mergeCell ref="A36:A38"/>
    <mergeCell ref="B36:B38"/>
    <mergeCell ref="C36:C38"/>
    <mergeCell ref="S36:S38"/>
    <mergeCell ref="P37:P38"/>
    <mergeCell ref="Q37:Q38"/>
    <mergeCell ref="F36:Q36"/>
    <mergeCell ref="R36:R38"/>
    <mergeCell ref="F37:F38"/>
    <mergeCell ref="G37:H37"/>
    <mergeCell ref="I37:J37"/>
    <mergeCell ref="K37:K38"/>
    <mergeCell ref="O37:O38"/>
    <mergeCell ref="F43:O4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73.3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76" t="s">
        <v>548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84.0" customHeight="1">
      <c r="A2" s="77" t="s">
        <v>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8" t="s">
        <v>2</v>
      </c>
      <c r="B3" s="79" t="s">
        <v>3</v>
      </c>
      <c r="C3" s="79" t="s">
        <v>4</v>
      </c>
      <c r="D3" s="79" t="s">
        <v>5</v>
      </c>
      <c r="E3" s="79" t="s">
        <v>6</v>
      </c>
      <c r="F3" s="80" t="s">
        <v>31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79" t="s">
        <v>32</v>
      </c>
      <c r="S3" s="79" t="s">
        <v>33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81" t="s">
        <v>34</v>
      </c>
      <c r="G4" s="82" t="s">
        <v>35</v>
      </c>
      <c r="H4" s="11"/>
      <c r="I4" s="82" t="s">
        <v>36</v>
      </c>
      <c r="J4" s="11"/>
      <c r="K4" s="79" t="s">
        <v>37</v>
      </c>
      <c r="L4" s="83"/>
      <c r="M4" s="83"/>
      <c r="N4" s="83"/>
      <c r="O4" s="79" t="s">
        <v>38</v>
      </c>
      <c r="P4" s="79" t="s">
        <v>39</v>
      </c>
      <c r="Q4" s="79" t="s">
        <v>40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84" t="s">
        <v>41</v>
      </c>
      <c r="H5" s="84" t="s">
        <v>42</v>
      </c>
      <c r="I5" s="84" t="s">
        <v>43</v>
      </c>
      <c r="J5" s="84" t="s">
        <v>44</v>
      </c>
      <c r="K5" s="11"/>
      <c r="L5" s="84" t="s">
        <v>45</v>
      </c>
      <c r="M5" s="84" t="s">
        <v>46</v>
      </c>
      <c r="N5" s="84" t="s">
        <v>47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44">
        <v>1.0</v>
      </c>
      <c r="B6" s="85">
        <v>45818.0</v>
      </c>
      <c r="C6" s="86" t="s">
        <v>549</v>
      </c>
      <c r="D6" s="87">
        <v>47074.0</v>
      </c>
      <c r="E6" s="88" t="s">
        <v>550</v>
      </c>
      <c r="F6" s="25"/>
      <c r="G6" s="25"/>
      <c r="H6" s="25"/>
      <c r="I6" s="89"/>
      <c r="J6" s="27">
        <v>1000.0</v>
      </c>
      <c r="K6" s="27"/>
      <c r="L6" s="25"/>
      <c r="M6" s="89"/>
      <c r="N6" s="25"/>
      <c r="O6" s="25"/>
      <c r="P6" s="26">
        <v>1000.0</v>
      </c>
      <c r="Q6" s="30">
        <f t="shared" ref="Q6:Q39" si="1">F6+G6+H6+I6+J6+K6+L6+M6+N6+O6-P6</f>
        <v>0</v>
      </c>
      <c r="R6" s="26" t="s">
        <v>76</v>
      </c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44">
        <v>2.0</v>
      </c>
      <c r="B7" s="85">
        <v>45818.0</v>
      </c>
      <c r="C7" s="86" t="s">
        <v>551</v>
      </c>
      <c r="D7" s="87">
        <v>52247.0</v>
      </c>
      <c r="E7" s="88" t="s">
        <v>226</v>
      </c>
      <c r="F7" s="25"/>
      <c r="G7" s="25"/>
      <c r="H7" s="25"/>
      <c r="I7" s="89">
        <v>10000.0</v>
      </c>
      <c r="J7" s="27"/>
      <c r="K7" s="25"/>
      <c r="L7" s="25"/>
      <c r="M7" s="89"/>
      <c r="N7" s="25"/>
      <c r="O7" s="25"/>
      <c r="P7" s="26">
        <v>10000.0</v>
      </c>
      <c r="Q7" s="30">
        <f t="shared" si="1"/>
        <v>0</v>
      </c>
      <c r="R7" s="26" t="s">
        <v>76</v>
      </c>
      <c r="S7" s="29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44">
        <v>3.0</v>
      </c>
      <c r="B8" s="85">
        <v>45818.0</v>
      </c>
      <c r="C8" s="86" t="s">
        <v>552</v>
      </c>
      <c r="D8" s="87">
        <v>59576.0</v>
      </c>
      <c r="E8" s="88" t="s">
        <v>553</v>
      </c>
      <c r="F8" s="25"/>
      <c r="G8" s="25"/>
      <c r="H8" s="25"/>
      <c r="I8" s="89"/>
      <c r="J8" s="27">
        <v>5100.0</v>
      </c>
      <c r="K8" s="25"/>
      <c r="L8" s="25"/>
      <c r="M8" s="89"/>
      <c r="N8" s="25"/>
      <c r="O8" s="25"/>
      <c r="P8" s="26">
        <v>5100.0</v>
      </c>
      <c r="Q8" s="30">
        <f t="shared" si="1"/>
        <v>0</v>
      </c>
      <c r="R8" s="26" t="s">
        <v>64</v>
      </c>
      <c r="S8" s="29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44">
        <v>4.0</v>
      </c>
      <c r="B9" s="85">
        <v>45818.0</v>
      </c>
      <c r="C9" s="86" t="s">
        <v>554</v>
      </c>
      <c r="D9" s="87">
        <v>78556.0</v>
      </c>
      <c r="E9" s="88" t="s">
        <v>555</v>
      </c>
      <c r="F9" s="25"/>
      <c r="G9" s="25"/>
      <c r="H9" s="25"/>
      <c r="I9" s="89">
        <v>16500.0</v>
      </c>
      <c r="J9" s="27"/>
      <c r="K9" s="25"/>
      <c r="L9" s="25"/>
      <c r="M9" s="89"/>
      <c r="N9" s="25"/>
      <c r="O9" s="25"/>
      <c r="P9" s="26">
        <v>16500.0</v>
      </c>
      <c r="Q9" s="30">
        <f t="shared" si="1"/>
        <v>0</v>
      </c>
      <c r="R9" s="26" t="s">
        <v>76</v>
      </c>
      <c r="S9" s="29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44">
        <v>5.0</v>
      </c>
      <c r="B10" s="85">
        <v>45818.0</v>
      </c>
      <c r="C10" s="86" t="s">
        <v>556</v>
      </c>
      <c r="D10" s="87">
        <v>83606.0</v>
      </c>
      <c r="E10" s="88" t="s">
        <v>273</v>
      </c>
      <c r="F10" s="27"/>
      <c r="G10" s="27"/>
      <c r="H10" s="25"/>
      <c r="I10" s="89">
        <v>2600.0</v>
      </c>
      <c r="J10" s="25"/>
      <c r="K10" s="25"/>
      <c r="L10" s="25"/>
      <c r="M10" s="89"/>
      <c r="N10" s="25"/>
      <c r="O10" s="25"/>
      <c r="P10" s="26">
        <v>2600.0</v>
      </c>
      <c r="Q10" s="30">
        <f t="shared" si="1"/>
        <v>0</v>
      </c>
      <c r="R10" s="26" t="s">
        <v>64</v>
      </c>
      <c r="S10" s="29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44">
        <v>6.0</v>
      </c>
      <c r="B11" s="85">
        <v>45818.0</v>
      </c>
      <c r="C11" s="86" t="s">
        <v>557</v>
      </c>
      <c r="D11" s="87">
        <v>53249.0</v>
      </c>
      <c r="E11" s="88" t="s">
        <v>127</v>
      </c>
      <c r="F11" s="25"/>
      <c r="G11" s="25"/>
      <c r="H11" s="25"/>
      <c r="I11" s="89"/>
      <c r="J11" s="27">
        <v>16000.0</v>
      </c>
      <c r="K11" s="25"/>
      <c r="L11" s="25"/>
      <c r="M11" s="64"/>
      <c r="N11" s="25"/>
      <c r="O11" s="25"/>
      <c r="P11" s="26">
        <v>16000.0</v>
      </c>
      <c r="Q11" s="30">
        <f t="shared" si="1"/>
        <v>0</v>
      </c>
      <c r="R11" s="26" t="s">
        <v>64</v>
      </c>
      <c r="S11" s="2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44">
        <v>7.0</v>
      </c>
      <c r="B12" s="85">
        <v>45818.0</v>
      </c>
      <c r="C12" s="86" t="s">
        <v>558</v>
      </c>
      <c r="D12" s="87">
        <v>51512.0</v>
      </c>
      <c r="E12" s="88" t="s">
        <v>559</v>
      </c>
      <c r="F12" s="25"/>
      <c r="G12" s="25"/>
      <c r="H12" s="25"/>
      <c r="I12" s="89">
        <v>3500.0</v>
      </c>
      <c r="J12" s="27"/>
      <c r="K12" s="25"/>
      <c r="L12" s="25"/>
      <c r="M12" s="64"/>
      <c r="N12" s="25"/>
      <c r="O12" s="25"/>
      <c r="P12" s="26">
        <v>3500.0</v>
      </c>
      <c r="Q12" s="30">
        <f t="shared" si="1"/>
        <v>0</v>
      </c>
      <c r="R12" s="26" t="s">
        <v>76</v>
      </c>
      <c r="S12" s="2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44">
        <v>8.0</v>
      </c>
      <c r="B13" s="85">
        <v>45818.0</v>
      </c>
      <c r="C13" s="86" t="s">
        <v>560</v>
      </c>
      <c r="D13" s="87">
        <v>71418.0</v>
      </c>
      <c r="E13" s="88" t="s">
        <v>561</v>
      </c>
      <c r="F13" s="25"/>
      <c r="G13" s="25"/>
      <c r="H13" s="25"/>
      <c r="I13" s="89"/>
      <c r="J13" s="27">
        <v>2600.0</v>
      </c>
      <c r="K13" s="27"/>
      <c r="L13" s="25"/>
      <c r="M13" s="64"/>
      <c r="N13" s="25"/>
      <c r="O13" s="25"/>
      <c r="P13" s="26">
        <v>2600.0</v>
      </c>
      <c r="Q13" s="30">
        <f t="shared" si="1"/>
        <v>0</v>
      </c>
      <c r="R13" s="26" t="s">
        <v>76</v>
      </c>
      <c r="S13" s="2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44">
        <v>9.0</v>
      </c>
      <c r="B14" s="85">
        <v>45818.0</v>
      </c>
      <c r="C14" s="86" t="s">
        <v>562</v>
      </c>
      <c r="D14" s="87">
        <v>78497.0</v>
      </c>
      <c r="E14" s="88" t="s">
        <v>563</v>
      </c>
      <c r="F14" s="25"/>
      <c r="G14" s="25"/>
      <c r="H14" s="25"/>
      <c r="I14" s="89"/>
      <c r="J14" s="27">
        <v>3050.0</v>
      </c>
      <c r="K14" s="27"/>
      <c r="L14" s="25"/>
      <c r="M14" s="89"/>
      <c r="N14" s="25"/>
      <c r="O14" s="25"/>
      <c r="P14" s="26">
        <v>3050.0</v>
      </c>
      <c r="Q14" s="30">
        <f t="shared" si="1"/>
        <v>0</v>
      </c>
      <c r="R14" s="26" t="s">
        <v>76</v>
      </c>
      <c r="S14" s="2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44">
        <v>10.0</v>
      </c>
      <c r="B15" s="85">
        <v>45818.0</v>
      </c>
      <c r="C15" s="86" t="s">
        <v>564</v>
      </c>
      <c r="D15" s="87">
        <v>51876.0</v>
      </c>
      <c r="E15" s="88" t="s">
        <v>129</v>
      </c>
      <c r="F15" s="25"/>
      <c r="G15" s="25"/>
      <c r="H15" s="25"/>
      <c r="I15" s="89">
        <v>150.0</v>
      </c>
      <c r="J15" s="25"/>
      <c r="K15" s="25"/>
      <c r="L15" s="25"/>
      <c r="M15" s="64"/>
      <c r="N15" s="25"/>
      <c r="O15" s="25"/>
      <c r="P15" s="26">
        <v>150.0</v>
      </c>
      <c r="Q15" s="30">
        <f t="shared" si="1"/>
        <v>0</v>
      </c>
      <c r="R15" s="26" t="s">
        <v>64</v>
      </c>
      <c r="S15" s="2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44">
        <v>11.0</v>
      </c>
      <c r="B16" s="85">
        <v>45818.0</v>
      </c>
      <c r="C16" s="86" t="s">
        <v>565</v>
      </c>
      <c r="D16" s="87">
        <v>79673.0</v>
      </c>
      <c r="E16" s="88" t="s">
        <v>566</v>
      </c>
      <c r="F16" s="27"/>
      <c r="G16" s="25"/>
      <c r="H16" s="25"/>
      <c r="I16" s="89">
        <v>2600.0</v>
      </c>
      <c r="J16" s="27"/>
      <c r="K16" s="25"/>
      <c r="L16" s="25"/>
      <c r="M16" s="64"/>
      <c r="N16" s="25"/>
      <c r="O16" s="25"/>
      <c r="P16" s="26">
        <v>2600.0</v>
      </c>
      <c r="Q16" s="30">
        <f t="shared" si="1"/>
        <v>0</v>
      </c>
      <c r="R16" s="26" t="s">
        <v>76</v>
      </c>
      <c r="S16" s="32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44">
        <v>12.0</v>
      </c>
      <c r="B17" s="90">
        <v>45818.0</v>
      </c>
      <c r="C17" s="86" t="s">
        <v>567</v>
      </c>
      <c r="D17" s="87">
        <v>52396.0</v>
      </c>
      <c r="E17" s="88" t="s">
        <v>568</v>
      </c>
      <c r="F17" s="25"/>
      <c r="G17" s="25"/>
      <c r="H17" s="25"/>
      <c r="I17" s="89"/>
      <c r="J17" s="27">
        <v>5000.0</v>
      </c>
      <c r="K17" s="25"/>
      <c r="L17" s="25"/>
      <c r="M17" s="64"/>
      <c r="N17" s="25"/>
      <c r="O17" s="25"/>
      <c r="P17" s="26">
        <v>5000.0</v>
      </c>
      <c r="Q17" s="30">
        <f t="shared" si="1"/>
        <v>0</v>
      </c>
      <c r="R17" s="26" t="s">
        <v>76</v>
      </c>
      <c r="S17" s="32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44">
        <v>13.0</v>
      </c>
      <c r="B18" s="90">
        <v>45818.0</v>
      </c>
      <c r="C18" s="86" t="s">
        <v>569</v>
      </c>
      <c r="D18" s="87">
        <v>54242.0</v>
      </c>
      <c r="E18" s="88" t="s">
        <v>570</v>
      </c>
      <c r="F18" s="25"/>
      <c r="G18" s="25"/>
      <c r="H18" s="25"/>
      <c r="I18" s="89"/>
      <c r="J18" s="27">
        <v>5000.0</v>
      </c>
      <c r="K18" s="25"/>
      <c r="L18" s="25"/>
      <c r="M18" s="64"/>
      <c r="N18" s="25"/>
      <c r="O18" s="25"/>
      <c r="P18" s="26">
        <v>5000.0</v>
      </c>
      <c r="Q18" s="30">
        <f t="shared" si="1"/>
        <v>0</v>
      </c>
      <c r="R18" s="26" t="s">
        <v>76</v>
      </c>
      <c r="S18" s="32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44">
        <v>14.0</v>
      </c>
      <c r="B19" s="90">
        <v>45818.0</v>
      </c>
      <c r="C19" s="86" t="s">
        <v>571</v>
      </c>
      <c r="D19" s="87">
        <v>52808.0</v>
      </c>
      <c r="E19" s="88" t="s">
        <v>572</v>
      </c>
      <c r="F19" s="27"/>
      <c r="G19" s="25"/>
      <c r="H19" s="25"/>
      <c r="I19" s="89"/>
      <c r="J19" s="27">
        <v>5000.0</v>
      </c>
      <c r="K19" s="27"/>
      <c r="L19" s="25"/>
      <c r="M19" s="64"/>
      <c r="N19" s="25"/>
      <c r="O19" s="25"/>
      <c r="P19" s="26">
        <v>5000.0</v>
      </c>
      <c r="Q19" s="30">
        <f t="shared" si="1"/>
        <v>0</v>
      </c>
      <c r="R19" s="26" t="s">
        <v>76</v>
      </c>
      <c r="S19" s="32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44">
        <v>15.0</v>
      </c>
      <c r="B20" s="90">
        <v>45818.0</v>
      </c>
      <c r="C20" s="86" t="s">
        <v>573</v>
      </c>
      <c r="D20" s="87">
        <v>10697.0</v>
      </c>
      <c r="E20" s="88" t="s">
        <v>574</v>
      </c>
      <c r="F20" s="27"/>
      <c r="G20" s="27">
        <v>33500.0</v>
      </c>
      <c r="H20" s="25"/>
      <c r="I20" s="89"/>
      <c r="J20" s="27"/>
      <c r="K20" s="25"/>
      <c r="L20" s="25"/>
      <c r="M20" s="64"/>
      <c r="N20" s="25"/>
      <c r="O20" s="25"/>
      <c r="P20" s="26">
        <v>33500.0</v>
      </c>
      <c r="Q20" s="30">
        <f t="shared" si="1"/>
        <v>0</v>
      </c>
      <c r="R20" s="26" t="s">
        <v>64</v>
      </c>
      <c r="S20" s="32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44">
        <v>16.0</v>
      </c>
      <c r="B21" s="90">
        <v>45818.0</v>
      </c>
      <c r="C21" s="86" t="s">
        <v>575</v>
      </c>
      <c r="D21" s="87">
        <v>86174.0</v>
      </c>
      <c r="E21" s="88" t="s">
        <v>576</v>
      </c>
      <c r="F21" s="25"/>
      <c r="G21" s="27"/>
      <c r="H21" s="25"/>
      <c r="I21" s="89">
        <v>2600.0</v>
      </c>
      <c r="J21" s="25"/>
      <c r="K21" s="25"/>
      <c r="L21" s="25"/>
      <c r="M21" s="64"/>
      <c r="N21" s="25"/>
      <c r="O21" s="25"/>
      <c r="P21" s="26">
        <v>2600.0</v>
      </c>
      <c r="Q21" s="30">
        <f t="shared" si="1"/>
        <v>0</v>
      </c>
      <c r="R21" s="26" t="s">
        <v>76</v>
      </c>
      <c r="S21" s="32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44">
        <v>17.0</v>
      </c>
      <c r="B22" s="90">
        <v>45818.0</v>
      </c>
      <c r="C22" s="86" t="s">
        <v>577</v>
      </c>
      <c r="D22" s="87">
        <v>89052.0</v>
      </c>
      <c r="E22" s="88" t="s">
        <v>578</v>
      </c>
      <c r="F22" s="27"/>
      <c r="G22" s="25"/>
      <c r="H22" s="25"/>
      <c r="I22" s="89"/>
      <c r="J22" s="27">
        <v>300.0</v>
      </c>
      <c r="K22" s="27"/>
      <c r="L22" s="25"/>
      <c r="M22" s="64"/>
      <c r="N22" s="25"/>
      <c r="O22" s="25"/>
      <c r="P22" s="26">
        <v>300.0</v>
      </c>
      <c r="Q22" s="30">
        <f t="shared" si="1"/>
        <v>0</v>
      </c>
      <c r="R22" s="26" t="s">
        <v>64</v>
      </c>
      <c r="S22" s="32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44">
        <v>18.0</v>
      </c>
      <c r="B23" s="85">
        <v>45818.0</v>
      </c>
      <c r="C23" s="86" t="s">
        <v>579</v>
      </c>
      <c r="D23" s="87">
        <v>22727.0</v>
      </c>
      <c r="E23" s="88" t="s">
        <v>123</v>
      </c>
      <c r="F23" s="27"/>
      <c r="G23" s="25"/>
      <c r="H23" s="25"/>
      <c r="I23" s="89">
        <v>7500.0</v>
      </c>
      <c r="J23" s="27"/>
      <c r="K23" s="25"/>
      <c r="L23" s="25"/>
      <c r="M23" s="64"/>
      <c r="N23" s="25"/>
      <c r="O23" s="25"/>
      <c r="P23" s="26">
        <v>7500.0</v>
      </c>
      <c r="Q23" s="30">
        <f t="shared" si="1"/>
        <v>0</v>
      </c>
      <c r="R23" s="26" t="s">
        <v>76</v>
      </c>
      <c r="S23" s="32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44">
        <v>19.0</v>
      </c>
      <c r="B24" s="85">
        <v>45818.0</v>
      </c>
      <c r="C24" s="86" t="s">
        <v>580</v>
      </c>
      <c r="D24" s="87">
        <v>48910.0</v>
      </c>
      <c r="E24" s="88" t="s">
        <v>380</v>
      </c>
      <c r="F24" s="25"/>
      <c r="G24" s="27"/>
      <c r="H24" s="25"/>
      <c r="I24" s="89"/>
      <c r="J24" s="27">
        <v>2500.0</v>
      </c>
      <c r="K24" s="27">
        <v>100.0</v>
      </c>
      <c r="L24" s="25"/>
      <c r="M24" s="64"/>
      <c r="N24" s="25"/>
      <c r="O24" s="25"/>
      <c r="P24" s="26">
        <v>2600.0</v>
      </c>
      <c r="Q24" s="30">
        <f t="shared" si="1"/>
        <v>0</v>
      </c>
      <c r="R24" s="26" t="s">
        <v>64</v>
      </c>
      <c r="S24" s="32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44">
        <v>20.0</v>
      </c>
      <c r="B25" s="85">
        <v>45818.0</v>
      </c>
      <c r="C25" s="86" t="s">
        <v>581</v>
      </c>
      <c r="D25" s="87">
        <v>57499.0</v>
      </c>
      <c r="E25" s="88" t="s">
        <v>582</v>
      </c>
      <c r="F25" s="27"/>
      <c r="G25" s="25"/>
      <c r="H25" s="27"/>
      <c r="I25" s="89"/>
      <c r="J25" s="27">
        <v>5200.0</v>
      </c>
      <c r="K25" s="27"/>
      <c r="L25" s="25"/>
      <c r="M25" s="64"/>
      <c r="N25" s="25"/>
      <c r="O25" s="25"/>
      <c r="P25" s="26">
        <v>5200.0</v>
      </c>
      <c r="Q25" s="30">
        <f t="shared" si="1"/>
        <v>0</v>
      </c>
      <c r="R25" s="26" t="s">
        <v>76</v>
      </c>
      <c r="S25" s="32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44">
        <v>21.0</v>
      </c>
      <c r="B26" s="85">
        <v>45818.0</v>
      </c>
      <c r="C26" s="86" t="s">
        <v>583</v>
      </c>
      <c r="D26" s="87">
        <v>81108.0</v>
      </c>
      <c r="E26" s="88" t="s">
        <v>220</v>
      </c>
      <c r="F26" s="25"/>
      <c r="G26" s="27"/>
      <c r="H26" s="27"/>
      <c r="I26" s="89">
        <v>9500.0</v>
      </c>
      <c r="J26" s="25"/>
      <c r="K26" s="27"/>
      <c r="L26" s="25"/>
      <c r="M26" s="89"/>
      <c r="N26" s="25"/>
      <c r="O26" s="25"/>
      <c r="P26" s="26">
        <v>9500.0</v>
      </c>
      <c r="Q26" s="30">
        <f t="shared" si="1"/>
        <v>0</v>
      </c>
      <c r="R26" s="26" t="s">
        <v>76</v>
      </c>
      <c r="S26" s="32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44">
        <v>22.0</v>
      </c>
      <c r="B27" s="85">
        <v>45818.0</v>
      </c>
      <c r="C27" s="86" t="s">
        <v>584</v>
      </c>
      <c r="D27" s="87">
        <v>69574.0</v>
      </c>
      <c r="E27" s="88" t="s">
        <v>585</v>
      </c>
      <c r="F27" s="25"/>
      <c r="G27" s="25"/>
      <c r="H27" s="27"/>
      <c r="I27" s="89">
        <v>1000.0</v>
      </c>
      <c r="J27" s="25"/>
      <c r="K27" s="27"/>
      <c r="L27" s="25"/>
      <c r="M27" s="89"/>
      <c r="N27" s="25"/>
      <c r="O27" s="25"/>
      <c r="P27" s="26">
        <v>1000.0</v>
      </c>
      <c r="Q27" s="30">
        <f t="shared" si="1"/>
        <v>0</v>
      </c>
      <c r="R27" s="26" t="s">
        <v>76</v>
      </c>
      <c r="S27" s="32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44">
        <v>23.0</v>
      </c>
      <c r="B28" s="85">
        <v>45818.0</v>
      </c>
      <c r="C28" s="86" t="s">
        <v>586</v>
      </c>
      <c r="D28" s="87">
        <v>69574.0</v>
      </c>
      <c r="E28" s="88" t="s">
        <v>585</v>
      </c>
      <c r="F28" s="25"/>
      <c r="G28" s="25"/>
      <c r="H28" s="27"/>
      <c r="I28" s="89">
        <v>1000.0</v>
      </c>
      <c r="J28" s="25"/>
      <c r="K28" s="27"/>
      <c r="L28" s="25"/>
      <c r="M28" s="89"/>
      <c r="N28" s="25"/>
      <c r="O28" s="25"/>
      <c r="P28" s="26">
        <v>1000.0</v>
      </c>
      <c r="Q28" s="30">
        <f t="shared" si="1"/>
        <v>0</v>
      </c>
      <c r="R28" s="26" t="s">
        <v>76</v>
      </c>
      <c r="S28" s="32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44">
        <v>24.0</v>
      </c>
      <c r="B29" s="85">
        <v>45818.0</v>
      </c>
      <c r="C29" s="86" t="s">
        <v>587</v>
      </c>
      <c r="D29" s="87">
        <v>47787.0</v>
      </c>
      <c r="E29" s="88" t="s">
        <v>25</v>
      </c>
      <c r="F29" s="25"/>
      <c r="G29" s="25"/>
      <c r="H29" s="27"/>
      <c r="I29" s="89">
        <v>5000.0</v>
      </c>
      <c r="J29" s="25"/>
      <c r="K29" s="27"/>
      <c r="L29" s="25"/>
      <c r="M29" s="89"/>
      <c r="N29" s="25"/>
      <c r="O29" s="25"/>
      <c r="P29" s="26">
        <v>5000.0</v>
      </c>
      <c r="Q29" s="30">
        <f t="shared" si="1"/>
        <v>0</v>
      </c>
      <c r="R29" s="26" t="s">
        <v>76</v>
      </c>
      <c r="S29" s="32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44">
        <v>25.0</v>
      </c>
      <c r="B30" s="85">
        <v>45818.0</v>
      </c>
      <c r="C30" s="86" t="s">
        <v>588</v>
      </c>
      <c r="D30" s="87">
        <v>48631.0</v>
      </c>
      <c r="E30" s="88" t="s">
        <v>75</v>
      </c>
      <c r="F30" s="25"/>
      <c r="G30" s="25"/>
      <c r="H30" s="27"/>
      <c r="I30" s="89">
        <v>50.0</v>
      </c>
      <c r="J30" s="25"/>
      <c r="K30" s="27"/>
      <c r="L30" s="25"/>
      <c r="M30" s="89"/>
      <c r="N30" s="25"/>
      <c r="O30" s="25"/>
      <c r="P30" s="26">
        <v>50.0</v>
      </c>
      <c r="Q30" s="30">
        <f t="shared" si="1"/>
        <v>0</v>
      </c>
      <c r="R30" s="26" t="s">
        <v>76</v>
      </c>
      <c r="S30" s="32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44">
        <v>26.0</v>
      </c>
      <c r="B31" s="85">
        <v>45818.0</v>
      </c>
      <c r="C31" s="86" t="s">
        <v>589</v>
      </c>
      <c r="D31" s="87">
        <v>21828.0</v>
      </c>
      <c r="E31" s="88" t="s">
        <v>266</v>
      </c>
      <c r="F31" s="27">
        <v>1350.0</v>
      </c>
      <c r="G31" s="25"/>
      <c r="H31" s="27"/>
      <c r="I31" s="89">
        <v>900.0</v>
      </c>
      <c r="J31" s="25"/>
      <c r="K31" s="27"/>
      <c r="L31" s="25"/>
      <c r="M31" s="89"/>
      <c r="N31" s="25"/>
      <c r="O31" s="25"/>
      <c r="P31" s="26">
        <v>2250.0</v>
      </c>
      <c r="Q31" s="30">
        <f t="shared" si="1"/>
        <v>0</v>
      </c>
      <c r="R31" s="26" t="s">
        <v>64</v>
      </c>
      <c r="S31" s="32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44">
        <v>27.0</v>
      </c>
      <c r="B32" s="85">
        <v>45818.0</v>
      </c>
      <c r="C32" s="86" t="s">
        <v>590</v>
      </c>
      <c r="D32" s="87">
        <v>54816.0</v>
      </c>
      <c r="E32" s="88" t="s">
        <v>591</v>
      </c>
      <c r="F32" s="25"/>
      <c r="G32" s="25"/>
      <c r="H32" s="27"/>
      <c r="I32" s="89"/>
      <c r="J32" s="27">
        <v>3500.0</v>
      </c>
      <c r="K32" s="27"/>
      <c r="L32" s="25"/>
      <c r="M32" s="89"/>
      <c r="N32" s="25"/>
      <c r="O32" s="25"/>
      <c r="P32" s="26">
        <v>3500.0</v>
      </c>
      <c r="Q32" s="30">
        <f t="shared" si="1"/>
        <v>0</v>
      </c>
      <c r="R32" s="26" t="s">
        <v>64</v>
      </c>
      <c r="S32" s="32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44">
        <v>28.0</v>
      </c>
      <c r="B33" s="85">
        <v>45818.0</v>
      </c>
      <c r="C33" s="86" t="s">
        <v>592</v>
      </c>
      <c r="D33" s="87">
        <v>76229.0</v>
      </c>
      <c r="E33" s="88" t="s">
        <v>593</v>
      </c>
      <c r="F33" s="25"/>
      <c r="G33" s="25"/>
      <c r="H33" s="27"/>
      <c r="I33" s="89">
        <v>5100.0</v>
      </c>
      <c r="J33" s="25"/>
      <c r="K33" s="27"/>
      <c r="L33" s="25"/>
      <c r="M33" s="89"/>
      <c r="N33" s="25"/>
      <c r="O33" s="25"/>
      <c r="P33" s="26">
        <v>5100.0</v>
      </c>
      <c r="Q33" s="30">
        <f t="shared" si="1"/>
        <v>0</v>
      </c>
      <c r="R33" s="26" t="s">
        <v>64</v>
      </c>
      <c r="S33" s="32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customHeight="1">
      <c r="A34" s="44">
        <v>29.0</v>
      </c>
      <c r="B34" s="85">
        <v>45818.0</v>
      </c>
      <c r="C34" s="86" t="s">
        <v>594</v>
      </c>
      <c r="D34" s="87">
        <v>89048.0</v>
      </c>
      <c r="E34" s="88" t="s">
        <v>595</v>
      </c>
      <c r="F34" s="25"/>
      <c r="G34" s="25"/>
      <c r="H34" s="27"/>
      <c r="I34" s="89"/>
      <c r="J34" s="25"/>
      <c r="K34" s="27"/>
      <c r="L34" s="25"/>
      <c r="M34" s="89">
        <v>300.0</v>
      </c>
      <c r="N34" s="25"/>
      <c r="O34" s="25"/>
      <c r="P34" s="26">
        <v>300.0</v>
      </c>
      <c r="Q34" s="30">
        <f t="shared" si="1"/>
        <v>0</v>
      </c>
      <c r="R34" s="26"/>
      <c r="S34" s="32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customHeight="1">
      <c r="A35" s="44">
        <v>30.0</v>
      </c>
      <c r="B35" s="85">
        <v>45818.0</v>
      </c>
      <c r="C35" s="86" t="s">
        <v>596</v>
      </c>
      <c r="D35" s="87">
        <v>51660.0</v>
      </c>
      <c r="E35" s="88" t="s">
        <v>23</v>
      </c>
      <c r="F35" s="25"/>
      <c r="G35" s="25"/>
      <c r="H35" s="27">
        <v>6050.0</v>
      </c>
      <c r="I35" s="89"/>
      <c r="J35" s="25"/>
      <c r="K35" s="27"/>
      <c r="L35" s="25"/>
      <c r="M35" s="89"/>
      <c r="N35" s="25"/>
      <c r="O35" s="25"/>
      <c r="P35" s="26">
        <v>6050.0</v>
      </c>
      <c r="Q35" s="30">
        <f t="shared" si="1"/>
        <v>0</v>
      </c>
      <c r="R35" s="26"/>
      <c r="S35" s="32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customHeight="1">
      <c r="A36" s="44">
        <v>31.0</v>
      </c>
      <c r="B36" s="85">
        <v>45818.0</v>
      </c>
      <c r="C36" s="86" t="s">
        <v>597</v>
      </c>
      <c r="D36" s="87">
        <v>51017.0</v>
      </c>
      <c r="E36" s="88" t="s">
        <v>293</v>
      </c>
      <c r="F36" s="25"/>
      <c r="G36" s="25"/>
      <c r="H36" s="27">
        <v>22500.0</v>
      </c>
      <c r="I36" s="89"/>
      <c r="J36" s="25"/>
      <c r="K36" s="27"/>
      <c r="L36" s="25"/>
      <c r="M36" s="89"/>
      <c r="N36" s="25"/>
      <c r="O36" s="25"/>
      <c r="P36" s="26">
        <v>22500.0</v>
      </c>
      <c r="Q36" s="30">
        <f t="shared" si="1"/>
        <v>0</v>
      </c>
      <c r="R36" s="26"/>
      <c r="S36" s="32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customHeight="1">
      <c r="A37" s="19">
        <v>32.0</v>
      </c>
      <c r="B37" s="85">
        <v>45818.0</v>
      </c>
      <c r="C37" s="86" t="s">
        <v>598</v>
      </c>
      <c r="D37" s="87">
        <v>34941.0</v>
      </c>
      <c r="E37" s="88" t="s">
        <v>599</v>
      </c>
      <c r="F37" s="25"/>
      <c r="G37" s="25"/>
      <c r="H37" s="27"/>
      <c r="I37" s="89"/>
      <c r="J37" s="25"/>
      <c r="K37" s="27">
        <v>600.0</v>
      </c>
      <c r="L37" s="25"/>
      <c r="M37" s="89"/>
      <c r="N37" s="25"/>
      <c r="O37" s="25"/>
      <c r="P37" s="26">
        <v>600.0</v>
      </c>
      <c r="Q37" s="30">
        <f t="shared" si="1"/>
        <v>0</v>
      </c>
      <c r="R37" s="26"/>
      <c r="S37" s="32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customHeight="1">
      <c r="A38" s="44"/>
      <c r="B38" s="85"/>
      <c r="C38" s="86"/>
      <c r="D38" s="87"/>
      <c r="E38" s="88"/>
      <c r="F38" s="25"/>
      <c r="G38" s="25"/>
      <c r="H38" s="27"/>
      <c r="I38" s="64"/>
      <c r="J38" s="25"/>
      <c r="K38" s="27"/>
      <c r="L38" s="25"/>
      <c r="M38" s="89"/>
      <c r="N38" s="25"/>
      <c r="O38" s="25"/>
      <c r="P38" s="26"/>
      <c r="Q38" s="30">
        <f t="shared" si="1"/>
        <v>0</v>
      </c>
      <c r="R38" s="26"/>
      <c r="S38" s="32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customHeight="1">
      <c r="A39" s="44"/>
      <c r="B39" s="85"/>
      <c r="C39" s="86"/>
      <c r="D39" s="87"/>
      <c r="E39" s="88"/>
      <c r="F39" s="25"/>
      <c r="G39" s="25"/>
      <c r="H39" s="27"/>
      <c r="I39" s="64"/>
      <c r="J39" s="25"/>
      <c r="K39" s="27"/>
      <c r="L39" s="25"/>
      <c r="M39" s="89"/>
      <c r="N39" s="25"/>
      <c r="O39" s="25"/>
      <c r="P39" s="26"/>
      <c r="Q39" s="30">
        <f t="shared" si="1"/>
        <v>0</v>
      </c>
      <c r="R39" s="26"/>
      <c r="S39" s="32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customHeight="1">
      <c r="A40" s="65"/>
      <c r="B40" s="66"/>
      <c r="C40" s="67"/>
      <c r="D40" s="68"/>
      <c r="E40" s="68"/>
      <c r="F40" s="69">
        <f t="shared" ref="F40:P40" si="2">SUM(F6:F39)</f>
        <v>1350</v>
      </c>
      <c r="G40" s="69">
        <f t="shared" si="2"/>
        <v>33500</v>
      </c>
      <c r="H40" s="69">
        <f t="shared" si="2"/>
        <v>28550</v>
      </c>
      <c r="I40" s="69">
        <f t="shared" si="2"/>
        <v>68000</v>
      </c>
      <c r="J40" s="69">
        <f t="shared" si="2"/>
        <v>54250</v>
      </c>
      <c r="K40" s="69">
        <f t="shared" si="2"/>
        <v>700</v>
      </c>
      <c r="L40" s="69">
        <f t="shared" si="2"/>
        <v>0</v>
      </c>
      <c r="M40" s="69">
        <f t="shared" si="2"/>
        <v>300</v>
      </c>
      <c r="N40" s="69">
        <f t="shared" si="2"/>
        <v>0</v>
      </c>
      <c r="O40" s="69">
        <f t="shared" si="2"/>
        <v>0</v>
      </c>
      <c r="P40" s="69">
        <f t="shared" si="2"/>
        <v>186650</v>
      </c>
      <c r="Q40" s="91"/>
      <c r="R40" s="68"/>
      <c r="S40" s="70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</row>
    <row r="41" ht="42.0" customHeight="1">
      <c r="A41" s="71"/>
      <c r="B41" s="92"/>
      <c r="C41" s="72"/>
      <c r="D41" s="72"/>
      <c r="E41" s="72"/>
      <c r="F41" s="73">
        <f>F40+G40+H40+I40+J40+K40+L40+M40+N40+O40</f>
        <v>186650</v>
      </c>
      <c r="G41" s="5"/>
      <c r="H41" s="5"/>
      <c r="I41" s="5"/>
      <c r="J41" s="5"/>
      <c r="K41" s="5"/>
      <c r="L41" s="5"/>
      <c r="M41" s="5"/>
      <c r="N41" s="5"/>
      <c r="O41" s="5"/>
      <c r="P41" s="74" t="s">
        <v>161</v>
      </c>
      <c r="Q41" s="74"/>
      <c r="R41" s="72"/>
      <c r="S41" s="7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ht="42.0" customHeight="1">
      <c r="A42" s="55"/>
      <c r="B42" s="55"/>
      <c r="C42" s="55"/>
      <c r="D42" s="55"/>
      <c r="E42" s="31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</row>
    <row r="43" ht="42.0" customHeight="1">
      <c r="A43" s="93" t="s">
        <v>162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6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94" t="s">
        <v>2</v>
      </c>
      <c r="B44" s="95" t="s">
        <v>3</v>
      </c>
      <c r="C44" s="95" t="s">
        <v>4</v>
      </c>
      <c r="D44" s="95" t="s">
        <v>5</v>
      </c>
      <c r="E44" s="95" t="s">
        <v>6</v>
      </c>
      <c r="F44" s="96" t="s">
        <v>31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1"/>
      <c r="R44" s="95" t="s">
        <v>32</v>
      </c>
      <c r="S44" s="95" t="s">
        <v>33</v>
      </c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12"/>
      <c r="B45" s="13"/>
      <c r="C45" s="13"/>
      <c r="D45" s="13"/>
      <c r="E45" s="13"/>
      <c r="F45" s="97" t="s">
        <v>34</v>
      </c>
      <c r="G45" s="98" t="s">
        <v>35</v>
      </c>
      <c r="H45" s="11"/>
      <c r="I45" s="98" t="s">
        <v>36</v>
      </c>
      <c r="J45" s="11"/>
      <c r="K45" s="95" t="s">
        <v>37</v>
      </c>
      <c r="L45" s="99"/>
      <c r="M45" s="99"/>
      <c r="N45" s="99"/>
      <c r="O45" s="100" t="s">
        <v>600</v>
      </c>
      <c r="P45" s="95" t="s">
        <v>39</v>
      </c>
      <c r="Q45" s="95" t="s">
        <v>40</v>
      </c>
      <c r="R45" s="13"/>
      <c r="S45" s="1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17"/>
      <c r="B46" s="11"/>
      <c r="C46" s="11"/>
      <c r="D46" s="11"/>
      <c r="E46" s="11"/>
      <c r="F46" s="11"/>
      <c r="G46" s="101" t="s">
        <v>41</v>
      </c>
      <c r="H46" s="101" t="s">
        <v>42</v>
      </c>
      <c r="I46" s="101" t="s">
        <v>43</v>
      </c>
      <c r="J46" s="101" t="s">
        <v>44</v>
      </c>
      <c r="K46" s="11"/>
      <c r="L46" s="101" t="s">
        <v>45</v>
      </c>
      <c r="M46" s="101" t="s">
        <v>46</v>
      </c>
      <c r="N46" s="101" t="s">
        <v>47</v>
      </c>
      <c r="O46" s="11"/>
      <c r="P46" s="11"/>
      <c r="Q46" s="11"/>
      <c r="R46" s="11"/>
      <c r="S46" s="1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44">
        <v>1.0</v>
      </c>
      <c r="B47" s="85">
        <v>45818.0</v>
      </c>
      <c r="C47" s="86" t="s">
        <v>601</v>
      </c>
      <c r="D47" s="87">
        <v>70684.0</v>
      </c>
      <c r="E47" s="88" t="s">
        <v>80</v>
      </c>
      <c r="F47" s="188"/>
      <c r="G47" s="188"/>
      <c r="H47" s="188"/>
      <c r="I47" s="188"/>
      <c r="J47" s="188"/>
      <c r="K47" s="188"/>
      <c r="L47" s="188"/>
      <c r="M47" s="188"/>
      <c r="N47" s="188"/>
      <c r="O47" s="189">
        <v>175.0</v>
      </c>
      <c r="P47" s="196">
        <v>175.0</v>
      </c>
      <c r="Q47" s="30">
        <f>F47+G47+H47+I47+J47+K47+L47+M47+N47+O47-P47</f>
        <v>0</v>
      </c>
      <c r="R47" s="29"/>
      <c r="S47" s="32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19"/>
      <c r="B48" s="176"/>
      <c r="C48" s="173"/>
      <c r="D48" s="174"/>
      <c r="E48" s="175"/>
      <c r="F48" s="25"/>
      <c r="G48" s="25"/>
      <c r="H48" s="25"/>
      <c r="I48" s="64"/>
      <c r="J48" s="25"/>
      <c r="K48" s="25"/>
      <c r="L48" s="25"/>
      <c r="M48" s="64"/>
      <c r="N48" s="25"/>
      <c r="O48" s="26"/>
      <c r="P48" s="26"/>
      <c r="Q48" s="30"/>
      <c r="R48" s="102"/>
      <c r="S48" s="10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104"/>
      <c r="B49" s="105"/>
      <c r="C49" s="106"/>
      <c r="D49" s="107" t="s">
        <v>168</v>
      </c>
      <c r="E49" s="99"/>
      <c r="F49" s="108">
        <f t="shared" ref="F49:P49" si="3">SUM(F47:F48)</f>
        <v>0</v>
      </c>
      <c r="G49" s="108">
        <f t="shared" si="3"/>
        <v>0</v>
      </c>
      <c r="H49" s="108">
        <f t="shared" si="3"/>
        <v>0</v>
      </c>
      <c r="I49" s="108">
        <f t="shared" si="3"/>
        <v>0</v>
      </c>
      <c r="J49" s="108">
        <f t="shared" si="3"/>
        <v>0</v>
      </c>
      <c r="K49" s="108">
        <f t="shared" si="3"/>
        <v>0</v>
      </c>
      <c r="L49" s="108">
        <f t="shared" si="3"/>
        <v>0</v>
      </c>
      <c r="M49" s="108">
        <f t="shared" si="3"/>
        <v>0</v>
      </c>
      <c r="N49" s="108">
        <f t="shared" si="3"/>
        <v>0</v>
      </c>
      <c r="O49" s="108">
        <f t="shared" si="3"/>
        <v>175</v>
      </c>
      <c r="P49" s="108">
        <f t="shared" si="3"/>
        <v>175</v>
      </c>
      <c r="Q49" s="108">
        <f>SUM(Q47)</f>
        <v>0</v>
      </c>
      <c r="R49" s="99"/>
      <c r="S49" s="109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110"/>
      <c r="B50" s="111"/>
      <c r="C50" s="111"/>
      <c r="D50" s="111"/>
      <c r="E50" s="111"/>
      <c r="F50" s="112">
        <f>O47</f>
        <v>175</v>
      </c>
      <c r="G50" s="5"/>
      <c r="H50" s="5"/>
      <c r="I50" s="5"/>
      <c r="J50" s="5"/>
      <c r="K50" s="5"/>
      <c r="L50" s="5"/>
      <c r="M50" s="5"/>
      <c r="N50" s="5"/>
      <c r="O50" s="5"/>
      <c r="P50" s="113"/>
      <c r="Q50" s="113"/>
      <c r="R50" s="111"/>
      <c r="S50" s="114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55"/>
      <c r="B51" s="55"/>
      <c r="C51" s="55"/>
      <c r="D51" s="55"/>
      <c r="E51" s="31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</row>
    <row r="52" ht="42.0" customHeight="1">
      <c r="A52" s="55"/>
      <c r="B52" s="55"/>
      <c r="C52" s="55"/>
      <c r="D52" s="55"/>
      <c r="E52" s="115"/>
      <c r="F52" s="116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</row>
    <row r="53" ht="42.0" customHeight="1">
      <c r="A53" s="55"/>
      <c r="B53" s="55"/>
      <c r="C53" s="55"/>
      <c r="D53" s="55"/>
      <c r="E53" s="115"/>
      <c r="F53" s="116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</row>
    <row r="54" ht="42.0" customHeight="1">
      <c r="A54" s="55"/>
      <c r="B54" s="55"/>
      <c r="C54" s="55"/>
      <c r="D54" s="55"/>
      <c r="E54" s="115"/>
      <c r="F54" s="116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</row>
    <row r="55" ht="51.0" customHeight="1">
      <c r="A55" s="3"/>
      <c r="B55" s="3"/>
      <c r="C55" s="3"/>
      <c r="D55" s="3"/>
      <c r="E55" s="159" t="s">
        <v>188</v>
      </c>
      <c r="F55" s="160" t="s">
        <v>602</v>
      </c>
      <c r="G55" s="3"/>
      <c r="H55" s="3"/>
      <c r="I55" s="3"/>
      <c r="J55" s="161" t="s">
        <v>190</v>
      </c>
      <c r="K55" s="162"/>
      <c r="L55" s="162"/>
      <c r="M55" s="162"/>
      <c r="N55" s="163"/>
      <c r="O55" s="163"/>
      <c r="P55" s="164"/>
      <c r="Q55" s="165"/>
      <c r="R55" s="165"/>
      <c r="S55" s="165"/>
      <c r="T55" s="165"/>
      <c r="U55" s="165"/>
      <c r="V55" s="165"/>
      <c r="W55" s="165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159" t="s">
        <v>191</v>
      </c>
      <c r="F56" s="166" t="s">
        <v>192</v>
      </c>
      <c r="G56" s="3"/>
      <c r="H56" s="3"/>
      <c r="I56" s="3"/>
      <c r="J56" s="167" t="s">
        <v>193</v>
      </c>
      <c r="K56" s="168"/>
      <c r="L56" s="168"/>
      <c r="M56" s="168"/>
      <c r="N56" s="168"/>
      <c r="O56" s="168"/>
      <c r="P56" s="169"/>
      <c r="Q56" s="165"/>
      <c r="R56" s="165"/>
      <c r="S56" s="165"/>
      <c r="T56" s="165"/>
      <c r="U56" s="165"/>
      <c r="V56" s="165"/>
      <c r="W56" s="165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159" t="s">
        <v>194</v>
      </c>
      <c r="F57" s="166" t="s">
        <v>192</v>
      </c>
      <c r="G57" s="3"/>
      <c r="H57" s="3"/>
      <c r="I57" s="3"/>
      <c r="J57" s="171"/>
      <c r="K57" s="171"/>
      <c r="L57" s="171"/>
      <c r="M57" s="171"/>
      <c r="N57" s="171"/>
      <c r="O57" s="171"/>
      <c r="P57" s="17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159" t="s">
        <v>195</v>
      </c>
      <c r="F58" s="160" t="s">
        <v>192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159" t="s">
        <v>603</v>
      </c>
      <c r="F59" s="160" t="s">
        <v>192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159" t="s">
        <v>199</v>
      </c>
      <c r="F60" s="160" t="s">
        <v>258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159" t="s">
        <v>200</v>
      </c>
      <c r="F61" s="160" t="s">
        <v>192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4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4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ht="4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ht="4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ht="4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ht="4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ht="4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44:D46"/>
    <mergeCell ref="E44:E46"/>
    <mergeCell ref="P4:P5"/>
    <mergeCell ref="Q4:Q5"/>
    <mergeCell ref="F41:O41"/>
    <mergeCell ref="A43:S43"/>
    <mergeCell ref="A44:A46"/>
    <mergeCell ref="B44:B46"/>
    <mergeCell ref="C44:C46"/>
    <mergeCell ref="S44:S46"/>
    <mergeCell ref="P45:P46"/>
    <mergeCell ref="Q45:Q46"/>
    <mergeCell ref="F44:Q44"/>
    <mergeCell ref="R44:R46"/>
    <mergeCell ref="F45:F46"/>
    <mergeCell ref="G45:H45"/>
    <mergeCell ref="I45:J45"/>
    <mergeCell ref="K45:K46"/>
    <mergeCell ref="O45:O46"/>
    <mergeCell ref="F50:O5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95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13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76" t="s">
        <v>604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84.0" customHeight="1">
      <c r="A2" s="77" t="s">
        <v>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8" t="s">
        <v>2</v>
      </c>
      <c r="B3" s="79" t="s">
        <v>3</v>
      </c>
      <c r="C3" s="79" t="s">
        <v>4</v>
      </c>
      <c r="D3" s="79" t="s">
        <v>5</v>
      </c>
      <c r="E3" s="79" t="s">
        <v>6</v>
      </c>
      <c r="F3" s="80" t="s">
        <v>31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79" t="s">
        <v>32</v>
      </c>
      <c r="S3" s="79" t="s">
        <v>33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81" t="s">
        <v>34</v>
      </c>
      <c r="G4" s="82" t="s">
        <v>35</v>
      </c>
      <c r="H4" s="11"/>
      <c r="I4" s="82" t="s">
        <v>36</v>
      </c>
      <c r="J4" s="11"/>
      <c r="K4" s="79" t="s">
        <v>37</v>
      </c>
      <c r="L4" s="83"/>
      <c r="M4" s="83"/>
      <c r="N4" s="83"/>
      <c r="O4" s="79" t="s">
        <v>38</v>
      </c>
      <c r="P4" s="79" t="s">
        <v>39</v>
      </c>
      <c r="Q4" s="79" t="s">
        <v>40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84" t="s">
        <v>41</v>
      </c>
      <c r="H5" s="84" t="s">
        <v>42</v>
      </c>
      <c r="I5" s="84" t="s">
        <v>43</v>
      </c>
      <c r="J5" s="84" t="s">
        <v>44</v>
      </c>
      <c r="K5" s="11"/>
      <c r="L5" s="84" t="s">
        <v>45</v>
      </c>
      <c r="M5" s="84" t="s">
        <v>46</v>
      </c>
      <c r="N5" s="84" t="s">
        <v>47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44">
        <v>1.0</v>
      </c>
      <c r="B6" s="85">
        <v>45819.0</v>
      </c>
      <c r="C6" s="86" t="s">
        <v>605</v>
      </c>
      <c r="D6" s="87">
        <v>52669.0</v>
      </c>
      <c r="E6" s="88" t="s">
        <v>355</v>
      </c>
      <c r="F6" s="25"/>
      <c r="G6" s="25"/>
      <c r="H6" s="25"/>
      <c r="I6" s="89">
        <v>4500.0</v>
      </c>
      <c r="J6" s="27"/>
      <c r="K6" s="27"/>
      <c r="L6" s="25"/>
      <c r="M6" s="89"/>
      <c r="N6" s="25"/>
      <c r="O6" s="25"/>
      <c r="P6" s="26">
        <v>4500.0</v>
      </c>
      <c r="Q6" s="30">
        <f t="shared" ref="Q6:Q16" si="1">F6+G6+H6+I6+J6+K6+L6+M6+N6+O6-P6</f>
        <v>0</v>
      </c>
      <c r="R6" s="26" t="s">
        <v>55</v>
      </c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44">
        <v>2.0</v>
      </c>
      <c r="B7" s="85">
        <v>45819.0</v>
      </c>
      <c r="C7" s="86" t="s">
        <v>606</v>
      </c>
      <c r="D7" s="87">
        <v>10250.0</v>
      </c>
      <c r="E7" s="88" t="s">
        <v>99</v>
      </c>
      <c r="F7" s="25"/>
      <c r="G7" s="25"/>
      <c r="H7" s="25"/>
      <c r="I7" s="89">
        <v>15000.0</v>
      </c>
      <c r="J7" s="27"/>
      <c r="K7" s="25"/>
      <c r="L7" s="25"/>
      <c r="M7" s="89"/>
      <c r="N7" s="25"/>
      <c r="O7" s="25"/>
      <c r="P7" s="26">
        <v>15000.0</v>
      </c>
      <c r="Q7" s="30">
        <f t="shared" si="1"/>
        <v>0</v>
      </c>
      <c r="R7" s="26" t="s">
        <v>64</v>
      </c>
      <c r="S7" s="29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44">
        <v>3.0</v>
      </c>
      <c r="B8" s="85">
        <v>45819.0</v>
      </c>
      <c r="C8" s="86" t="s">
        <v>607</v>
      </c>
      <c r="D8" s="87">
        <v>53963.0</v>
      </c>
      <c r="E8" s="88" t="s">
        <v>608</v>
      </c>
      <c r="F8" s="25"/>
      <c r="G8" s="25"/>
      <c r="H8" s="25"/>
      <c r="I8" s="89">
        <v>10000.0</v>
      </c>
      <c r="J8" s="27"/>
      <c r="K8" s="25"/>
      <c r="L8" s="25"/>
      <c r="M8" s="89"/>
      <c r="N8" s="25"/>
      <c r="O8" s="25"/>
      <c r="P8" s="26">
        <v>10000.0</v>
      </c>
      <c r="Q8" s="30">
        <f t="shared" si="1"/>
        <v>0</v>
      </c>
      <c r="R8" s="26" t="s">
        <v>55</v>
      </c>
      <c r="S8" s="29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44">
        <v>4.0</v>
      </c>
      <c r="B9" s="85">
        <v>45819.0</v>
      </c>
      <c r="C9" s="86" t="s">
        <v>609</v>
      </c>
      <c r="D9" s="87">
        <v>81108.0</v>
      </c>
      <c r="E9" s="88" t="s">
        <v>220</v>
      </c>
      <c r="F9" s="25"/>
      <c r="G9" s="25"/>
      <c r="H9" s="25"/>
      <c r="I9" s="89">
        <v>10250.0</v>
      </c>
      <c r="J9" s="27"/>
      <c r="K9" s="25"/>
      <c r="L9" s="25"/>
      <c r="M9" s="89"/>
      <c r="N9" s="25"/>
      <c r="O9" s="25"/>
      <c r="P9" s="26">
        <v>10250.0</v>
      </c>
      <c r="Q9" s="30">
        <f t="shared" si="1"/>
        <v>0</v>
      </c>
      <c r="R9" s="26" t="s">
        <v>55</v>
      </c>
      <c r="S9" s="29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44">
        <v>5.0</v>
      </c>
      <c r="B10" s="85">
        <v>45819.0</v>
      </c>
      <c r="C10" s="86" t="s">
        <v>610</v>
      </c>
      <c r="D10" s="87">
        <v>57355.0</v>
      </c>
      <c r="E10" s="88" t="s">
        <v>311</v>
      </c>
      <c r="F10" s="27"/>
      <c r="G10" s="27"/>
      <c r="H10" s="25"/>
      <c r="I10" s="89"/>
      <c r="J10" s="27">
        <v>2600.0</v>
      </c>
      <c r="K10" s="25"/>
      <c r="L10" s="25"/>
      <c r="M10" s="89"/>
      <c r="N10" s="25"/>
      <c r="O10" s="25"/>
      <c r="P10" s="26">
        <v>2600.0</v>
      </c>
      <c r="Q10" s="30">
        <f t="shared" si="1"/>
        <v>0</v>
      </c>
      <c r="R10" s="26" t="s">
        <v>55</v>
      </c>
      <c r="S10" s="29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44">
        <v>6.0</v>
      </c>
      <c r="B11" s="85">
        <v>45819.0</v>
      </c>
      <c r="C11" s="86" t="s">
        <v>611</v>
      </c>
      <c r="D11" s="87">
        <v>50436.0</v>
      </c>
      <c r="E11" s="88" t="s">
        <v>210</v>
      </c>
      <c r="F11" s="25"/>
      <c r="G11" s="25"/>
      <c r="H11" s="25"/>
      <c r="I11" s="89">
        <v>10900.0</v>
      </c>
      <c r="J11" s="27"/>
      <c r="K11" s="25"/>
      <c r="L11" s="25"/>
      <c r="M11" s="64"/>
      <c r="N11" s="25"/>
      <c r="O11" s="25"/>
      <c r="P11" s="26">
        <v>10900.0</v>
      </c>
      <c r="Q11" s="30">
        <f t="shared" si="1"/>
        <v>0</v>
      </c>
      <c r="R11" s="26" t="s">
        <v>55</v>
      </c>
      <c r="S11" s="2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44">
        <v>7.0</v>
      </c>
      <c r="B12" s="85">
        <v>45819.0</v>
      </c>
      <c r="C12" s="86" t="s">
        <v>612</v>
      </c>
      <c r="D12" s="87">
        <v>10734.0</v>
      </c>
      <c r="E12" s="88" t="s">
        <v>613</v>
      </c>
      <c r="F12" s="25"/>
      <c r="G12" s="25"/>
      <c r="H12" s="25"/>
      <c r="I12" s="89"/>
      <c r="J12" s="27"/>
      <c r="K12" s="25"/>
      <c r="L12" s="25"/>
      <c r="M12" s="89">
        <v>2500.0</v>
      </c>
      <c r="N12" s="25"/>
      <c r="O12" s="25"/>
      <c r="P12" s="26">
        <v>2500.0</v>
      </c>
      <c r="Q12" s="30">
        <f t="shared" si="1"/>
        <v>0</v>
      </c>
      <c r="R12" s="26" t="s">
        <v>55</v>
      </c>
      <c r="S12" s="2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44">
        <v>8.0</v>
      </c>
      <c r="B13" s="85">
        <v>45819.0</v>
      </c>
      <c r="C13" s="86" t="s">
        <v>614</v>
      </c>
      <c r="D13" s="87">
        <v>45096.0</v>
      </c>
      <c r="E13" s="88" t="s">
        <v>214</v>
      </c>
      <c r="F13" s="25"/>
      <c r="G13" s="25"/>
      <c r="H13" s="25"/>
      <c r="I13" s="89"/>
      <c r="J13" s="27">
        <v>10000.0</v>
      </c>
      <c r="K13" s="27"/>
      <c r="L13" s="25"/>
      <c r="M13" s="64"/>
      <c r="N13" s="25"/>
      <c r="O13" s="25"/>
      <c r="P13" s="26">
        <v>10000.0</v>
      </c>
      <c r="Q13" s="30">
        <f t="shared" si="1"/>
        <v>0</v>
      </c>
      <c r="R13" s="26" t="s">
        <v>55</v>
      </c>
      <c r="S13" s="2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44">
        <v>9.0</v>
      </c>
      <c r="B14" s="85">
        <v>45819.0</v>
      </c>
      <c r="C14" s="86" t="s">
        <v>615</v>
      </c>
      <c r="D14" s="87">
        <v>57448.0</v>
      </c>
      <c r="E14" s="88" t="s">
        <v>616</v>
      </c>
      <c r="F14" s="25"/>
      <c r="G14" s="25"/>
      <c r="H14" s="25"/>
      <c r="I14" s="89">
        <v>11250.0</v>
      </c>
      <c r="J14" s="27"/>
      <c r="K14" s="27"/>
      <c r="L14" s="25"/>
      <c r="M14" s="89"/>
      <c r="N14" s="25"/>
      <c r="O14" s="25"/>
      <c r="P14" s="26">
        <v>11250.0</v>
      </c>
      <c r="Q14" s="30">
        <f t="shared" si="1"/>
        <v>0</v>
      </c>
      <c r="R14" s="26" t="s">
        <v>64</v>
      </c>
      <c r="S14" s="2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44">
        <v>10.0</v>
      </c>
      <c r="B15" s="85">
        <v>45819.0</v>
      </c>
      <c r="C15" s="86" t="s">
        <v>617</v>
      </c>
      <c r="D15" s="87">
        <v>29621.0</v>
      </c>
      <c r="E15" s="88" t="s">
        <v>452</v>
      </c>
      <c r="F15" s="25"/>
      <c r="G15" s="25"/>
      <c r="H15" s="25"/>
      <c r="I15" s="89">
        <v>2500.0</v>
      </c>
      <c r="J15" s="25"/>
      <c r="K15" s="25"/>
      <c r="L15" s="25"/>
      <c r="M15" s="64"/>
      <c r="N15" s="25"/>
      <c r="O15" s="25"/>
      <c r="P15" s="26">
        <v>2500.0</v>
      </c>
      <c r="Q15" s="30">
        <f t="shared" si="1"/>
        <v>0</v>
      </c>
      <c r="R15" s="26" t="s">
        <v>64</v>
      </c>
      <c r="S15" s="2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44">
        <v>11.0</v>
      </c>
      <c r="B16" s="85">
        <v>45819.0</v>
      </c>
      <c r="C16" s="86" t="s">
        <v>618</v>
      </c>
      <c r="D16" s="87">
        <v>89099.0</v>
      </c>
      <c r="E16" s="88" t="s">
        <v>619</v>
      </c>
      <c r="F16" s="27"/>
      <c r="G16" s="25"/>
      <c r="H16" s="25"/>
      <c r="I16" s="89">
        <v>300.0</v>
      </c>
      <c r="J16" s="27"/>
      <c r="K16" s="25"/>
      <c r="L16" s="25"/>
      <c r="M16" s="64"/>
      <c r="N16" s="25"/>
      <c r="O16" s="25"/>
      <c r="P16" s="26">
        <v>300.0</v>
      </c>
      <c r="Q16" s="30">
        <f t="shared" si="1"/>
        <v>0</v>
      </c>
      <c r="R16" s="26" t="s">
        <v>51</v>
      </c>
      <c r="S16" s="32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44">
        <v>12.0</v>
      </c>
      <c r="B17" s="90">
        <v>45819.0</v>
      </c>
      <c r="C17" s="86" t="s">
        <v>620</v>
      </c>
      <c r="D17" s="87">
        <v>70684.0</v>
      </c>
      <c r="E17" s="88" t="s">
        <v>80</v>
      </c>
      <c r="F17" s="25"/>
      <c r="G17" s="25"/>
      <c r="H17" s="25"/>
      <c r="I17" s="89" t="s">
        <v>168</v>
      </c>
      <c r="J17" s="27">
        <v>30000.0</v>
      </c>
      <c r="K17" s="25"/>
      <c r="L17" s="25"/>
      <c r="M17" s="64"/>
      <c r="N17" s="25"/>
      <c r="O17" s="25"/>
      <c r="P17" s="26">
        <v>30000.0</v>
      </c>
      <c r="Q17" s="197">
        <v>0.0</v>
      </c>
      <c r="R17" s="26" t="s">
        <v>76</v>
      </c>
      <c r="S17" s="32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44">
        <v>13.0</v>
      </c>
      <c r="B18" s="90">
        <v>45819.0</v>
      </c>
      <c r="C18" s="86" t="s">
        <v>621</v>
      </c>
      <c r="D18" s="87">
        <v>89103.0</v>
      </c>
      <c r="E18" s="88" t="s">
        <v>622</v>
      </c>
      <c r="F18" s="25"/>
      <c r="G18" s="25"/>
      <c r="H18" s="25"/>
      <c r="I18" s="89">
        <v>2700.0</v>
      </c>
      <c r="J18" s="27"/>
      <c r="K18" s="25"/>
      <c r="L18" s="25"/>
      <c r="M18" s="64"/>
      <c r="N18" s="25"/>
      <c r="O18" s="25"/>
      <c r="P18" s="26">
        <v>2700.0</v>
      </c>
      <c r="Q18" s="30">
        <f t="shared" ref="Q18:Q30" si="2">F18+G18+H18+I18+J18+K18+L18+M18+N18+O18-P18</f>
        <v>0</v>
      </c>
      <c r="R18" s="26" t="s">
        <v>236</v>
      </c>
      <c r="S18" s="32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44">
        <v>14.0</v>
      </c>
      <c r="B19" s="90">
        <v>45819.0</v>
      </c>
      <c r="C19" s="86" t="s">
        <v>623</v>
      </c>
      <c r="D19" s="87">
        <v>88033.0</v>
      </c>
      <c r="E19" s="88" t="s">
        <v>624</v>
      </c>
      <c r="F19" s="27"/>
      <c r="G19" s="25"/>
      <c r="H19" s="25"/>
      <c r="I19" s="89">
        <v>3200.0</v>
      </c>
      <c r="J19" s="27"/>
      <c r="K19" s="27"/>
      <c r="L19" s="25"/>
      <c r="M19" s="64"/>
      <c r="N19" s="25"/>
      <c r="O19" s="25"/>
      <c r="P19" s="26">
        <v>3200.0</v>
      </c>
      <c r="Q19" s="30">
        <f t="shared" si="2"/>
        <v>0</v>
      </c>
      <c r="R19" s="26" t="s">
        <v>236</v>
      </c>
      <c r="S19" s="32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44">
        <v>15.0</v>
      </c>
      <c r="B20" s="90">
        <v>45818.0</v>
      </c>
      <c r="C20" s="86" t="s">
        <v>625</v>
      </c>
      <c r="D20" s="87">
        <v>89064.0</v>
      </c>
      <c r="E20" s="88" t="s">
        <v>626</v>
      </c>
      <c r="F20" s="27"/>
      <c r="G20" s="27"/>
      <c r="H20" s="25"/>
      <c r="I20" s="89"/>
      <c r="J20" s="27"/>
      <c r="K20" s="25"/>
      <c r="L20" s="25"/>
      <c r="M20" s="89">
        <v>300.0</v>
      </c>
      <c r="N20" s="25"/>
      <c r="O20" s="25"/>
      <c r="P20" s="26">
        <v>300.0</v>
      </c>
      <c r="Q20" s="30">
        <f t="shared" si="2"/>
        <v>0</v>
      </c>
      <c r="R20" s="26"/>
      <c r="S20" s="32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44">
        <v>16.0</v>
      </c>
      <c r="B21" s="90">
        <v>45818.0</v>
      </c>
      <c r="C21" s="86" t="s">
        <v>627</v>
      </c>
      <c r="D21" s="87">
        <v>89065.0</v>
      </c>
      <c r="E21" s="88" t="s">
        <v>628</v>
      </c>
      <c r="F21" s="25"/>
      <c r="G21" s="27"/>
      <c r="H21" s="25"/>
      <c r="I21" s="89"/>
      <c r="J21" s="25"/>
      <c r="K21" s="25"/>
      <c r="L21" s="25"/>
      <c r="M21" s="89">
        <v>300.0</v>
      </c>
      <c r="N21" s="25"/>
      <c r="O21" s="25"/>
      <c r="P21" s="26">
        <v>300.0</v>
      </c>
      <c r="Q21" s="30">
        <f t="shared" si="2"/>
        <v>0</v>
      </c>
      <c r="R21" s="26"/>
      <c r="S21" s="32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44">
        <v>17.0</v>
      </c>
      <c r="B22" s="90">
        <v>45818.0</v>
      </c>
      <c r="C22" s="86" t="s">
        <v>629</v>
      </c>
      <c r="D22" s="87">
        <v>51782.0</v>
      </c>
      <c r="E22" s="88" t="s">
        <v>353</v>
      </c>
      <c r="F22" s="27"/>
      <c r="G22" s="25"/>
      <c r="H22" s="27">
        <v>2500.0</v>
      </c>
      <c r="I22" s="89"/>
      <c r="J22" s="27"/>
      <c r="K22" s="27"/>
      <c r="L22" s="25"/>
      <c r="M22" s="64"/>
      <c r="N22" s="25"/>
      <c r="O22" s="25"/>
      <c r="P22" s="26">
        <v>2500.0</v>
      </c>
      <c r="Q22" s="30">
        <f t="shared" si="2"/>
        <v>0</v>
      </c>
      <c r="R22" s="26"/>
      <c r="S22" s="32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44">
        <v>18.0</v>
      </c>
      <c r="B23" s="85">
        <v>45818.0</v>
      </c>
      <c r="C23" s="86" t="s">
        <v>630</v>
      </c>
      <c r="D23" s="87">
        <v>89078.0</v>
      </c>
      <c r="E23" s="88" t="s">
        <v>631</v>
      </c>
      <c r="F23" s="27"/>
      <c r="G23" s="25"/>
      <c r="H23" s="25"/>
      <c r="I23" s="89"/>
      <c r="J23" s="27"/>
      <c r="K23" s="25"/>
      <c r="L23" s="25"/>
      <c r="M23" s="89">
        <v>300.0</v>
      </c>
      <c r="N23" s="25"/>
      <c r="O23" s="25"/>
      <c r="P23" s="26">
        <v>300.0</v>
      </c>
      <c r="Q23" s="30">
        <f t="shared" si="2"/>
        <v>0</v>
      </c>
      <c r="R23" s="26"/>
      <c r="S23" s="32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44">
        <v>19.0</v>
      </c>
      <c r="B24" s="85">
        <v>45818.0</v>
      </c>
      <c r="C24" s="86" t="s">
        <v>632</v>
      </c>
      <c r="D24" s="87">
        <v>89079.0</v>
      </c>
      <c r="E24" s="88" t="s">
        <v>633</v>
      </c>
      <c r="F24" s="25"/>
      <c r="G24" s="27"/>
      <c r="H24" s="27">
        <v>7000.0</v>
      </c>
      <c r="I24" s="89"/>
      <c r="J24" s="27"/>
      <c r="K24" s="27"/>
      <c r="L24" s="25"/>
      <c r="M24" s="64"/>
      <c r="N24" s="25"/>
      <c r="O24" s="25"/>
      <c r="P24" s="26">
        <v>7000.0</v>
      </c>
      <c r="Q24" s="30">
        <f t="shared" si="2"/>
        <v>0</v>
      </c>
      <c r="R24" s="26"/>
      <c r="S24" s="32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44">
        <v>20.0</v>
      </c>
      <c r="B25" s="85">
        <v>45818.0</v>
      </c>
      <c r="C25" s="86" t="s">
        <v>634</v>
      </c>
      <c r="D25" s="87">
        <v>10006.0</v>
      </c>
      <c r="E25" s="88" t="s">
        <v>155</v>
      </c>
      <c r="F25" s="27"/>
      <c r="G25" s="25"/>
      <c r="H25" s="27">
        <v>5000.0</v>
      </c>
      <c r="I25" s="89"/>
      <c r="J25" s="27"/>
      <c r="K25" s="27"/>
      <c r="L25" s="25"/>
      <c r="M25" s="64"/>
      <c r="N25" s="25"/>
      <c r="O25" s="25"/>
      <c r="P25" s="26">
        <v>5000.0</v>
      </c>
      <c r="Q25" s="30">
        <f t="shared" si="2"/>
        <v>0</v>
      </c>
      <c r="R25" s="26"/>
      <c r="S25" s="32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44">
        <v>21.0</v>
      </c>
      <c r="B26" s="85">
        <v>45819.0</v>
      </c>
      <c r="C26" s="86" t="s">
        <v>635</v>
      </c>
      <c r="D26" s="87">
        <v>47787.0</v>
      </c>
      <c r="E26" s="88" t="s">
        <v>25</v>
      </c>
      <c r="F26" s="25"/>
      <c r="G26" s="27"/>
      <c r="H26" s="27">
        <v>5000.0</v>
      </c>
      <c r="I26" s="89"/>
      <c r="J26" s="25"/>
      <c r="K26" s="27"/>
      <c r="L26" s="25"/>
      <c r="M26" s="89"/>
      <c r="N26" s="25"/>
      <c r="O26" s="25"/>
      <c r="P26" s="26">
        <v>5000.0</v>
      </c>
      <c r="Q26" s="30">
        <f t="shared" si="2"/>
        <v>0</v>
      </c>
      <c r="R26" s="26"/>
      <c r="S26" s="32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44">
        <v>22.0</v>
      </c>
      <c r="B27" s="85">
        <v>45819.0</v>
      </c>
      <c r="C27" s="86" t="s">
        <v>636</v>
      </c>
      <c r="D27" s="87">
        <v>51017.0</v>
      </c>
      <c r="E27" s="88" t="s">
        <v>293</v>
      </c>
      <c r="F27" s="25"/>
      <c r="G27" s="25"/>
      <c r="H27" s="27">
        <v>26600.0</v>
      </c>
      <c r="I27" s="89"/>
      <c r="J27" s="25"/>
      <c r="K27" s="27"/>
      <c r="L27" s="25"/>
      <c r="M27" s="89"/>
      <c r="N27" s="25"/>
      <c r="O27" s="25"/>
      <c r="P27" s="26">
        <v>26600.0</v>
      </c>
      <c r="Q27" s="30">
        <f t="shared" si="2"/>
        <v>0</v>
      </c>
      <c r="R27" s="26"/>
      <c r="S27" s="32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44">
        <v>23.0</v>
      </c>
      <c r="B28" s="85">
        <v>45819.0</v>
      </c>
      <c r="C28" s="86" t="s">
        <v>637</v>
      </c>
      <c r="D28" s="87">
        <v>34941.0</v>
      </c>
      <c r="E28" s="88" t="s">
        <v>599</v>
      </c>
      <c r="F28" s="25"/>
      <c r="G28" s="25"/>
      <c r="H28" s="27"/>
      <c r="I28" s="89"/>
      <c r="J28" s="27"/>
      <c r="K28" s="27">
        <v>300.0</v>
      </c>
      <c r="L28" s="25"/>
      <c r="M28" s="89"/>
      <c r="N28" s="25"/>
      <c r="O28" s="25"/>
      <c r="P28" s="26">
        <v>300.0</v>
      </c>
      <c r="Q28" s="30">
        <f t="shared" si="2"/>
        <v>0</v>
      </c>
      <c r="R28" s="26"/>
      <c r="S28" s="32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44"/>
      <c r="B29" s="85"/>
      <c r="C29" s="86"/>
      <c r="D29" s="87"/>
      <c r="E29" s="88"/>
      <c r="F29" s="25"/>
      <c r="G29" s="25"/>
      <c r="H29" s="27"/>
      <c r="I29" s="64"/>
      <c r="J29" s="25"/>
      <c r="K29" s="27"/>
      <c r="L29" s="25"/>
      <c r="M29" s="89"/>
      <c r="N29" s="25"/>
      <c r="O29" s="25"/>
      <c r="P29" s="26"/>
      <c r="Q29" s="30">
        <f t="shared" si="2"/>
        <v>0</v>
      </c>
      <c r="R29" s="26"/>
      <c r="S29" s="32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44"/>
      <c r="B30" s="85"/>
      <c r="C30" s="86"/>
      <c r="D30" s="87"/>
      <c r="E30" s="88"/>
      <c r="F30" s="25"/>
      <c r="G30" s="25"/>
      <c r="H30" s="27"/>
      <c r="I30" s="64"/>
      <c r="J30" s="25"/>
      <c r="K30" s="27"/>
      <c r="L30" s="25"/>
      <c r="M30" s="89"/>
      <c r="N30" s="25"/>
      <c r="O30" s="25"/>
      <c r="P30" s="26"/>
      <c r="Q30" s="30">
        <f t="shared" si="2"/>
        <v>0</v>
      </c>
      <c r="R30" s="26"/>
      <c r="S30" s="32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65"/>
      <c r="B31" s="66"/>
      <c r="C31" s="67"/>
      <c r="D31" s="68"/>
      <c r="E31" s="68"/>
      <c r="F31" s="69"/>
      <c r="G31" s="69">
        <f t="shared" ref="G31:H31" si="3">SUM(G6+G7+G8+G9+G10+G11+G12+G13+G14+G15+G16+G17+G18+G19+G20+G21+G22+G23+G24+G25+G26+G27+G28+G29+G30)</f>
        <v>0</v>
      </c>
      <c r="H31" s="69">
        <f t="shared" si="3"/>
        <v>46100</v>
      </c>
      <c r="I31" s="69">
        <f t="shared" ref="I31:O31" si="4">SUM(I6:I30)</f>
        <v>70600</v>
      </c>
      <c r="J31" s="69">
        <f t="shared" si="4"/>
        <v>42600</v>
      </c>
      <c r="K31" s="69">
        <f t="shared" si="4"/>
        <v>300</v>
      </c>
      <c r="L31" s="69">
        <f t="shared" si="4"/>
        <v>0</v>
      </c>
      <c r="M31" s="69">
        <f t="shared" si="4"/>
        <v>3400</v>
      </c>
      <c r="N31" s="69">
        <f t="shared" si="4"/>
        <v>0</v>
      </c>
      <c r="O31" s="69">
        <f t="shared" si="4"/>
        <v>0</v>
      </c>
      <c r="P31" s="69">
        <f>SUM(P6:P28)</f>
        <v>163000</v>
      </c>
      <c r="Q31" s="91"/>
      <c r="R31" s="68"/>
      <c r="S31" s="70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</row>
    <row r="32" ht="42.0" customHeight="1">
      <c r="A32" s="71"/>
      <c r="B32" s="92"/>
      <c r="C32" s="72"/>
      <c r="D32" s="72"/>
      <c r="E32" s="72"/>
      <c r="F32" s="73">
        <f>SUM(+F31+G31+H31+I31+J31+K31+L31+M31+N31+O31)</f>
        <v>163000</v>
      </c>
      <c r="G32" s="5"/>
      <c r="H32" s="5"/>
      <c r="I32" s="5"/>
      <c r="J32" s="5"/>
      <c r="K32" s="5"/>
      <c r="L32" s="5"/>
      <c r="M32" s="5"/>
      <c r="N32" s="5"/>
      <c r="O32" s="5"/>
      <c r="P32" s="74"/>
      <c r="Q32" s="74"/>
      <c r="R32" s="72"/>
      <c r="S32" s="7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</row>
    <row r="33" ht="42.0" customHeight="1">
      <c r="A33" s="55"/>
      <c r="B33" s="55"/>
      <c r="C33" s="55"/>
      <c r="D33" s="55"/>
      <c r="E33" s="31"/>
      <c r="F33" s="55"/>
      <c r="G33" s="55"/>
      <c r="H33" s="55"/>
      <c r="I33" s="198"/>
      <c r="J33" s="55"/>
      <c r="K33" s="55"/>
      <c r="L33" s="55"/>
      <c r="M33" s="55"/>
      <c r="N33" s="55"/>
      <c r="O33" s="55"/>
      <c r="P33" s="199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</row>
    <row r="34" ht="42.0" customHeight="1">
      <c r="A34" s="117" t="s">
        <v>169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6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</row>
    <row r="35" ht="42.0" customHeight="1">
      <c r="A35" s="119" t="s">
        <v>2</v>
      </c>
      <c r="B35" s="120" t="s">
        <v>3</v>
      </c>
      <c r="C35" s="120" t="s">
        <v>4</v>
      </c>
      <c r="D35" s="120" t="s">
        <v>5</v>
      </c>
      <c r="E35" s="120" t="s">
        <v>6</v>
      </c>
      <c r="F35" s="121" t="s">
        <v>31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1"/>
      <c r="R35" s="120" t="s">
        <v>32</v>
      </c>
      <c r="S35" s="120" t="s">
        <v>33</v>
      </c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</row>
    <row r="36" ht="42.0" customHeight="1">
      <c r="A36" s="12"/>
      <c r="B36" s="13"/>
      <c r="C36" s="13"/>
      <c r="D36" s="13"/>
      <c r="E36" s="13"/>
      <c r="F36" s="122" t="s">
        <v>34</v>
      </c>
      <c r="G36" s="123" t="s">
        <v>35</v>
      </c>
      <c r="H36" s="11"/>
      <c r="I36" s="123" t="s">
        <v>36</v>
      </c>
      <c r="J36" s="11"/>
      <c r="K36" s="120" t="s">
        <v>37</v>
      </c>
      <c r="L36" s="124"/>
      <c r="M36" s="124"/>
      <c r="N36" s="124"/>
      <c r="O36" s="125" t="s">
        <v>638</v>
      </c>
      <c r="P36" s="120" t="s">
        <v>39</v>
      </c>
      <c r="Q36" s="120" t="s">
        <v>40</v>
      </c>
      <c r="R36" s="13"/>
      <c r="S36" s="13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</row>
    <row r="37" ht="42.0" customHeight="1">
      <c r="A37" s="17"/>
      <c r="B37" s="11"/>
      <c r="C37" s="11"/>
      <c r="D37" s="11"/>
      <c r="E37" s="11"/>
      <c r="F37" s="11"/>
      <c r="G37" s="126" t="s">
        <v>41</v>
      </c>
      <c r="H37" s="126" t="s">
        <v>42</v>
      </c>
      <c r="I37" s="126" t="s">
        <v>43</v>
      </c>
      <c r="J37" s="126" t="s">
        <v>44</v>
      </c>
      <c r="K37" s="11"/>
      <c r="L37" s="126" t="s">
        <v>45</v>
      </c>
      <c r="M37" s="126" t="s">
        <v>46</v>
      </c>
      <c r="N37" s="126" t="s">
        <v>47</v>
      </c>
      <c r="O37" s="11"/>
      <c r="P37" s="11"/>
      <c r="Q37" s="11"/>
      <c r="R37" s="11"/>
      <c r="S37" s="11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</row>
    <row r="38" ht="42.0" customHeight="1">
      <c r="A38" s="127">
        <v>1.0</v>
      </c>
      <c r="B38" s="85">
        <v>45819.0</v>
      </c>
      <c r="C38" s="128" t="s">
        <v>639</v>
      </c>
      <c r="D38" s="128">
        <v>59103.0</v>
      </c>
      <c r="E38" s="129" t="s">
        <v>640</v>
      </c>
      <c r="F38" s="130"/>
      <c r="G38" s="130"/>
      <c r="H38" s="131"/>
      <c r="I38" s="132"/>
      <c r="J38" s="132">
        <v>2500.0</v>
      </c>
      <c r="K38" s="132"/>
      <c r="L38" s="130"/>
      <c r="M38" s="130"/>
      <c r="N38" s="130"/>
      <c r="O38" s="130"/>
      <c r="P38" s="133">
        <v>2500.0</v>
      </c>
      <c r="Q38" s="134">
        <f>F25+G25+H25+I25+J25+K25+L25+M25+N25+O25-P25</f>
        <v>0</v>
      </c>
      <c r="R38" s="26"/>
      <c r="S38" s="136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</row>
    <row r="39" ht="42.0" customHeight="1">
      <c r="A39" s="137"/>
      <c r="B39" s="85">
        <v>45819.0</v>
      </c>
      <c r="C39" s="200" t="s">
        <v>641</v>
      </c>
      <c r="D39" s="201"/>
      <c r="E39" s="202" t="s">
        <v>176</v>
      </c>
      <c r="F39" s="130"/>
      <c r="G39" s="130"/>
      <c r="H39" s="133">
        <v>6750.0</v>
      </c>
      <c r="I39" s="132"/>
      <c r="J39" s="130"/>
      <c r="K39" s="130"/>
      <c r="L39" s="130"/>
      <c r="M39" s="130"/>
      <c r="N39" s="130"/>
      <c r="O39" s="130"/>
      <c r="P39" s="133">
        <v>6750.0</v>
      </c>
      <c r="Q39" s="134">
        <v>0.0</v>
      </c>
      <c r="R39" s="135"/>
      <c r="S39" s="136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</row>
    <row r="40" ht="42.0" customHeight="1">
      <c r="A40" s="127"/>
      <c r="B40" s="143"/>
      <c r="C40" s="203"/>
      <c r="D40" s="144"/>
      <c r="E40" s="145"/>
      <c r="F40" s="130"/>
      <c r="G40" s="130"/>
      <c r="H40" s="131"/>
      <c r="I40" s="130"/>
      <c r="J40" s="130"/>
      <c r="K40" s="130"/>
      <c r="L40" s="130"/>
      <c r="M40" s="130"/>
      <c r="N40" s="130"/>
      <c r="O40" s="130"/>
      <c r="P40" s="131"/>
      <c r="Q40" s="134">
        <v>0.0</v>
      </c>
      <c r="R40" s="135"/>
      <c r="S40" s="136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</row>
    <row r="41" ht="42.0" customHeight="1">
      <c r="A41" s="146"/>
      <c r="B41" s="147"/>
      <c r="C41" s="148"/>
      <c r="D41" s="149" t="s">
        <v>168</v>
      </c>
      <c r="E41" s="124"/>
      <c r="F41" s="150">
        <f t="shared" ref="F41:G41" si="5">SUM(F38:F40)</f>
        <v>0</v>
      </c>
      <c r="G41" s="150">
        <f t="shared" si="5"/>
        <v>0</v>
      </c>
      <c r="H41" s="150"/>
      <c r="I41" s="150"/>
      <c r="J41" s="150"/>
      <c r="K41" s="150">
        <f t="shared" ref="K41:P41" si="6">SUM(K38:K40)</f>
        <v>0</v>
      </c>
      <c r="L41" s="150">
        <f t="shared" si="6"/>
        <v>0</v>
      </c>
      <c r="M41" s="150">
        <f t="shared" si="6"/>
        <v>0</v>
      </c>
      <c r="N41" s="150">
        <f t="shared" si="6"/>
        <v>0</v>
      </c>
      <c r="O41" s="150">
        <f t="shared" si="6"/>
        <v>0</v>
      </c>
      <c r="P41" s="151">
        <f t="shared" si="6"/>
        <v>9250</v>
      </c>
      <c r="Q41" s="152"/>
      <c r="R41" s="124"/>
      <c r="S41" s="153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</row>
    <row r="42" ht="42.0" customHeight="1">
      <c r="A42" s="154"/>
      <c r="B42" s="155"/>
      <c r="C42" s="155"/>
      <c r="D42" s="155"/>
      <c r="E42" s="155"/>
      <c r="F42" s="156">
        <f>F41+G41+H41+I41+J41+K41+M41+M41+N41+O41+P41</f>
        <v>9250</v>
      </c>
      <c r="G42" s="5"/>
      <c r="H42" s="5"/>
      <c r="I42" s="5"/>
      <c r="J42" s="5"/>
      <c r="K42" s="5"/>
      <c r="L42" s="5"/>
      <c r="M42" s="5"/>
      <c r="N42" s="5"/>
      <c r="O42" s="5"/>
      <c r="P42" s="157"/>
      <c r="Q42" s="157"/>
      <c r="R42" s="155"/>
      <c r="S42" s="15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</row>
    <row r="43" ht="42.0" customHeight="1">
      <c r="A43" s="55"/>
      <c r="B43" s="55"/>
      <c r="C43" s="55"/>
      <c r="D43" s="55"/>
      <c r="E43" s="115"/>
      <c r="F43" s="116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ht="42.0" customHeight="1">
      <c r="A44" s="55"/>
      <c r="B44" s="55"/>
      <c r="C44" s="55"/>
      <c r="D44" s="55"/>
      <c r="E44" s="115"/>
      <c r="F44" s="116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ht="42.0" customHeight="1">
      <c r="A45" s="55"/>
      <c r="B45" s="55"/>
      <c r="C45" s="55"/>
      <c r="D45" s="55"/>
      <c r="E45" s="115"/>
      <c r="F45" s="116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ht="51.0" customHeight="1">
      <c r="A46" s="3"/>
      <c r="B46" s="3"/>
      <c r="C46" s="3"/>
      <c r="D46" s="3"/>
      <c r="E46" s="159" t="s">
        <v>188</v>
      </c>
      <c r="F46" s="160" t="s">
        <v>424</v>
      </c>
      <c r="G46" s="3"/>
      <c r="H46" s="3"/>
      <c r="I46" s="3"/>
      <c r="J46" s="161" t="s">
        <v>190</v>
      </c>
      <c r="K46" s="162"/>
      <c r="L46" s="162"/>
      <c r="M46" s="162"/>
      <c r="N46" s="163"/>
      <c r="O46" s="163"/>
      <c r="P46" s="164"/>
      <c r="Q46" s="165"/>
      <c r="R46" s="165"/>
      <c r="S46" s="165"/>
      <c r="T46" s="165"/>
      <c r="U46" s="165"/>
      <c r="V46" s="165"/>
      <c r="W46" s="165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159" t="s">
        <v>191</v>
      </c>
      <c r="F47" s="166" t="s">
        <v>192</v>
      </c>
      <c r="G47" s="3"/>
      <c r="H47" s="3"/>
      <c r="I47" s="3"/>
      <c r="J47" s="167" t="s">
        <v>193</v>
      </c>
      <c r="K47" s="168"/>
      <c r="L47" s="168"/>
      <c r="M47" s="168"/>
      <c r="N47" s="168"/>
      <c r="O47" s="168"/>
      <c r="P47" s="169"/>
      <c r="Q47" s="165"/>
      <c r="R47" s="165"/>
      <c r="S47" s="165"/>
      <c r="T47" s="165"/>
      <c r="U47" s="165"/>
      <c r="V47" s="165"/>
      <c r="W47" s="165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159" t="s">
        <v>194</v>
      </c>
      <c r="F48" s="166" t="s">
        <v>192</v>
      </c>
      <c r="G48" s="3"/>
      <c r="H48" s="3"/>
      <c r="I48" s="3"/>
      <c r="J48" s="171"/>
      <c r="K48" s="171"/>
      <c r="L48" s="171"/>
      <c r="M48" s="171"/>
      <c r="N48" s="171"/>
      <c r="O48" s="171"/>
      <c r="P48" s="17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159" t="s">
        <v>195</v>
      </c>
      <c r="F49" s="160" t="s">
        <v>424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159" t="s">
        <v>642</v>
      </c>
      <c r="F50" s="160" t="s">
        <v>192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159" t="s">
        <v>199</v>
      </c>
      <c r="F51" s="160" t="s">
        <v>198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159" t="s">
        <v>200</v>
      </c>
      <c r="F52" s="160" t="s">
        <v>192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5:D37"/>
    <mergeCell ref="E35:E37"/>
    <mergeCell ref="P4:P5"/>
    <mergeCell ref="Q4:Q5"/>
    <mergeCell ref="F32:O32"/>
    <mergeCell ref="A34:S34"/>
    <mergeCell ref="A35:A37"/>
    <mergeCell ref="B35:B37"/>
    <mergeCell ref="C35:C37"/>
    <mergeCell ref="S35:S37"/>
    <mergeCell ref="P36:P37"/>
    <mergeCell ref="Q36:Q37"/>
    <mergeCell ref="F35:Q35"/>
    <mergeCell ref="R35:R37"/>
    <mergeCell ref="F36:F37"/>
    <mergeCell ref="G36:H36"/>
    <mergeCell ref="I36:J36"/>
    <mergeCell ref="K36:K37"/>
    <mergeCell ref="O36:O37"/>
    <mergeCell ref="F42:O4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95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13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76" t="s">
        <v>643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84.0" customHeight="1">
      <c r="A2" s="77" t="s">
        <v>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8" t="s">
        <v>2</v>
      </c>
      <c r="B3" s="79" t="s">
        <v>3</v>
      </c>
      <c r="C3" s="79" t="s">
        <v>4</v>
      </c>
      <c r="D3" s="79" t="s">
        <v>5</v>
      </c>
      <c r="E3" s="79" t="s">
        <v>6</v>
      </c>
      <c r="F3" s="80" t="s">
        <v>31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79" t="s">
        <v>32</v>
      </c>
      <c r="S3" s="79" t="s">
        <v>33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81" t="s">
        <v>34</v>
      </c>
      <c r="G4" s="82" t="s">
        <v>35</v>
      </c>
      <c r="H4" s="11"/>
      <c r="I4" s="82" t="s">
        <v>36</v>
      </c>
      <c r="J4" s="11"/>
      <c r="K4" s="79" t="s">
        <v>37</v>
      </c>
      <c r="L4" s="83"/>
      <c r="M4" s="83"/>
      <c r="N4" s="83"/>
      <c r="O4" s="79" t="s">
        <v>38</v>
      </c>
      <c r="P4" s="79" t="s">
        <v>39</v>
      </c>
      <c r="Q4" s="79" t="s">
        <v>40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84" t="s">
        <v>41</v>
      </c>
      <c r="H5" s="84" t="s">
        <v>42</v>
      </c>
      <c r="I5" s="84" t="s">
        <v>43</v>
      </c>
      <c r="J5" s="84" t="s">
        <v>44</v>
      </c>
      <c r="K5" s="11"/>
      <c r="L5" s="84" t="s">
        <v>45</v>
      </c>
      <c r="M5" s="84" t="s">
        <v>46</v>
      </c>
      <c r="N5" s="84" t="s">
        <v>47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44">
        <v>1.0</v>
      </c>
      <c r="B6" s="85">
        <v>45820.0</v>
      </c>
      <c r="C6" s="86" t="s">
        <v>644</v>
      </c>
      <c r="D6" s="87">
        <v>70684.0</v>
      </c>
      <c r="E6" s="88" t="s">
        <v>80</v>
      </c>
      <c r="F6" s="25"/>
      <c r="G6" s="25"/>
      <c r="H6" s="25"/>
      <c r="I6" s="89"/>
      <c r="J6" s="27">
        <v>4500.0</v>
      </c>
      <c r="K6" s="27"/>
      <c r="L6" s="25"/>
      <c r="M6" s="89"/>
      <c r="N6" s="25"/>
      <c r="O6" s="25"/>
      <c r="P6" s="26">
        <v>4500.0</v>
      </c>
      <c r="Q6" s="30">
        <f t="shared" ref="Q6:Q30" si="1">F6+G6+H6+I6+J6+K6+L6+M6+N6+O6-P6</f>
        <v>0</v>
      </c>
      <c r="R6" s="26" t="s">
        <v>76</v>
      </c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44">
        <v>2.0</v>
      </c>
      <c r="B7" s="85">
        <v>45820.0</v>
      </c>
      <c r="C7" s="86" t="s">
        <v>645</v>
      </c>
      <c r="D7" s="87">
        <v>36769.0</v>
      </c>
      <c r="E7" s="88" t="s">
        <v>136</v>
      </c>
      <c r="F7" s="25"/>
      <c r="G7" s="25"/>
      <c r="H7" s="25"/>
      <c r="I7" s="89">
        <v>2600.0</v>
      </c>
      <c r="J7" s="27"/>
      <c r="K7" s="25"/>
      <c r="L7" s="25"/>
      <c r="M7" s="89"/>
      <c r="N7" s="25"/>
      <c r="O7" s="25"/>
      <c r="P7" s="26">
        <v>2600.0</v>
      </c>
      <c r="Q7" s="30">
        <f t="shared" si="1"/>
        <v>0</v>
      </c>
      <c r="R7" s="26" t="s">
        <v>64</v>
      </c>
      <c r="S7" s="29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44">
        <v>3.0</v>
      </c>
      <c r="B8" s="85">
        <v>45820.0</v>
      </c>
      <c r="C8" s="86" t="s">
        <v>646</v>
      </c>
      <c r="D8" s="87">
        <v>51512.0</v>
      </c>
      <c r="E8" s="88" t="s">
        <v>559</v>
      </c>
      <c r="F8" s="25"/>
      <c r="G8" s="25"/>
      <c r="H8" s="25"/>
      <c r="I8" s="89"/>
      <c r="J8" s="27">
        <v>10000.0</v>
      </c>
      <c r="K8" s="25"/>
      <c r="L8" s="25"/>
      <c r="M8" s="89"/>
      <c r="N8" s="25"/>
      <c r="O8" s="25"/>
      <c r="P8" s="26">
        <v>10000.0</v>
      </c>
      <c r="Q8" s="30">
        <f t="shared" si="1"/>
        <v>0</v>
      </c>
      <c r="R8" s="26" t="s">
        <v>64</v>
      </c>
      <c r="S8" s="29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44">
        <v>4.0</v>
      </c>
      <c r="B9" s="85">
        <v>45820.0</v>
      </c>
      <c r="C9" s="86" t="s">
        <v>647</v>
      </c>
      <c r="D9" s="87">
        <v>76733.0</v>
      </c>
      <c r="E9" s="88" t="s">
        <v>648</v>
      </c>
      <c r="F9" s="25"/>
      <c r="G9" s="25"/>
      <c r="H9" s="25"/>
      <c r="I9" s="89"/>
      <c r="J9" s="27">
        <v>10000.0</v>
      </c>
      <c r="K9" s="25"/>
      <c r="L9" s="25"/>
      <c r="M9" s="89"/>
      <c r="N9" s="25"/>
      <c r="O9" s="25"/>
      <c r="P9" s="26">
        <v>10000.0</v>
      </c>
      <c r="Q9" s="30">
        <f t="shared" si="1"/>
        <v>0</v>
      </c>
      <c r="R9" s="26" t="s">
        <v>64</v>
      </c>
      <c r="S9" s="29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44">
        <v>5.0</v>
      </c>
      <c r="B10" s="85">
        <v>45820.0</v>
      </c>
      <c r="C10" s="86" t="s">
        <v>649</v>
      </c>
      <c r="D10" s="87">
        <v>62146.0</v>
      </c>
      <c r="E10" s="88" t="s">
        <v>278</v>
      </c>
      <c r="F10" s="27"/>
      <c r="G10" s="27"/>
      <c r="H10" s="25"/>
      <c r="I10" s="89">
        <v>200.0</v>
      </c>
      <c r="J10" s="27"/>
      <c r="K10" s="25"/>
      <c r="L10" s="25"/>
      <c r="M10" s="89"/>
      <c r="N10" s="25"/>
      <c r="O10" s="25"/>
      <c r="P10" s="26">
        <v>200.0</v>
      </c>
      <c r="Q10" s="30">
        <f t="shared" si="1"/>
        <v>0</v>
      </c>
      <c r="R10" s="26" t="s">
        <v>64</v>
      </c>
      <c r="S10" s="29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44">
        <v>6.0</v>
      </c>
      <c r="B11" s="85">
        <v>45820.0</v>
      </c>
      <c r="C11" s="86" t="s">
        <v>650</v>
      </c>
      <c r="D11" s="87">
        <v>43134.0</v>
      </c>
      <c r="E11" s="88" t="s">
        <v>651</v>
      </c>
      <c r="F11" s="25"/>
      <c r="G11" s="25"/>
      <c r="H11" s="25"/>
      <c r="I11" s="89">
        <v>5100.0</v>
      </c>
      <c r="J11" s="27"/>
      <c r="K11" s="25"/>
      <c r="L11" s="25"/>
      <c r="M11" s="64"/>
      <c r="N11" s="25"/>
      <c r="O11" s="25"/>
      <c r="P11" s="26">
        <v>5100.0</v>
      </c>
      <c r="Q11" s="30">
        <f t="shared" si="1"/>
        <v>0</v>
      </c>
      <c r="R11" s="26" t="s">
        <v>55</v>
      </c>
      <c r="S11" s="2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44">
        <v>7.0</v>
      </c>
      <c r="B12" s="85">
        <v>45820.0</v>
      </c>
      <c r="C12" s="86" t="s">
        <v>652</v>
      </c>
      <c r="D12" s="87">
        <v>21828.0</v>
      </c>
      <c r="E12" s="88" t="s">
        <v>266</v>
      </c>
      <c r="F12" s="27">
        <v>1400.0</v>
      </c>
      <c r="G12" s="25"/>
      <c r="H12" s="25"/>
      <c r="I12" s="89">
        <v>850.0</v>
      </c>
      <c r="J12" s="27"/>
      <c r="K12" s="25"/>
      <c r="L12" s="25"/>
      <c r="M12" s="89"/>
      <c r="N12" s="25"/>
      <c r="O12" s="25"/>
      <c r="P12" s="26">
        <v>2250.0</v>
      </c>
      <c r="Q12" s="30">
        <f t="shared" si="1"/>
        <v>0</v>
      </c>
      <c r="R12" s="26" t="s">
        <v>55</v>
      </c>
      <c r="S12" s="2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44">
        <v>8.0</v>
      </c>
      <c r="B13" s="85">
        <v>45820.0</v>
      </c>
      <c r="C13" s="86" t="s">
        <v>653</v>
      </c>
      <c r="D13" s="87">
        <v>50436.0</v>
      </c>
      <c r="E13" s="88" t="s">
        <v>210</v>
      </c>
      <c r="F13" s="25"/>
      <c r="G13" s="25"/>
      <c r="H13" s="25"/>
      <c r="I13" s="89">
        <v>8400.0</v>
      </c>
      <c r="J13" s="27"/>
      <c r="K13" s="27"/>
      <c r="L13" s="25"/>
      <c r="M13" s="64"/>
      <c r="N13" s="25"/>
      <c r="O13" s="25"/>
      <c r="P13" s="26">
        <v>8400.0</v>
      </c>
      <c r="Q13" s="30">
        <f t="shared" si="1"/>
        <v>0</v>
      </c>
      <c r="R13" s="26" t="s">
        <v>55</v>
      </c>
      <c r="S13" s="2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44">
        <v>9.0</v>
      </c>
      <c r="B14" s="85">
        <v>45820.0</v>
      </c>
      <c r="C14" s="86" t="s">
        <v>654</v>
      </c>
      <c r="D14" s="87">
        <v>89135.0</v>
      </c>
      <c r="E14" s="88" t="s">
        <v>655</v>
      </c>
      <c r="F14" s="25"/>
      <c r="G14" s="25"/>
      <c r="H14" s="25"/>
      <c r="I14" s="89">
        <v>300.0</v>
      </c>
      <c r="J14" s="27"/>
      <c r="K14" s="27"/>
      <c r="L14" s="25"/>
      <c r="M14" s="89"/>
      <c r="N14" s="25"/>
      <c r="O14" s="25"/>
      <c r="P14" s="26">
        <v>300.0</v>
      </c>
      <c r="Q14" s="30">
        <f t="shared" si="1"/>
        <v>0</v>
      </c>
      <c r="R14" s="26" t="s">
        <v>51</v>
      </c>
      <c r="S14" s="2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44">
        <v>10.0</v>
      </c>
      <c r="B15" s="85">
        <v>45820.0</v>
      </c>
      <c r="C15" s="86" t="s">
        <v>656</v>
      </c>
      <c r="D15" s="87">
        <v>55409.0</v>
      </c>
      <c r="E15" s="88" t="s">
        <v>444</v>
      </c>
      <c r="F15" s="25"/>
      <c r="G15" s="25"/>
      <c r="H15" s="25"/>
      <c r="I15" s="89">
        <v>5300.0</v>
      </c>
      <c r="J15" s="25"/>
      <c r="K15" s="25"/>
      <c r="L15" s="25"/>
      <c r="M15" s="64"/>
      <c r="N15" s="25"/>
      <c r="O15" s="25"/>
      <c r="P15" s="26">
        <v>5300.0</v>
      </c>
      <c r="Q15" s="30">
        <f t="shared" si="1"/>
        <v>0</v>
      </c>
      <c r="R15" s="26" t="s">
        <v>76</v>
      </c>
      <c r="S15" s="2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44">
        <v>11.0</v>
      </c>
      <c r="B16" s="85">
        <v>45820.0</v>
      </c>
      <c r="C16" s="86" t="s">
        <v>657</v>
      </c>
      <c r="D16" s="87">
        <v>60054.0</v>
      </c>
      <c r="E16" s="88" t="s">
        <v>658</v>
      </c>
      <c r="F16" s="27"/>
      <c r="G16" s="25"/>
      <c r="H16" s="25"/>
      <c r="I16" s="89">
        <v>2600.0</v>
      </c>
      <c r="J16" s="27"/>
      <c r="K16" s="25"/>
      <c r="L16" s="25"/>
      <c r="M16" s="64"/>
      <c r="N16" s="25"/>
      <c r="O16" s="25"/>
      <c r="P16" s="26">
        <v>2600.0</v>
      </c>
      <c r="Q16" s="30">
        <f t="shared" si="1"/>
        <v>0</v>
      </c>
      <c r="R16" s="26" t="s">
        <v>55</v>
      </c>
      <c r="S16" s="32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44">
        <v>12.0</v>
      </c>
      <c r="B17" s="90">
        <v>45820.0</v>
      </c>
      <c r="C17" s="86" t="s">
        <v>659</v>
      </c>
      <c r="D17" s="87">
        <v>10008.0</v>
      </c>
      <c r="E17" s="88" t="s">
        <v>660</v>
      </c>
      <c r="F17" s="25"/>
      <c r="G17" s="25"/>
      <c r="H17" s="25"/>
      <c r="I17" s="89"/>
      <c r="J17" s="27"/>
      <c r="K17" s="25"/>
      <c r="L17" s="25"/>
      <c r="M17" s="89">
        <v>2250.0</v>
      </c>
      <c r="N17" s="25"/>
      <c r="O17" s="25"/>
      <c r="P17" s="26">
        <v>2250.0</v>
      </c>
      <c r="Q17" s="30">
        <f t="shared" si="1"/>
        <v>0</v>
      </c>
      <c r="R17" s="26" t="s">
        <v>55</v>
      </c>
      <c r="S17" s="32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44">
        <v>13.0</v>
      </c>
      <c r="B18" s="90">
        <v>45820.0</v>
      </c>
      <c r="C18" s="86" t="s">
        <v>661</v>
      </c>
      <c r="D18" s="87">
        <v>59812.0</v>
      </c>
      <c r="E18" s="88" t="s">
        <v>662</v>
      </c>
      <c r="F18" s="25"/>
      <c r="G18" s="25"/>
      <c r="H18" s="25"/>
      <c r="I18" s="89">
        <v>7600.0</v>
      </c>
      <c r="J18" s="27"/>
      <c r="K18" s="25"/>
      <c r="L18" s="25"/>
      <c r="M18" s="64"/>
      <c r="N18" s="25"/>
      <c r="O18" s="25"/>
      <c r="P18" s="26">
        <v>7600.0</v>
      </c>
      <c r="Q18" s="30">
        <f t="shared" si="1"/>
        <v>0</v>
      </c>
      <c r="R18" s="26" t="s">
        <v>55</v>
      </c>
      <c r="S18" s="32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44">
        <v>14.0</v>
      </c>
      <c r="B19" s="90">
        <v>45820.0</v>
      </c>
      <c r="C19" s="86" t="s">
        <v>663</v>
      </c>
      <c r="D19" s="87">
        <v>37642.0</v>
      </c>
      <c r="E19" s="88" t="s">
        <v>664</v>
      </c>
      <c r="F19" s="27"/>
      <c r="G19" s="27">
        <v>4000.0</v>
      </c>
      <c r="H19" s="25"/>
      <c r="I19" s="89">
        <v>2250.0</v>
      </c>
      <c r="J19" s="27"/>
      <c r="K19" s="27"/>
      <c r="L19" s="25"/>
      <c r="M19" s="64"/>
      <c r="N19" s="25"/>
      <c r="O19" s="25"/>
      <c r="P19" s="26">
        <v>6250.0</v>
      </c>
      <c r="Q19" s="30">
        <f t="shared" si="1"/>
        <v>0</v>
      </c>
      <c r="R19" s="26" t="s">
        <v>64</v>
      </c>
      <c r="S19" s="32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44">
        <v>15.0</v>
      </c>
      <c r="B20" s="90">
        <v>45820.0</v>
      </c>
      <c r="C20" s="86" t="s">
        <v>665</v>
      </c>
      <c r="D20" s="87">
        <v>62146.0</v>
      </c>
      <c r="E20" s="88" t="s">
        <v>278</v>
      </c>
      <c r="F20" s="27"/>
      <c r="G20" s="27"/>
      <c r="H20" s="25"/>
      <c r="I20" s="89">
        <v>450.0</v>
      </c>
      <c r="J20" s="27"/>
      <c r="K20" s="25"/>
      <c r="L20" s="25"/>
      <c r="M20" s="89"/>
      <c r="N20" s="25"/>
      <c r="O20" s="25"/>
      <c r="P20" s="26">
        <v>450.0</v>
      </c>
      <c r="Q20" s="30">
        <f t="shared" si="1"/>
        <v>0</v>
      </c>
      <c r="R20" s="26" t="s">
        <v>76</v>
      </c>
      <c r="S20" s="32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44">
        <v>16.0</v>
      </c>
      <c r="B21" s="90">
        <v>45820.0</v>
      </c>
      <c r="C21" s="86" t="s">
        <v>666</v>
      </c>
      <c r="D21" s="87">
        <v>75886.0</v>
      </c>
      <c r="E21" s="88" t="s">
        <v>667</v>
      </c>
      <c r="F21" s="25"/>
      <c r="G21" s="27"/>
      <c r="H21" s="25"/>
      <c r="I21" s="89"/>
      <c r="J21" s="25"/>
      <c r="K21" s="25"/>
      <c r="L21" s="25"/>
      <c r="M21" s="89">
        <v>4710.0</v>
      </c>
      <c r="N21" s="25"/>
      <c r="O21" s="25"/>
      <c r="P21" s="26">
        <v>4710.0</v>
      </c>
      <c r="Q21" s="30">
        <f t="shared" si="1"/>
        <v>0</v>
      </c>
      <c r="R21" s="26" t="s">
        <v>64</v>
      </c>
      <c r="S21" s="32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44">
        <v>17.0</v>
      </c>
      <c r="B22" s="90">
        <v>45820.0</v>
      </c>
      <c r="C22" s="86" t="s">
        <v>668</v>
      </c>
      <c r="D22" s="87">
        <v>89138.0</v>
      </c>
      <c r="E22" s="88" t="s">
        <v>669</v>
      </c>
      <c r="F22" s="27"/>
      <c r="G22" s="25"/>
      <c r="H22" s="27"/>
      <c r="I22" s="89">
        <v>300.0</v>
      </c>
      <c r="J22" s="27"/>
      <c r="K22" s="27"/>
      <c r="L22" s="25"/>
      <c r="M22" s="64"/>
      <c r="N22" s="25"/>
      <c r="O22" s="25"/>
      <c r="P22" s="26">
        <v>300.0</v>
      </c>
      <c r="Q22" s="30">
        <f t="shared" si="1"/>
        <v>0</v>
      </c>
      <c r="R22" s="26" t="s">
        <v>51</v>
      </c>
      <c r="S22" s="32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44">
        <v>18.0</v>
      </c>
      <c r="B23" s="85">
        <v>45820.0</v>
      </c>
      <c r="C23" s="86" t="s">
        <v>670</v>
      </c>
      <c r="D23" s="87">
        <v>89139.0</v>
      </c>
      <c r="E23" s="88" t="s">
        <v>671</v>
      </c>
      <c r="F23" s="27"/>
      <c r="G23" s="25"/>
      <c r="H23" s="25"/>
      <c r="I23" s="89">
        <v>300.0</v>
      </c>
      <c r="J23" s="27"/>
      <c r="K23" s="25"/>
      <c r="L23" s="25"/>
      <c r="M23" s="89"/>
      <c r="N23" s="25"/>
      <c r="O23" s="25"/>
      <c r="P23" s="26">
        <v>300.0</v>
      </c>
      <c r="Q23" s="30">
        <f t="shared" si="1"/>
        <v>0</v>
      </c>
      <c r="R23" s="26" t="s">
        <v>51</v>
      </c>
      <c r="S23" s="32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44">
        <v>19.0</v>
      </c>
      <c r="B24" s="85">
        <v>45820.0</v>
      </c>
      <c r="C24" s="86" t="s">
        <v>672</v>
      </c>
      <c r="D24" s="87">
        <v>50596.0</v>
      </c>
      <c r="E24" s="88" t="s">
        <v>331</v>
      </c>
      <c r="F24" s="25"/>
      <c r="G24" s="27"/>
      <c r="H24" s="27"/>
      <c r="I24" s="89">
        <v>2600.0</v>
      </c>
      <c r="J24" s="27"/>
      <c r="K24" s="27"/>
      <c r="L24" s="25"/>
      <c r="M24" s="64"/>
      <c r="N24" s="25"/>
      <c r="O24" s="25"/>
      <c r="P24" s="26">
        <v>2600.0</v>
      </c>
      <c r="Q24" s="30">
        <f t="shared" si="1"/>
        <v>0</v>
      </c>
      <c r="R24" s="26" t="s">
        <v>55</v>
      </c>
      <c r="S24" s="32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44">
        <v>20.0</v>
      </c>
      <c r="B25" s="85">
        <v>45820.0</v>
      </c>
      <c r="C25" s="86" t="s">
        <v>673</v>
      </c>
      <c r="D25" s="87">
        <v>84811.0</v>
      </c>
      <c r="E25" s="88" t="s">
        <v>674</v>
      </c>
      <c r="F25" s="27"/>
      <c r="G25" s="25"/>
      <c r="H25" s="27"/>
      <c r="I25" s="89">
        <v>5100.0</v>
      </c>
      <c r="J25" s="27"/>
      <c r="K25" s="27"/>
      <c r="L25" s="25"/>
      <c r="M25" s="64"/>
      <c r="N25" s="25"/>
      <c r="O25" s="25"/>
      <c r="P25" s="26">
        <v>5100.0</v>
      </c>
      <c r="Q25" s="30">
        <f t="shared" si="1"/>
        <v>0</v>
      </c>
      <c r="R25" s="26" t="s">
        <v>64</v>
      </c>
      <c r="S25" s="32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44">
        <v>21.0</v>
      </c>
      <c r="B26" s="85">
        <v>45820.0</v>
      </c>
      <c r="C26" s="86" t="s">
        <v>675</v>
      </c>
      <c r="D26" s="87">
        <v>42046.0</v>
      </c>
      <c r="E26" s="88" t="s">
        <v>676</v>
      </c>
      <c r="F26" s="25"/>
      <c r="G26" s="27"/>
      <c r="H26" s="27">
        <v>3600.0</v>
      </c>
      <c r="I26" s="89"/>
      <c r="J26" s="25"/>
      <c r="K26" s="27"/>
      <c r="L26" s="25"/>
      <c r="M26" s="89"/>
      <c r="N26" s="25"/>
      <c r="O26" s="25"/>
      <c r="P26" s="26">
        <v>3600.0</v>
      </c>
      <c r="Q26" s="30">
        <f t="shared" si="1"/>
        <v>0</v>
      </c>
      <c r="R26" s="26"/>
      <c r="S26" s="32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44">
        <v>22.0</v>
      </c>
      <c r="B27" s="85">
        <v>45820.0</v>
      </c>
      <c r="C27" s="86" t="s">
        <v>677</v>
      </c>
      <c r="D27" s="87">
        <v>50595.0</v>
      </c>
      <c r="E27" s="88" t="s">
        <v>678</v>
      </c>
      <c r="F27" s="25"/>
      <c r="G27" s="25"/>
      <c r="H27" s="27">
        <v>15000.0</v>
      </c>
      <c r="I27" s="89"/>
      <c r="J27" s="27"/>
      <c r="K27" s="27"/>
      <c r="L27" s="25"/>
      <c r="M27" s="89"/>
      <c r="N27" s="25"/>
      <c r="O27" s="25"/>
      <c r="P27" s="26">
        <v>15000.0</v>
      </c>
      <c r="Q27" s="30">
        <f t="shared" si="1"/>
        <v>0</v>
      </c>
      <c r="R27" s="26"/>
      <c r="S27" s="32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44">
        <v>23.0</v>
      </c>
      <c r="B28" s="85">
        <v>45820.0</v>
      </c>
      <c r="C28" s="86" t="s">
        <v>679</v>
      </c>
      <c r="D28" s="87">
        <v>47787.0</v>
      </c>
      <c r="E28" s="88" t="s">
        <v>25</v>
      </c>
      <c r="F28" s="25"/>
      <c r="G28" s="25"/>
      <c r="H28" s="27">
        <v>10000.0</v>
      </c>
      <c r="I28" s="64"/>
      <c r="J28" s="25"/>
      <c r="K28" s="27"/>
      <c r="L28" s="25"/>
      <c r="M28" s="89"/>
      <c r="N28" s="25"/>
      <c r="O28" s="25"/>
      <c r="P28" s="26">
        <v>10000.0</v>
      </c>
      <c r="Q28" s="30">
        <f t="shared" si="1"/>
        <v>0</v>
      </c>
      <c r="R28" s="26"/>
      <c r="S28" s="32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44">
        <v>24.0</v>
      </c>
      <c r="B29" s="85">
        <v>45820.0</v>
      </c>
      <c r="C29" s="86" t="s">
        <v>680</v>
      </c>
      <c r="D29" s="87">
        <v>22332.0</v>
      </c>
      <c r="E29" s="88" t="s">
        <v>467</v>
      </c>
      <c r="F29" s="25"/>
      <c r="G29" s="25"/>
      <c r="H29" s="27"/>
      <c r="I29" s="64"/>
      <c r="J29" s="25"/>
      <c r="K29" s="27">
        <v>25000.0</v>
      </c>
      <c r="L29" s="25"/>
      <c r="M29" s="89"/>
      <c r="N29" s="25"/>
      <c r="O29" s="25"/>
      <c r="P29" s="26">
        <v>25000.0</v>
      </c>
      <c r="Q29" s="30">
        <f t="shared" si="1"/>
        <v>0</v>
      </c>
      <c r="R29" s="26"/>
      <c r="S29" s="32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44">
        <v>25.0</v>
      </c>
      <c r="B30" s="85"/>
      <c r="C30" s="86"/>
      <c r="D30" s="87"/>
      <c r="E30" s="88"/>
      <c r="F30" s="25"/>
      <c r="G30" s="25"/>
      <c r="H30" s="27"/>
      <c r="I30" s="64"/>
      <c r="J30" s="25"/>
      <c r="K30" s="27"/>
      <c r="L30" s="25"/>
      <c r="M30" s="89"/>
      <c r="N30" s="25"/>
      <c r="O30" s="25"/>
      <c r="P30" s="26"/>
      <c r="Q30" s="30">
        <f t="shared" si="1"/>
        <v>0</v>
      </c>
      <c r="R30" s="26"/>
      <c r="S30" s="32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65"/>
      <c r="B31" s="66"/>
      <c r="C31" s="67"/>
      <c r="D31" s="68"/>
      <c r="E31" s="68"/>
      <c r="F31" s="69">
        <f>SUM(F6:F30)</f>
        <v>1400</v>
      </c>
      <c r="G31" s="69">
        <f t="shared" ref="G31:H31" si="2">SUM(G6+G7+G8+G9+G10+G11+G12+G13+G14+G15+G16+G17+G18+G19+G20+G21+G22+G23+G24+G25+G26+G27+G28+G29+G30)</f>
        <v>4000</v>
      </c>
      <c r="H31" s="69">
        <f t="shared" si="2"/>
        <v>28600</v>
      </c>
      <c r="I31" s="69">
        <f t="shared" ref="I31:P31" si="3">SUM(I6:I30)</f>
        <v>43950</v>
      </c>
      <c r="J31" s="69">
        <f t="shared" si="3"/>
        <v>24500</v>
      </c>
      <c r="K31" s="69">
        <f t="shared" si="3"/>
        <v>25000</v>
      </c>
      <c r="L31" s="69">
        <f t="shared" si="3"/>
        <v>0</v>
      </c>
      <c r="M31" s="69">
        <f t="shared" si="3"/>
        <v>6960</v>
      </c>
      <c r="N31" s="69">
        <f t="shared" si="3"/>
        <v>0</v>
      </c>
      <c r="O31" s="69">
        <f t="shared" si="3"/>
        <v>0</v>
      </c>
      <c r="P31" s="69">
        <f t="shared" si="3"/>
        <v>134410</v>
      </c>
      <c r="Q31" s="91"/>
      <c r="R31" s="68"/>
      <c r="S31" s="70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</row>
    <row r="32" ht="42.0" customHeight="1">
      <c r="A32" s="71"/>
      <c r="B32" s="92"/>
      <c r="C32" s="72"/>
      <c r="D32" s="72"/>
      <c r="E32" s="72"/>
      <c r="F32" s="73">
        <f>SUM(F31+G31+H31+I31+J31+K31+M31+N31+O31)</f>
        <v>134410</v>
      </c>
      <c r="G32" s="5"/>
      <c r="H32" s="5"/>
      <c r="I32" s="5"/>
      <c r="J32" s="5"/>
      <c r="K32" s="5"/>
      <c r="L32" s="5"/>
      <c r="M32" s="5"/>
      <c r="N32" s="5"/>
      <c r="O32" s="5"/>
      <c r="P32" s="74"/>
      <c r="Q32" s="74"/>
      <c r="R32" s="72"/>
      <c r="S32" s="7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</row>
    <row r="33" ht="42.0" customHeight="1">
      <c r="A33" s="55"/>
      <c r="B33" s="55"/>
      <c r="C33" s="55"/>
      <c r="D33" s="55"/>
      <c r="E33" s="31"/>
      <c r="F33" s="55"/>
      <c r="G33" s="55"/>
      <c r="H33" s="55"/>
      <c r="I33" s="198"/>
      <c r="J33" s="55"/>
      <c r="K33" s="55"/>
      <c r="L33" s="55"/>
      <c r="M33" s="55"/>
      <c r="N33" s="55"/>
      <c r="O33" s="55"/>
      <c r="P33" s="199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</row>
    <row r="34" ht="42.0" customHeight="1">
      <c r="A34" s="93" t="s">
        <v>162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6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</row>
    <row r="35" ht="42.0" customHeight="1">
      <c r="A35" s="94" t="s">
        <v>2</v>
      </c>
      <c r="B35" s="95" t="s">
        <v>3</v>
      </c>
      <c r="C35" s="95" t="s">
        <v>4</v>
      </c>
      <c r="D35" s="95" t="s">
        <v>5</v>
      </c>
      <c r="E35" s="95" t="s">
        <v>6</v>
      </c>
      <c r="F35" s="96" t="s">
        <v>31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1"/>
      <c r="R35" s="95" t="s">
        <v>32</v>
      </c>
      <c r="S35" s="95" t="s">
        <v>33</v>
      </c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</row>
    <row r="36" ht="42.0" customHeight="1">
      <c r="A36" s="12"/>
      <c r="B36" s="13"/>
      <c r="C36" s="13"/>
      <c r="D36" s="13"/>
      <c r="E36" s="13"/>
      <c r="F36" s="97" t="s">
        <v>34</v>
      </c>
      <c r="G36" s="98" t="s">
        <v>35</v>
      </c>
      <c r="H36" s="11"/>
      <c r="I36" s="98" t="s">
        <v>36</v>
      </c>
      <c r="J36" s="11"/>
      <c r="K36" s="95" t="s">
        <v>37</v>
      </c>
      <c r="L36" s="99"/>
      <c r="M36" s="99"/>
      <c r="N36" s="99"/>
      <c r="O36" s="100" t="s">
        <v>681</v>
      </c>
      <c r="P36" s="95" t="s">
        <v>39</v>
      </c>
      <c r="Q36" s="95" t="s">
        <v>40</v>
      </c>
      <c r="R36" s="13"/>
      <c r="S36" s="13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</row>
    <row r="37" ht="42.0" customHeight="1">
      <c r="A37" s="17"/>
      <c r="B37" s="11"/>
      <c r="C37" s="11"/>
      <c r="D37" s="11"/>
      <c r="E37" s="11"/>
      <c r="F37" s="11"/>
      <c r="G37" s="101" t="s">
        <v>41</v>
      </c>
      <c r="H37" s="101" t="s">
        <v>42</v>
      </c>
      <c r="I37" s="101" t="s">
        <v>43</v>
      </c>
      <c r="J37" s="101" t="s">
        <v>44</v>
      </c>
      <c r="K37" s="11"/>
      <c r="L37" s="101" t="s">
        <v>45</v>
      </c>
      <c r="M37" s="101" t="s">
        <v>46</v>
      </c>
      <c r="N37" s="101" t="s">
        <v>47</v>
      </c>
      <c r="O37" s="11"/>
      <c r="P37" s="11"/>
      <c r="Q37" s="11"/>
      <c r="R37" s="11"/>
      <c r="S37" s="11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</row>
    <row r="38" ht="42.0" customHeight="1">
      <c r="A38" s="44">
        <v>1.0</v>
      </c>
      <c r="B38" s="85">
        <v>45820.0</v>
      </c>
      <c r="C38" s="86" t="s">
        <v>682</v>
      </c>
      <c r="D38" s="87">
        <v>61420.0</v>
      </c>
      <c r="E38" s="88" t="s">
        <v>683</v>
      </c>
      <c r="F38" s="188"/>
      <c r="G38" s="188"/>
      <c r="H38" s="188"/>
      <c r="I38" s="188"/>
      <c r="J38" s="188"/>
      <c r="K38" s="188"/>
      <c r="L38" s="188"/>
      <c r="M38" s="188"/>
      <c r="N38" s="188"/>
      <c r="O38" s="189">
        <v>35.0</v>
      </c>
      <c r="P38" s="196">
        <v>35.0</v>
      </c>
      <c r="Q38" s="30">
        <f>F38+G38+H38+I38+J38+K38+L38+M38+N38+O38-P38</f>
        <v>0</v>
      </c>
      <c r="R38" s="29"/>
      <c r="S38" s="32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</row>
    <row r="39" ht="42.0" customHeight="1">
      <c r="A39" s="19"/>
      <c r="B39" s="176"/>
      <c r="C39" s="173"/>
      <c r="D39" s="174"/>
      <c r="E39" s="175"/>
      <c r="F39" s="25"/>
      <c r="G39" s="25"/>
      <c r="H39" s="25"/>
      <c r="I39" s="64"/>
      <c r="J39" s="25"/>
      <c r="K39" s="25"/>
      <c r="L39" s="25"/>
      <c r="M39" s="64"/>
      <c r="N39" s="25"/>
      <c r="O39" s="26"/>
      <c r="P39" s="26"/>
      <c r="Q39" s="30"/>
      <c r="R39" s="102"/>
      <c r="S39" s="103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</row>
    <row r="40" ht="42.0" customHeight="1">
      <c r="A40" s="104"/>
      <c r="B40" s="105"/>
      <c r="C40" s="106"/>
      <c r="D40" s="107" t="s">
        <v>168</v>
      </c>
      <c r="E40" s="99"/>
      <c r="F40" s="108">
        <f t="shared" ref="F40:P40" si="4">SUM(F38:F39)</f>
        <v>0</v>
      </c>
      <c r="G40" s="108">
        <f t="shared" si="4"/>
        <v>0</v>
      </c>
      <c r="H40" s="108">
        <f t="shared" si="4"/>
        <v>0</v>
      </c>
      <c r="I40" s="108">
        <f t="shared" si="4"/>
        <v>0</v>
      </c>
      <c r="J40" s="108">
        <f t="shared" si="4"/>
        <v>0</v>
      </c>
      <c r="K40" s="108">
        <f t="shared" si="4"/>
        <v>0</v>
      </c>
      <c r="L40" s="108">
        <f t="shared" si="4"/>
        <v>0</v>
      </c>
      <c r="M40" s="108">
        <f t="shared" si="4"/>
        <v>0</v>
      </c>
      <c r="N40" s="108">
        <f t="shared" si="4"/>
        <v>0</v>
      </c>
      <c r="O40" s="108">
        <f t="shared" si="4"/>
        <v>35</v>
      </c>
      <c r="P40" s="108">
        <f t="shared" si="4"/>
        <v>35</v>
      </c>
      <c r="Q40" s="108">
        <f>SUM(Q38)</f>
        <v>0</v>
      </c>
      <c r="R40" s="99"/>
      <c r="S40" s="109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</row>
    <row r="41" ht="42.0" customHeight="1">
      <c r="A41" s="110"/>
      <c r="B41" s="111"/>
      <c r="C41" s="111"/>
      <c r="D41" s="111"/>
      <c r="E41" s="111"/>
      <c r="F41" s="112">
        <f>O38</f>
        <v>35</v>
      </c>
      <c r="G41" s="5"/>
      <c r="H41" s="5"/>
      <c r="I41" s="5"/>
      <c r="J41" s="5"/>
      <c r="K41" s="5"/>
      <c r="L41" s="5"/>
      <c r="M41" s="5"/>
      <c r="N41" s="5"/>
      <c r="O41" s="5"/>
      <c r="P41" s="113"/>
      <c r="Q41" s="113"/>
      <c r="R41" s="111"/>
      <c r="S41" s="114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</row>
    <row r="42" ht="42.0" customHeight="1">
      <c r="A42" s="154"/>
      <c r="B42" s="155"/>
      <c r="C42" s="155"/>
      <c r="D42" s="155"/>
      <c r="E42" s="155"/>
      <c r="F42" s="156">
        <f>F41+G41+H41+I41+J41+K41+M41+M41+N41+O41+P41</f>
        <v>35</v>
      </c>
      <c r="G42" s="5"/>
      <c r="H42" s="5"/>
      <c r="I42" s="5"/>
      <c r="J42" s="5"/>
      <c r="K42" s="5"/>
      <c r="L42" s="5"/>
      <c r="M42" s="5"/>
      <c r="N42" s="5"/>
      <c r="O42" s="5"/>
      <c r="P42" s="157"/>
      <c r="Q42" s="157"/>
      <c r="R42" s="155"/>
      <c r="S42" s="15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</row>
    <row r="43" ht="42.0" customHeight="1">
      <c r="A43" s="55"/>
      <c r="B43" s="55"/>
      <c r="C43" s="55"/>
      <c r="D43" s="55"/>
      <c r="E43" s="115"/>
      <c r="F43" s="116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ht="42.0" customHeight="1">
      <c r="A44" s="55"/>
      <c r="B44" s="55"/>
      <c r="C44" s="55"/>
      <c r="D44" s="55"/>
      <c r="E44" s="115"/>
      <c r="F44" s="116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ht="42.0" customHeight="1">
      <c r="A45" s="55"/>
      <c r="B45" s="55"/>
      <c r="C45" s="55"/>
      <c r="D45" s="55"/>
      <c r="E45" s="115"/>
      <c r="F45" s="116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ht="51.0" customHeight="1">
      <c r="A46" s="3"/>
      <c r="B46" s="3"/>
      <c r="C46" s="3"/>
      <c r="D46" s="3"/>
      <c r="E46" s="159" t="s">
        <v>188</v>
      </c>
      <c r="F46" s="160" t="s">
        <v>424</v>
      </c>
      <c r="G46" s="3"/>
      <c r="H46" s="3"/>
      <c r="I46" s="3"/>
      <c r="J46" s="161" t="s">
        <v>190</v>
      </c>
      <c r="K46" s="162"/>
      <c r="L46" s="162"/>
      <c r="M46" s="162"/>
      <c r="N46" s="163"/>
      <c r="O46" s="163"/>
      <c r="P46" s="164"/>
      <c r="Q46" s="165"/>
      <c r="R46" s="165"/>
      <c r="S46" s="165"/>
      <c r="T46" s="165"/>
      <c r="U46" s="165"/>
      <c r="V46" s="165"/>
      <c r="W46" s="165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159" t="s">
        <v>191</v>
      </c>
      <c r="F47" s="166" t="s">
        <v>192</v>
      </c>
      <c r="G47" s="3"/>
      <c r="H47" s="3"/>
      <c r="I47" s="3"/>
      <c r="J47" s="167" t="s">
        <v>193</v>
      </c>
      <c r="K47" s="168"/>
      <c r="L47" s="168"/>
      <c r="M47" s="168"/>
      <c r="N47" s="168"/>
      <c r="O47" s="168"/>
      <c r="P47" s="169"/>
      <c r="Q47" s="165"/>
      <c r="R47" s="165"/>
      <c r="S47" s="165"/>
      <c r="T47" s="165"/>
      <c r="U47" s="165"/>
      <c r="V47" s="165"/>
      <c r="W47" s="165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159" t="s">
        <v>194</v>
      </c>
      <c r="F48" s="160" t="s">
        <v>424</v>
      </c>
      <c r="G48" s="3"/>
      <c r="H48" s="3"/>
      <c r="I48" s="3"/>
      <c r="J48" s="171"/>
      <c r="K48" s="171"/>
      <c r="L48" s="171"/>
      <c r="M48" s="171"/>
      <c r="N48" s="171"/>
      <c r="O48" s="171"/>
      <c r="P48" s="17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159" t="s">
        <v>195</v>
      </c>
      <c r="F49" s="160" t="s">
        <v>424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159" t="s">
        <v>684</v>
      </c>
      <c r="F50" s="160" t="s">
        <v>192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159" t="s">
        <v>199</v>
      </c>
      <c r="F51" s="160" t="s">
        <v>198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159" t="s">
        <v>200</v>
      </c>
      <c r="F52" s="160" t="s">
        <v>192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</sheetData>
  <mergeCells count="36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5:D37"/>
    <mergeCell ref="E35:E37"/>
    <mergeCell ref="P4:P5"/>
    <mergeCell ref="Q4:Q5"/>
    <mergeCell ref="F32:O32"/>
    <mergeCell ref="A34:S34"/>
    <mergeCell ref="A35:A37"/>
    <mergeCell ref="B35:B37"/>
    <mergeCell ref="C35:C37"/>
    <mergeCell ref="S35:S37"/>
    <mergeCell ref="P36:P37"/>
    <mergeCell ref="Q36:Q37"/>
    <mergeCell ref="F41:O41"/>
    <mergeCell ref="F42:O42"/>
    <mergeCell ref="F35:Q35"/>
    <mergeCell ref="R35:R37"/>
    <mergeCell ref="F36:F37"/>
    <mergeCell ref="G36:H36"/>
    <mergeCell ref="I36:J36"/>
    <mergeCell ref="K36:K37"/>
    <mergeCell ref="O36:O3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95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13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76" t="s">
        <v>685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84.0" customHeight="1">
      <c r="A2" s="77" t="s">
        <v>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8" t="s">
        <v>2</v>
      </c>
      <c r="B3" s="79" t="s">
        <v>3</v>
      </c>
      <c r="C3" s="79" t="s">
        <v>4</v>
      </c>
      <c r="D3" s="79" t="s">
        <v>5</v>
      </c>
      <c r="E3" s="79" t="s">
        <v>6</v>
      </c>
      <c r="F3" s="80" t="s">
        <v>31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79" t="s">
        <v>32</v>
      </c>
      <c r="S3" s="79" t="s">
        <v>33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81" t="s">
        <v>34</v>
      </c>
      <c r="G4" s="82" t="s">
        <v>35</v>
      </c>
      <c r="H4" s="11"/>
      <c r="I4" s="82" t="s">
        <v>36</v>
      </c>
      <c r="J4" s="11"/>
      <c r="K4" s="79" t="s">
        <v>37</v>
      </c>
      <c r="L4" s="83"/>
      <c r="M4" s="83"/>
      <c r="N4" s="83"/>
      <c r="O4" s="79" t="s">
        <v>38</v>
      </c>
      <c r="P4" s="79" t="s">
        <v>39</v>
      </c>
      <c r="Q4" s="79" t="s">
        <v>40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84" t="s">
        <v>41</v>
      </c>
      <c r="H5" s="84" t="s">
        <v>42</v>
      </c>
      <c r="I5" s="84" t="s">
        <v>43</v>
      </c>
      <c r="J5" s="84" t="s">
        <v>44</v>
      </c>
      <c r="K5" s="11"/>
      <c r="L5" s="84" t="s">
        <v>45</v>
      </c>
      <c r="M5" s="84" t="s">
        <v>46</v>
      </c>
      <c r="N5" s="84" t="s">
        <v>47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44">
        <v>1.0</v>
      </c>
      <c r="B6" s="85">
        <v>45820.0</v>
      </c>
      <c r="C6" s="86" t="s">
        <v>686</v>
      </c>
      <c r="D6" s="87">
        <v>52993.0</v>
      </c>
      <c r="E6" s="88" t="s">
        <v>306</v>
      </c>
      <c r="F6" s="25"/>
      <c r="G6" s="25"/>
      <c r="H6" s="25"/>
      <c r="I6" s="89">
        <v>150.0</v>
      </c>
      <c r="J6" s="27"/>
      <c r="K6" s="27"/>
      <c r="L6" s="25"/>
      <c r="M6" s="89"/>
      <c r="N6" s="25"/>
      <c r="O6" s="25"/>
      <c r="P6" s="26">
        <v>150.0</v>
      </c>
      <c r="Q6" s="30">
        <f t="shared" ref="Q6:Q30" si="1">F6+G6+H6+I6+J6+K6+L6+M6+N6+O6-P6</f>
        <v>0</v>
      </c>
      <c r="R6" s="26" t="s">
        <v>64</v>
      </c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44">
        <v>2.0</v>
      </c>
      <c r="B7" s="85">
        <v>45821.0</v>
      </c>
      <c r="C7" s="86" t="s">
        <v>687</v>
      </c>
      <c r="D7" s="87">
        <v>10250.0</v>
      </c>
      <c r="E7" s="88" t="s">
        <v>99</v>
      </c>
      <c r="F7" s="25"/>
      <c r="G7" s="25"/>
      <c r="H7" s="25"/>
      <c r="I7" s="89">
        <v>10000.0</v>
      </c>
      <c r="J7" s="27"/>
      <c r="K7" s="25"/>
      <c r="L7" s="25"/>
      <c r="M7" s="89"/>
      <c r="N7" s="25"/>
      <c r="O7" s="25"/>
      <c r="P7" s="26">
        <v>10000.0</v>
      </c>
      <c r="Q7" s="30">
        <f t="shared" si="1"/>
        <v>0</v>
      </c>
      <c r="R7" s="26" t="s">
        <v>55</v>
      </c>
      <c r="S7" s="29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44">
        <v>3.0</v>
      </c>
      <c r="B8" s="85">
        <v>45821.0</v>
      </c>
      <c r="C8" s="86" t="s">
        <v>688</v>
      </c>
      <c r="D8" s="87">
        <v>31927.0</v>
      </c>
      <c r="E8" s="88" t="s">
        <v>419</v>
      </c>
      <c r="F8" s="25"/>
      <c r="G8" s="25"/>
      <c r="H8" s="25"/>
      <c r="I8" s="89">
        <v>4500.0</v>
      </c>
      <c r="J8" s="27"/>
      <c r="K8" s="25"/>
      <c r="L8" s="25"/>
      <c r="M8" s="89"/>
      <c r="N8" s="25"/>
      <c r="O8" s="25"/>
      <c r="P8" s="26">
        <v>4500.0</v>
      </c>
      <c r="Q8" s="30">
        <f t="shared" si="1"/>
        <v>0</v>
      </c>
      <c r="R8" s="26" t="s">
        <v>55</v>
      </c>
      <c r="S8" s="29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44">
        <v>4.0</v>
      </c>
      <c r="B9" s="85">
        <v>45821.0</v>
      </c>
      <c r="C9" s="86" t="s">
        <v>689</v>
      </c>
      <c r="D9" s="87">
        <v>21818.0</v>
      </c>
      <c r="E9" s="88" t="s">
        <v>66</v>
      </c>
      <c r="F9" s="25"/>
      <c r="G9" s="25"/>
      <c r="H9" s="25"/>
      <c r="I9" s="89"/>
      <c r="J9" s="27"/>
      <c r="K9" s="27">
        <v>5000.0</v>
      </c>
      <c r="L9" s="25"/>
      <c r="M9" s="89"/>
      <c r="N9" s="25"/>
      <c r="O9" s="25"/>
      <c r="P9" s="26">
        <v>5000.0</v>
      </c>
      <c r="Q9" s="30">
        <f t="shared" si="1"/>
        <v>0</v>
      </c>
      <c r="R9" s="26" t="s">
        <v>55</v>
      </c>
      <c r="S9" s="29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44">
        <v>5.0</v>
      </c>
      <c r="B10" s="85">
        <v>45821.0</v>
      </c>
      <c r="C10" s="86" t="s">
        <v>690</v>
      </c>
      <c r="D10" s="87">
        <v>62815.0</v>
      </c>
      <c r="E10" s="88" t="s">
        <v>325</v>
      </c>
      <c r="F10" s="27"/>
      <c r="G10" s="27"/>
      <c r="H10" s="25"/>
      <c r="I10" s="89">
        <v>15050.0</v>
      </c>
      <c r="J10" s="27"/>
      <c r="K10" s="25"/>
      <c r="L10" s="25"/>
      <c r="M10" s="89"/>
      <c r="N10" s="25"/>
      <c r="O10" s="25"/>
      <c r="P10" s="26">
        <v>15050.0</v>
      </c>
      <c r="Q10" s="30">
        <f t="shared" si="1"/>
        <v>0</v>
      </c>
      <c r="R10" s="26" t="s">
        <v>55</v>
      </c>
      <c r="S10" s="29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44">
        <v>6.0</v>
      </c>
      <c r="B11" s="85">
        <v>45821.0</v>
      </c>
      <c r="C11" s="86" t="s">
        <v>691</v>
      </c>
      <c r="D11" s="87">
        <v>66770.0</v>
      </c>
      <c r="E11" s="88" t="s">
        <v>313</v>
      </c>
      <c r="F11" s="25"/>
      <c r="G11" s="25"/>
      <c r="H11" s="25"/>
      <c r="I11" s="89"/>
      <c r="J11" s="27">
        <v>2500.0</v>
      </c>
      <c r="K11" s="25"/>
      <c r="L11" s="25"/>
      <c r="M11" s="64"/>
      <c r="N11" s="25"/>
      <c r="O11" s="25"/>
      <c r="P11" s="26">
        <v>2500.0</v>
      </c>
      <c r="Q11" s="30">
        <f t="shared" si="1"/>
        <v>0</v>
      </c>
      <c r="R11" s="26" t="s">
        <v>76</v>
      </c>
      <c r="S11" s="2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44">
        <v>7.0</v>
      </c>
      <c r="B12" s="85">
        <v>45821.0</v>
      </c>
      <c r="C12" s="86" t="s">
        <v>692</v>
      </c>
      <c r="D12" s="87">
        <v>66770.0</v>
      </c>
      <c r="E12" s="88" t="s">
        <v>313</v>
      </c>
      <c r="F12" s="27"/>
      <c r="G12" s="25"/>
      <c r="H12" s="25"/>
      <c r="I12" s="89"/>
      <c r="J12" s="27">
        <v>50.0</v>
      </c>
      <c r="K12" s="25"/>
      <c r="L12" s="25"/>
      <c r="M12" s="89"/>
      <c r="N12" s="25"/>
      <c r="O12" s="25"/>
      <c r="P12" s="26">
        <v>50.0</v>
      </c>
      <c r="Q12" s="30">
        <f t="shared" si="1"/>
        <v>0</v>
      </c>
      <c r="R12" s="26" t="s">
        <v>76</v>
      </c>
      <c r="S12" s="2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44">
        <v>8.0</v>
      </c>
      <c r="B13" s="85">
        <v>45821.0</v>
      </c>
      <c r="C13" s="86" t="s">
        <v>693</v>
      </c>
      <c r="D13" s="87">
        <v>54763.0</v>
      </c>
      <c r="E13" s="88" t="s">
        <v>694</v>
      </c>
      <c r="F13" s="25"/>
      <c r="G13" s="25"/>
      <c r="H13" s="25"/>
      <c r="I13" s="89">
        <v>5100.0</v>
      </c>
      <c r="J13" s="27"/>
      <c r="K13" s="27"/>
      <c r="L13" s="25"/>
      <c r="M13" s="64"/>
      <c r="N13" s="25"/>
      <c r="O13" s="25"/>
      <c r="P13" s="26">
        <v>5100.0</v>
      </c>
      <c r="Q13" s="30">
        <f t="shared" si="1"/>
        <v>0</v>
      </c>
      <c r="R13" s="26" t="s">
        <v>76</v>
      </c>
      <c r="S13" s="2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44">
        <v>9.0</v>
      </c>
      <c r="B14" s="85">
        <v>45821.0</v>
      </c>
      <c r="C14" s="86" t="s">
        <v>695</v>
      </c>
      <c r="D14" s="87">
        <v>67909.0</v>
      </c>
      <c r="E14" s="88" t="s">
        <v>696</v>
      </c>
      <c r="F14" s="25"/>
      <c r="G14" s="25"/>
      <c r="H14" s="25"/>
      <c r="I14" s="89">
        <v>9500.0</v>
      </c>
      <c r="J14" s="27"/>
      <c r="K14" s="27"/>
      <c r="L14" s="25"/>
      <c r="M14" s="89"/>
      <c r="N14" s="25"/>
      <c r="O14" s="25"/>
      <c r="P14" s="26">
        <v>9500.0</v>
      </c>
      <c r="Q14" s="30">
        <f t="shared" si="1"/>
        <v>0</v>
      </c>
      <c r="R14" s="26" t="s">
        <v>55</v>
      </c>
      <c r="S14" s="2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44">
        <v>10.0</v>
      </c>
      <c r="B15" s="85">
        <v>45821.0</v>
      </c>
      <c r="C15" s="86" t="s">
        <v>697</v>
      </c>
      <c r="D15" s="87">
        <v>81108.0</v>
      </c>
      <c r="E15" s="88" t="s">
        <v>220</v>
      </c>
      <c r="F15" s="25"/>
      <c r="G15" s="25"/>
      <c r="H15" s="25"/>
      <c r="I15" s="89">
        <v>12300.0</v>
      </c>
      <c r="J15" s="25"/>
      <c r="K15" s="25"/>
      <c r="L15" s="25"/>
      <c r="M15" s="64"/>
      <c r="N15" s="25"/>
      <c r="O15" s="25"/>
      <c r="P15" s="26">
        <v>12300.0</v>
      </c>
      <c r="Q15" s="30">
        <f t="shared" si="1"/>
        <v>0</v>
      </c>
      <c r="R15" s="26" t="s">
        <v>76</v>
      </c>
      <c r="S15" s="2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44">
        <v>11.0</v>
      </c>
      <c r="B16" s="85">
        <v>45821.0</v>
      </c>
      <c r="C16" s="86" t="s">
        <v>698</v>
      </c>
      <c r="D16" s="87">
        <v>70362.0</v>
      </c>
      <c r="E16" s="88" t="s">
        <v>699</v>
      </c>
      <c r="F16" s="27"/>
      <c r="G16" s="25"/>
      <c r="H16" s="25"/>
      <c r="I16" s="89">
        <v>3050.0</v>
      </c>
      <c r="J16" s="27"/>
      <c r="K16" s="25"/>
      <c r="L16" s="25"/>
      <c r="M16" s="64"/>
      <c r="N16" s="25"/>
      <c r="O16" s="25"/>
      <c r="P16" s="26">
        <v>3050.0</v>
      </c>
      <c r="Q16" s="30">
        <f t="shared" si="1"/>
        <v>0</v>
      </c>
      <c r="R16" s="26" t="s">
        <v>55</v>
      </c>
      <c r="S16" s="32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44">
        <v>12.0</v>
      </c>
      <c r="B17" s="90">
        <v>45821.0</v>
      </c>
      <c r="C17" s="86" t="s">
        <v>700</v>
      </c>
      <c r="D17" s="87">
        <v>13311.0</v>
      </c>
      <c r="E17" s="88" t="s">
        <v>701</v>
      </c>
      <c r="F17" s="25"/>
      <c r="G17" s="25"/>
      <c r="H17" s="25"/>
      <c r="I17" s="89"/>
      <c r="J17" s="27"/>
      <c r="K17" s="25"/>
      <c r="L17" s="25"/>
      <c r="M17" s="89">
        <v>280.0</v>
      </c>
      <c r="N17" s="25"/>
      <c r="O17" s="25"/>
      <c r="P17" s="26">
        <v>280.0</v>
      </c>
      <c r="Q17" s="30">
        <f t="shared" si="1"/>
        <v>0</v>
      </c>
      <c r="R17" s="26" t="s">
        <v>55</v>
      </c>
      <c r="S17" s="32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44">
        <v>13.0</v>
      </c>
      <c r="B18" s="90">
        <v>45821.0</v>
      </c>
      <c r="C18" s="86" t="s">
        <v>702</v>
      </c>
      <c r="D18" s="87">
        <v>10249.0</v>
      </c>
      <c r="E18" s="88" t="s">
        <v>513</v>
      </c>
      <c r="F18" s="25"/>
      <c r="G18" s="25"/>
      <c r="H18" s="25"/>
      <c r="I18" s="89"/>
      <c r="J18" s="27">
        <v>7100.0</v>
      </c>
      <c r="K18" s="25"/>
      <c r="L18" s="25"/>
      <c r="M18" s="64"/>
      <c r="N18" s="25"/>
      <c r="O18" s="25"/>
      <c r="P18" s="26">
        <v>7100.0</v>
      </c>
      <c r="Q18" s="30">
        <f t="shared" si="1"/>
        <v>0</v>
      </c>
      <c r="R18" s="26" t="s">
        <v>55</v>
      </c>
      <c r="S18" s="32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44">
        <v>14.0</v>
      </c>
      <c r="B19" s="90">
        <v>45821.0</v>
      </c>
      <c r="C19" s="86" t="s">
        <v>703</v>
      </c>
      <c r="D19" s="87">
        <v>10250.0</v>
      </c>
      <c r="E19" s="88" t="s">
        <v>99</v>
      </c>
      <c r="F19" s="27"/>
      <c r="G19" s="27"/>
      <c r="H19" s="25"/>
      <c r="I19" s="89">
        <v>350.0</v>
      </c>
      <c r="J19" s="27"/>
      <c r="K19" s="27"/>
      <c r="L19" s="25"/>
      <c r="M19" s="64"/>
      <c r="N19" s="25"/>
      <c r="O19" s="25"/>
      <c r="P19" s="26">
        <v>350.0</v>
      </c>
      <c r="Q19" s="30">
        <f t="shared" si="1"/>
        <v>0</v>
      </c>
      <c r="R19" s="26" t="s">
        <v>55</v>
      </c>
      <c r="S19" s="32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44">
        <v>15.0</v>
      </c>
      <c r="B20" s="90">
        <v>45821.0</v>
      </c>
      <c r="C20" s="86" t="s">
        <v>704</v>
      </c>
      <c r="D20" s="87">
        <v>26831.0</v>
      </c>
      <c r="E20" s="88" t="s">
        <v>705</v>
      </c>
      <c r="F20" s="27"/>
      <c r="G20" s="27"/>
      <c r="H20" s="25"/>
      <c r="I20" s="89"/>
      <c r="J20" s="27">
        <v>680.0</v>
      </c>
      <c r="K20" s="25"/>
      <c r="L20" s="25"/>
      <c r="M20" s="89"/>
      <c r="N20" s="25"/>
      <c r="O20" s="25"/>
      <c r="P20" s="26">
        <v>680.0</v>
      </c>
      <c r="Q20" s="30">
        <f t="shared" si="1"/>
        <v>0</v>
      </c>
      <c r="R20" s="26" t="s">
        <v>55</v>
      </c>
      <c r="S20" s="32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44">
        <v>16.0</v>
      </c>
      <c r="B21" s="90">
        <v>45821.0</v>
      </c>
      <c r="C21" s="86" t="s">
        <v>706</v>
      </c>
      <c r="D21" s="87">
        <v>59627.0</v>
      </c>
      <c r="E21" s="88" t="s">
        <v>707</v>
      </c>
      <c r="F21" s="25"/>
      <c r="G21" s="27"/>
      <c r="H21" s="25"/>
      <c r="I21" s="89">
        <v>4600.0</v>
      </c>
      <c r="J21" s="25"/>
      <c r="K21" s="25"/>
      <c r="L21" s="25"/>
      <c r="M21" s="89"/>
      <c r="N21" s="25"/>
      <c r="O21" s="25"/>
      <c r="P21" s="26">
        <v>4600.0</v>
      </c>
      <c r="Q21" s="30">
        <f t="shared" si="1"/>
        <v>0</v>
      </c>
      <c r="R21" s="26" t="s">
        <v>55</v>
      </c>
      <c r="S21" s="32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44">
        <v>17.0</v>
      </c>
      <c r="B22" s="90">
        <v>45821.0</v>
      </c>
      <c r="C22" s="86" t="s">
        <v>708</v>
      </c>
      <c r="D22" s="87">
        <v>10250.0</v>
      </c>
      <c r="E22" s="88" t="s">
        <v>99</v>
      </c>
      <c r="F22" s="27"/>
      <c r="G22" s="25"/>
      <c r="H22" s="27"/>
      <c r="I22" s="89">
        <v>350.0</v>
      </c>
      <c r="J22" s="27"/>
      <c r="K22" s="27"/>
      <c r="L22" s="25"/>
      <c r="M22" s="64"/>
      <c r="N22" s="25"/>
      <c r="O22" s="25"/>
      <c r="P22" s="26">
        <v>350.0</v>
      </c>
      <c r="Q22" s="30">
        <f t="shared" si="1"/>
        <v>0</v>
      </c>
      <c r="R22" s="26" t="s">
        <v>55</v>
      </c>
      <c r="S22" s="32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44">
        <v>18.0</v>
      </c>
      <c r="B23" s="85">
        <v>45821.0</v>
      </c>
      <c r="C23" s="86" t="s">
        <v>709</v>
      </c>
      <c r="D23" s="87">
        <v>48052.0</v>
      </c>
      <c r="E23" s="88" t="s">
        <v>710</v>
      </c>
      <c r="F23" s="27"/>
      <c r="G23" s="25"/>
      <c r="H23" s="25"/>
      <c r="I23" s="89">
        <v>8600.0</v>
      </c>
      <c r="J23" s="27"/>
      <c r="K23" s="25"/>
      <c r="L23" s="25"/>
      <c r="M23" s="89"/>
      <c r="N23" s="25"/>
      <c r="O23" s="25"/>
      <c r="P23" s="26">
        <v>8600.0</v>
      </c>
      <c r="Q23" s="30">
        <f t="shared" si="1"/>
        <v>0</v>
      </c>
      <c r="R23" s="26" t="s">
        <v>55</v>
      </c>
      <c r="S23" s="32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44">
        <v>19.0</v>
      </c>
      <c r="B24" s="85">
        <v>45821.0</v>
      </c>
      <c r="C24" s="86" t="s">
        <v>711</v>
      </c>
      <c r="D24" s="87">
        <v>74331.0</v>
      </c>
      <c r="E24" s="88" t="s">
        <v>712</v>
      </c>
      <c r="F24" s="25"/>
      <c r="G24" s="27"/>
      <c r="H24" s="27"/>
      <c r="I24" s="89">
        <v>7600.0</v>
      </c>
      <c r="J24" s="27"/>
      <c r="K24" s="27"/>
      <c r="L24" s="25"/>
      <c r="M24" s="64"/>
      <c r="N24" s="25"/>
      <c r="O24" s="25"/>
      <c r="P24" s="26">
        <v>7600.0</v>
      </c>
      <c r="Q24" s="30">
        <f t="shared" si="1"/>
        <v>0</v>
      </c>
      <c r="R24" s="26" t="s">
        <v>55</v>
      </c>
      <c r="S24" s="32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44">
        <v>20.0</v>
      </c>
      <c r="B25" s="85">
        <v>45821.0</v>
      </c>
      <c r="C25" s="86" t="s">
        <v>713</v>
      </c>
      <c r="D25" s="87">
        <v>69620.0</v>
      </c>
      <c r="E25" s="88" t="s">
        <v>714</v>
      </c>
      <c r="F25" s="27"/>
      <c r="G25" s="25"/>
      <c r="H25" s="27"/>
      <c r="I25" s="89"/>
      <c r="J25" s="27"/>
      <c r="K25" s="27">
        <v>2600.0</v>
      </c>
      <c r="L25" s="25"/>
      <c r="M25" s="64"/>
      <c r="N25" s="25"/>
      <c r="O25" s="25"/>
      <c r="P25" s="26">
        <v>2600.0</v>
      </c>
      <c r="Q25" s="30">
        <f t="shared" si="1"/>
        <v>0</v>
      </c>
      <c r="R25" s="26" t="s">
        <v>55</v>
      </c>
      <c r="S25" s="32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44">
        <v>21.0</v>
      </c>
      <c r="B26" s="85">
        <v>45821.0</v>
      </c>
      <c r="C26" s="86" t="s">
        <v>715</v>
      </c>
      <c r="D26" s="87">
        <v>22332.0</v>
      </c>
      <c r="E26" s="88" t="s">
        <v>467</v>
      </c>
      <c r="F26" s="25"/>
      <c r="G26" s="27"/>
      <c r="H26" s="27"/>
      <c r="I26" s="89"/>
      <c r="J26" s="25"/>
      <c r="K26" s="27">
        <v>3240.0</v>
      </c>
      <c r="L26" s="25"/>
      <c r="M26" s="89"/>
      <c r="N26" s="25"/>
      <c r="O26" s="25"/>
      <c r="P26" s="26">
        <v>3240.0</v>
      </c>
      <c r="Q26" s="30">
        <f t="shared" si="1"/>
        <v>0</v>
      </c>
      <c r="R26" s="26"/>
      <c r="S26" s="32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44">
        <v>22.0</v>
      </c>
      <c r="B27" s="85">
        <v>45821.0</v>
      </c>
      <c r="C27" s="86" t="s">
        <v>716</v>
      </c>
      <c r="D27" s="87">
        <v>51017.0</v>
      </c>
      <c r="E27" s="88" t="s">
        <v>293</v>
      </c>
      <c r="F27" s="25"/>
      <c r="G27" s="25"/>
      <c r="H27" s="27">
        <v>20000.0</v>
      </c>
      <c r="I27" s="89"/>
      <c r="J27" s="27"/>
      <c r="K27" s="27"/>
      <c r="L27" s="25"/>
      <c r="M27" s="89"/>
      <c r="N27" s="25"/>
      <c r="O27" s="25"/>
      <c r="P27" s="26">
        <v>20000.0</v>
      </c>
      <c r="Q27" s="30">
        <f t="shared" si="1"/>
        <v>0</v>
      </c>
      <c r="R27" s="26"/>
      <c r="S27" s="32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44">
        <v>23.0</v>
      </c>
      <c r="B28" s="85">
        <v>45821.0</v>
      </c>
      <c r="C28" s="86" t="s">
        <v>717</v>
      </c>
      <c r="D28" s="87">
        <v>46927.0</v>
      </c>
      <c r="E28" s="88" t="s">
        <v>143</v>
      </c>
      <c r="F28" s="25"/>
      <c r="G28" s="25"/>
      <c r="H28" s="27"/>
      <c r="I28" s="64"/>
      <c r="J28" s="25"/>
      <c r="K28" s="27">
        <v>4400.0</v>
      </c>
      <c r="L28" s="25"/>
      <c r="M28" s="89"/>
      <c r="N28" s="25"/>
      <c r="O28" s="25"/>
      <c r="P28" s="26">
        <v>4400.0</v>
      </c>
      <c r="Q28" s="30">
        <f t="shared" si="1"/>
        <v>0</v>
      </c>
      <c r="R28" s="26"/>
      <c r="S28" s="32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44">
        <v>24.0</v>
      </c>
      <c r="B29" s="85"/>
      <c r="C29" s="86"/>
      <c r="D29" s="87"/>
      <c r="E29" s="88"/>
      <c r="F29" s="25"/>
      <c r="G29" s="25"/>
      <c r="H29" s="27"/>
      <c r="I29" s="64"/>
      <c r="J29" s="25"/>
      <c r="K29" s="27"/>
      <c r="L29" s="25"/>
      <c r="M29" s="89"/>
      <c r="N29" s="25"/>
      <c r="O29" s="25"/>
      <c r="P29" s="26"/>
      <c r="Q29" s="30">
        <f t="shared" si="1"/>
        <v>0</v>
      </c>
      <c r="R29" s="26"/>
      <c r="S29" s="32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44">
        <v>25.0</v>
      </c>
      <c r="B30" s="85"/>
      <c r="C30" s="86"/>
      <c r="D30" s="87"/>
      <c r="E30" s="88"/>
      <c r="F30" s="25"/>
      <c r="G30" s="25"/>
      <c r="H30" s="27"/>
      <c r="I30" s="64"/>
      <c r="J30" s="25"/>
      <c r="K30" s="27"/>
      <c r="L30" s="25"/>
      <c r="M30" s="89"/>
      <c r="N30" s="25"/>
      <c r="O30" s="25"/>
      <c r="P30" s="26"/>
      <c r="Q30" s="30">
        <f t="shared" si="1"/>
        <v>0</v>
      </c>
      <c r="R30" s="26"/>
      <c r="S30" s="32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65"/>
      <c r="B31" s="66"/>
      <c r="C31" s="67"/>
      <c r="D31" s="68"/>
      <c r="E31" s="68"/>
      <c r="F31" s="69">
        <f>SUM(F6:F30)</f>
        <v>0</v>
      </c>
      <c r="G31" s="69">
        <f t="shared" ref="G31:H31" si="2">SUM(G6+G7+G8+G9+G10+G11+G12+G13+G14+G15+G16+G17+G18+G19+G20+G21+G22+G23+G24+G25+G26+G27+G28+G29+G30)</f>
        <v>0</v>
      </c>
      <c r="H31" s="69">
        <f t="shared" si="2"/>
        <v>20000</v>
      </c>
      <c r="I31" s="69">
        <f t="shared" ref="I31:P31" si="3">SUM(I6:I30)</f>
        <v>81150</v>
      </c>
      <c r="J31" s="69">
        <f t="shared" si="3"/>
        <v>10330</v>
      </c>
      <c r="K31" s="69">
        <f t="shared" si="3"/>
        <v>15240</v>
      </c>
      <c r="L31" s="69">
        <f t="shared" si="3"/>
        <v>0</v>
      </c>
      <c r="M31" s="69">
        <f t="shared" si="3"/>
        <v>280</v>
      </c>
      <c r="N31" s="69">
        <f t="shared" si="3"/>
        <v>0</v>
      </c>
      <c r="O31" s="69">
        <f t="shared" si="3"/>
        <v>0</v>
      </c>
      <c r="P31" s="69">
        <f t="shared" si="3"/>
        <v>127000</v>
      </c>
      <c r="Q31" s="91"/>
      <c r="R31" s="68"/>
      <c r="S31" s="70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</row>
    <row r="32" ht="42.0" customHeight="1">
      <c r="A32" s="71"/>
      <c r="B32" s="92"/>
      <c r="C32" s="72"/>
      <c r="D32" s="72"/>
      <c r="E32" s="72"/>
      <c r="F32" s="73">
        <f>SUM(F31+G31+H31+I31+J31+K31+M31+N31+O31)</f>
        <v>127000</v>
      </c>
      <c r="G32" s="5"/>
      <c r="H32" s="5"/>
      <c r="I32" s="5"/>
      <c r="J32" s="5"/>
      <c r="K32" s="5"/>
      <c r="L32" s="5"/>
      <c r="M32" s="5"/>
      <c r="N32" s="5"/>
      <c r="O32" s="5"/>
      <c r="P32" s="74"/>
      <c r="Q32" s="74"/>
      <c r="R32" s="72"/>
      <c r="S32" s="7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</row>
    <row r="33" ht="42.0" customHeight="1">
      <c r="A33" s="55"/>
      <c r="B33" s="55"/>
      <c r="C33" s="55"/>
      <c r="D33" s="55"/>
      <c r="E33" s="31"/>
      <c r="F33" s="55"/>
      <c r="G33" s="55"/>
      <c r="H33" s="55"/>
      <c r="I33" s="198"/>
      <c r="J33" s="55"/>
      <c r="K33" s="55"/>
      <c r="L33" s="55"/>
      <c r="M33" s="55"/>
      <c r="N33" s="55"/>
      <c r="O33" s="55"/>
      <c r="P33" s="199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</row>
    <row r="34" ht="42.0" customHeight="1">
      <c r="A34" s="93" t="s">
        <v>162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6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</row>
    <row r="35" ht="42.0" customHeight="1">
      <c r="A35" s="94" t="s">
        <v>2</v>
      </c>
      <c r="B35" s="95" t="s">
        <v>3</v>
      </c>
      <c r="C35" s="95" t="s">
        <v>4</v>
      </c>
      <c r="D35" s="95" t="s">
        <v>5</v>
      </c>
      <c r="E35" s="95" t="s">
        <v>6</v>
      </c>
      <c r="F35" s="96" t="s">
        <v>31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1"/>
      <c r="R35" s="95" t="s">
        <v>32</v>
      </c>
      <c r="S35" s="95" t="s">
        <v>33</v>
      </c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</row>
    <row r="36" ht="42.0" customHeight="1">
      <c r="A36" s="12"/>
      <c r="B36" s="13"/>
      <c r="C36" s="13"/>
      <c r="D36" s="13"/>
      <c r="E36" s="13"/>
      <c r="F36" s="97" t="s">
        <v>34</v>
      </c>
      <c r="G36" s="98" t="s">
        <v>35</v>
      </c>
      <c r="H36" s="11"/>
      <c r="I36" s="98" t="s">
        <v>36</v>
      </c>
      <c r="J36" s="11"/>
      <c r="K36" s="95" t="s">
        <v>37</v>
      </c>
      <c r="L36" s="99"/>
      <c r="M36" s="99"/>
      <c r="N36" s="99"/>
      <c r="O36" s="100" t="s">
        <v>718</v>
      </c>
      <c r="P36" s="95" t="s">
        <v>39</v>
      </c>
      <c r="Q36" s="95" t="s">
        <v>40</v>
      </c>
      <c r="R36" s="13"/>
      <c r="S36" s="13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</row>
    <row r="37" ht="42.0" customHeight="1">
      <c r="A37" s="17"/>
      <c r="B37" s="11"/>
      <c r="C37" s="11"/>
      <c r="D37" s="11"/>
      <c r="E37" s="11"/>
      <c r="F37" s="11"/>
      <c r="G37" s="101" t="s">
        <v>41</v>
      </c>
      <c r="H37" s="101" t="s">
        <v>42</v>
      </c>
      <c r="I37" s="101" t="s">
        <v>43</v>
      </c>
      <c r="J37" s="101" t="s">
        <v>44</v>
      </c>
      <c r="K37" s="11"/>
      <c r="L37" s="101" t="s">
        <v>45</v>
      </c>
      <c r="M37" s="101" t="s">
        <v>46</v>
      </c>
      <c r="N37" s="101" t="s">
        <v>47</v>
      </c>
      <c r="O37" s="11"/>
      <c r="P37" s="11"/>
      <c r="Q37" s="11"/>
      <c r="R37" s="11"/>
      <c r="S37" s="11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</row>
    <row r="38" ht="42.0" customHeight="1">
      <c r="A38" s="44">
        <v>1.0</v>
      </c>
      <c r="B38" s="85"/>
      <c r="C38" s="86"/>
      <c r="D38" s="87"/>
      <c r="E38" s="88"/>
      <c r="F38" s="188"/>
      <c r="G38" s="188"/>
      <c r="H38" s="188"/>
      <c r="I38" s="188"/>
      <c r="J38" s="188"/>
      <c r="K38" s="188"/>
      <c r="L38" s="188"/>
      <c r="M38" s="188"/>
      <c r="N38" s="188"/>
      <c r="O38" s="189"/>
      <c r="P38" s="196"/>
      <c r="Q38" s="30">
        <f>F38+G38+H38+I38+J38+K38+L38+M38+N38+O38-P38</f>
        <v>0</v>
      </c>
      <c r="R38" s="29"/>
      <c r="S38" s="32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</row>
    <row r="39" ht="42.0" customHeight="1">
      <c r="A39" s="19"/>
      <c r="B39" s="176"/>
      <c r="C39" s="173"/>
      <c r="D39" s="174"/>
      <c r="E39" s="175"/>
      <c r="F39" s="25"/>
      <c r="G39" s="25"/>
      <c r="H39" s="25"/>
      <c r="I39" s="64"/>
      <c r="J39" s="25"/>
      <c r="K39" s="25"/>
      <c r="L39" s="25"/>
      <c r="M39" s="64"/>
      <c r="N39" s="25"/>
      <c r="O39" s="26"/>
      <c r="P39" s="26"/>
      <c r="Q39" s="30"/>
      <c r="R39" s="102"/>
      <c r="S39" s="103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</row>
    <row r="40" ht="42.0" customHeight="1">
      <c r="A40" s="104"/>
      <c r="B40" s="105"/>
      <c r="C40" s="106"/>
      <c r="D40" s="107" t="s">
        <v>168</v>
      </c>
      <c r="E40" s="99"/>
      <c r="F40" s="108">
        <f t="shared" ref="F40:P40" si="4">SUM(F38:F39)</f>
        <v>0</v>
      </c>
      <c r="G40" s="108">
        <f t="shared" si="4"/>
        <v>0</v>
      </c>
      <c r="H40" s="108">
        <f t="shared" si="4"/>
        <v>0</v>
      </c>
      <c r="I40" s="108">
        <f t="shared" si="4"/>
        <v>0</v>
      </c>
      <c r="J40" s="108">
        <f t="shared" si="4"/>
        <v>0</v>
      </c>
      <c r="K40" s="108">
        <f t="shared" si="4"/>
        <v>0</v>
      </c>
      <c r="L40" s="108">
        <f t="shared" si="4"/>
        <v>0</v>
      </c>
      <c r="M40" s="108">
        <f t="shared" si="4"/>
        <v>0</v>
      </c>
      <c r="N40" s="108">
        <f t="shared" si="4"/>
        <v>0</v>
      </c>
      <c r="O40" s="108">
        <f t="shared" si="4"/>
        <v>0</v>
      </c>
      <c r="P40" s="108">
        <f t="shared" si="4"/>
        <v>0</v>
      </c>
      <c r="Q40" s="108">
        <f>SUM(Q38)</f>
        <v>0</v>
      </c>
      <c r="R40" s="99"/>
      <c r="S40" s="109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</row>
    <row r="41" ht="42.0" customHeight="1">
      <c r="A41" s="110"/>
      <c r="B41" s="111"/>
      <c r="C41" s="111"/>
      <c r="D41" s="111"/>
      <c r="E41" s="111"/>
      <c r="F41" s="112" t="str">
        <f>O38</f>
        <v/>
      </c>
      <c r="G41" s="5"/>
      <c r="H41" s="5"/>
      <c r="I41" s="5"/>
      <c r="J41" s="5"/>
      <c r="K41" s="5"/>
      <c r="L41" s="5"/>
      <c r="M41" s="5"/>
      <c r="N41" s="5"/>
      <c r="O41" s="5"/>
      <c r="P41" s="113"/>
      <c r="Q41" s="113"/>
      <c r="R41" s="111"/>
      <c r="S41" s="114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</row>
    <row r="42" ht="42.0" customHeight="1">
      <c r="A42" s="154"/>
      <c r="B42" s="155"/>
      <c r="C42" s="155"/>
      <c r="D42" s="155"/>
      <c r="E42" s="155"/>
      <c r="F42" s="156">
        <f>F41+G41+H41+I41+J41+K41+M41+M41+N41+O41+P41</f>
        <v>0</v>
      </c>
      <c r="G42" s="5"/>
      <c r="H42" s="5"/>
      <c r="I42" s="5"/>
      <c r="J42" s="5"/>
      <c r="K42" s="5"/>
      <c r="L42" s="5"/>
      <c r="M42" s="5"/>
      <c r="N42" s="5"/>
      <c r="O42" s="5"/>
      <c r="P42" s="157"/>
      <c r="Q42" s="157"/>
      <c r="R42" s="155"/>
      <c r="S42" s="15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</row>
    <row r="43" ht="42.0" customHeight="1">
      <c r="A43" s="55"/>
      <c r="B43" s="55"/>
      <c r="C43" s="55"/>
      <c r="D43" s="55"/>
      <c r="E43" s="115"/>
      <c r="F43" s="116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ht="42.0" customHeight="1">
      <c r="A44" s="55"/>
      <c r="B44" s="55"/>
      <c r="C44" s="55"/>
      <c r="D44" s="55"/>
      <c r="E44" s="115"/>
      <c r="F44" s="116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ht="42.0" customHeight="1">
      <c r="A45" s="55"/>
      <c r="B45" s="55"/>
      <c r="C45" s="55"/>
      <c r="D45" s="55"/>
      <c r="E45" s="115"/>
      <c r="F45" s="116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ht="51.0" customHeight="1">
      <c r="A46" s="3"/>
      <c r="B46" s="3"/>
      <c r="C46" s="3"/>
      <c r="D46" s="3"/>
      <c r="E46" s="159" t="s">
        <v>188</v>
      </c>
      <c r="F46" s="160" t="s">
        <v>424</v>
      </c>
      <c r="G46" s="3"/>
      <c r="H46" s="3"/>
      <c r="I46" s="3"/>
      <c r="J46" s="161" t="s">
        <v>190</v>
      </c>
      <c r="K46" s="162"/>
      <c r="L46" s="162"/>
      <c r="M46" s="162"/>
      <c r="N46" s="163"/>
      <c r="O46" s="163"/>
      <c r="P46" s="164"/>
      <c r="Q46" s="165"/>
      <c r="R46" s="165"/>
      <c r="S46" s="165"/>
      <c r="T46" s="165"/>
      <c r="U46" s="165"/>
      <c r="V46" s="165"/>
      <c r="W46" s="165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159" t="s">
        <v>191</v>
      </c>
      <c r="F47" s="160" t="s">
        <v>424</v>
      </c>
      <c r="G47" s="3"/>
      <c r="H47" s="3"/>
      <c r="I47" s="3"/>
      <c r="J47" s="167" t="s">
        <v>193</v>
      </c>
      <c r="K47" s="168"/>
      <c r="L47" s="168"/>
      <c r="M47" s="168"/>
      <c r="N47" s="168"/>
      <c r="O47" s="168"/>
      <c r="P47" s="169"/>
      <c r="Q47" s="165"/>
      <c r="R47" s="165"/>
      <c r="S47" s="165"/>
      <c r="T47" s="165"/>
      <c r="U47" s="165"/>
      <c r="V47" s="165"/>
      <c r="W47" s="165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159" t="s">
        <v>194</v>
      </c>
      <c r="F48" s="160" t="s">
        <v>424</v>
      </c>
      <c r="G48" s="3"/>
      <c r="H48" s="3"/>
      <c r="I48" s="3"/>
      <c r="J48" s="171"/>
      <c r="K48" s="171"/>
      <c r="L48" s="171"/>
      <c r="M48" s="171"/>
      <c r="N48" s="171"/>
      <c r="O48" s="171"/>
      <c r="P48" s="17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159" t="s">
        <v>195</v>
      </c>
      <c r="F49" s="160" t="s">
        <v>424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159" t="s">
        <v>719</v>
      </c>
      <c r="F50" s="160" t="s">
        <v>189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159" t="s">
        <v>199</v>
      </c>
      <c r="F51" s="160" t="s">
        <v>424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159" t="s">
        <v>200</v>
      </c>
      <c r="F52" s="160" t="s">
        <v>424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</sheetData>
  <mergeCells count="36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5:D37"/>
    <mergeCell ref="E35:E37"/>
    <mergeCell ref="P4:P5"/>
    <mergeCell ref="Q4:Q5"/>
    <mergeCell ref="F32:O32"/>
    <mergeCell ref="A34:S34"/>
    <mergeCell ref="A35:A37"/>
    <mergeCell ref="B35:B37"/>
    <mergeCell ref="C35:C37"/>
    <mergeCell ref="S35:S37"/>
    <mergeCell ref="P36:P37"/>
    <mergeCell ref="Q36:Q37"/>
    <mergeCell ref="F41:O41"/>
    <mergeCell ref="F42:O42"/>
    <mergeCell ref="F35:Q35"/>
    <mergeCell ref="R35:R37"/>
    <mergeCell ref="F36:F37"/>
    <mergeCell ref="G36:H36"/>
    <mergeCell ref="I36:J36"/>
    <mergeCell ref="K36:K37"/>
    <mergeCell ref="O36:O3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73.3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76" t="s">
        <v>720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84.0" customHeight="1">
      <c r="A2" s="77" t="s">
        <v>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8" t="s">
        <v>2</v>
      </c>
      <c r="B3" s="79" t="s">
        <v>3</v>
      </c>
      <c r="C3" s="79" t="s">
        <v>4</v>
      </c>
      <c r="D3" s="79" t="s">
        <v>5</v>
      </c>
      <c r="E3" s="79" t="s">
        <v>6</v>
      </c>
      <c r="F3" s="80" t="s">
        <v>31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79" t="s">
        <v>32</v>
      </c>
      <c r="S3" s="79" t="s">
        <v>33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81" t="s">
        <v>34</v>
      </c>
      <c r="G4" s="82" t="s">
        <v>35</v>
      </c>
      <c r="H4" s="11"/>
      <c r="I4" s="82" t="s">
        <v>36</v>
      </c>
      <c r="J4" s="11"/>
      <c r="K4" s="79" t="s">
        <v>37</v>
      </c>
      <c r="L4" s="83"/>
      <c r="M4" s="83"/>
      <c r="N4" s="83"/>
      <c r="O4" s="79" t="s">
        <v>38</v>
      </c>
      <c r="P4" s="79" t="s">
        <v>39</v>
      </c>
      <c r="Q4" s="79" t="s">
        <v>40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84" t="s">
        <v>41</v>
      </c>
      <c r="H5" s="84" t="s">
        <v>42</v>
      </c>
      <c r="I5" s="84" t="s">
        <v>43</v>
      </c>
      <c r="J5" s="84" t="s">
        <v>44</v>
      </c>
      <c r="K5" s="11"/>
      <c r="L5" s="84" t="s">
        <v>45</v>
      </c>
      <c r="M5" s="84" t="s">
        <v>46</v>
      </c>
      <c r="N5" s="84" t="s">
        <v>47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44">
        <v>1.0</v>
      </c>
      <c r="B6" s="85">
        <v>45822.0</v>
      </c>
      <c r="C6" s="86" t="s">
        <v>721</v>
      </c>
      <c r="D6" s="87">
        <v>48657.0</v>
      </c>
      <c r="E6" s="88" t="s">
        <v>722</v>
      </c>
      <c r="F6" s="25"/>
      <c r="G6" s="25"/>
      <c r="H6" s="25"/>
      <c r="I6" s="89">
        <v>7600.0</v>
      </c>
      <c r="J6" s="27"/>
      <c r="K6" s="27"/>
      <c r="L6" s="25"/>
      <c r="M6" s="89"/>
      <c r="N6" s="25"/>
      <c r="O6" s="25"/>
      <c r="P6" s="26">
        <v>7600.0</v>
      </c>
      <c r="Q6" s="30">
        <f t="shared" ref="Q6:Q39" si="1">F6+G6+H6+I6+J6+K6+L6+M6+N6+O6-P6</f>
        <v>0</v>
      </c>
      <c r="R6" s="26" t="s">
        <v>64</v>
      </c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44">
        <v>2.0</v>
      </c>
      <c r="B7" s="85">
        <v>45822.0</v>
      </c>
      <c r="C7" s="86" t="s">
        <v>723</v>
      </c>
      <c r="D7" s="87">
        <v>59103.0</v>
      </c>
      <c r="E7" s="88" t="s">
        <v>174</v>
      </c>
      <c r="F7" s="25"/>
      <c r="G7" s="25"/>
      <c r="H7" s="25"/>
      <c r="I7" s="89"/>
      <c r="J7" s="27"/>
      <c r="K7" s="27">
        <v>200.0</v>
      </c>
      <c r="L7" s="25"/>
      <c r="M7" s="89"/>
      <c r="N7" s="25"/>
      <c r="O7" s="25"/>
      <c r="P7" s="26">
        <v>200.0</v>
      </c>
      <c r="Q7" s="30">
        <f t="shared" si="1"/>
        <v>0</v>
      </c>
      <c r="R7" s="26" t="s">
        <v>64</v>
      </c>
      <c r="S7" s="29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44">
        <v>3.0</v>
      </c>
      <c r="B8" s="85">
        <v>45822.0</v>
      </c>
      <c r="C8" s="86" t="s">
        <v>724</v>
      </c>
      <c r="D8" s="87">
        <v>10250.0</v>
      </c>
      <c r="E8" s="88" t="s">
        <v>99</v>
      </c>
      <c r="F8" s="25"/>
      <c r="G8" s="25"/>
      <c r="H8" s="25"/>
      <c r="I8" s="89">
        <v>14000.0</v>
      </c>
      <c r="J8" s="27"/>
      <c r="K8" s="25"/>
      <c r="L8" s="25"/>
      <c r="M8" s="89"/>
      <c r="N8" s="25"/>
      <c r="O8" s="25"/>
      <c r="P8" s="26">
        <v>14000.0</v>
      </c>
      <c r="Q8" s="30">
        <f t="shared" si="1"/>
        <v>0</v>
      </c>
      <c r="R8" s="26" t="s">
        <v>64</v>
      </c>
      <c r="S8" s="29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44">
        <v>4.0</v>
      </c>
      <c r="B9" s="85">
        <v>45822.0</v>
      </c>
      <c r="C9" s="86" t="s">
        <v>725</v>
      </c>
      <c r="D9" s="87">
        <v>41123.0</v>
      </c>
      <c r="E9" s="88" t="s">
        <v>726</v>
      </c>
      <c r="F9" s="25"/>
      <c r="G9" s="25"/>
      <c r="H9" s="25"/>
      <c r="I9" s="89"/>
      <c r="J9" s="27">
        <v>5100.0</v>
      </c>
      <c r="K9" s="25"/>
      <c r="L9" s="25"/>
      <c r="M9" s="89"/>
      <c r="N9" s="25"/>
      <c r="O9" s="25"/>
      <c r="P9" s="26">
        <v>5100.0</v>
      </c>
      <c r="Q9" s="30">
        <f t="shared" si="1"/>
        <v>0</v>
      </c>
      <c r="R9" s="26" t="s">
        <v>55</v>
      </c>
      <c r="S9" s="29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44">
        <v>5.0</v>
      </c>
      <c r="B10" s="85">
        <v>45822.0</v>
      </c>
      <c r="C10" s="86" t="s">
        <v>727</v>
      </c>
      <c r="D10" s="87">
        <v>69620.0</v>
      </c>
      <c r="E10" s="88" t="s">
        <v>714</v>
      </c>
      <c r="F10" s="27"/>
      <c r="G10" s="27"/>
      <c r="H10" s="25"/>
      <c r="I10" s="89"/>
      <c r="J10" s="27">
        <v>7500.0</v>
      </c>
      <c r="K10" s="27">
        <v>100.0</v>
      </c>
      <c r="L10" s="25"/>
      <c r="M10" s="89"/>
      <c r="N10" s="25"/>
      <c r="O10" s="25"/>
      <c r="P10" s="26">
        <v>7600.0</v>
      </c>
      <c r="Q10" s="30">
        <f t="shared" si="1"/>
        <v>0</v>
      </c>
      <c r="R10" s="26" t="s">
        <v>76</v>
      </c>
      <c r="S10" s="29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44">
        <v>6.0</v>
      </c>
      <c r="B11" s="85">
        <v>45822.0</v>
      </c>
      <c r="C11" s="86" t="s">
        <v>728</v>
      </c>
      <c r="D11" s="87">
        <v>77895.0</v>
      </c>
      <c r="E11" s="88" t="s">
        <v>729</v>
      </c>
      <c r="F11" s="25"/>
      <c r="G11" s="25"/>
      <c r="H11" s="25"/>
      <c r="I11" s="89">
        <v>2600.0</v>
      </c>
      <c r="J11" s="27"/>
      <c r="K11" s="25"/>
      <c r="L11" s="25"/>
      <c r="M11" s="64"/>
      <c r="N11" s="25"/>
      <c r="O11" s="25"/>
      <c r="P11" s="26">
        <v>2600.0</v>
      </c>
      <c r="Q11" s="30">
        <f t="shared" si="1"/>
        <v>0</v>
      </c>
      <c r="R11" s="26" t="s">
        <v>64</v>
      </c>
      <c r="S11" s="2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44">
        <v>7.0</v>
      </c>
      <c r="B12" s="85">
        <v>45822.0</v>
      </c>
      <c r="C12" s="86" t="s">
        <v>730</v>
      </c>
      <c r="D12" s="87">
        <v>77368.0</v>
      </c>
      <c r="E12" s="88" t="s">
        <v>731</v>
      </c>
      <c r="F12" s="27">
        <v>250.0</v>
      </c>
      <c r="G12" s="25"/>
      <c r="H12" s="25"/>
      <c r="I12" s="89"/>
      <c r="J12" s="27"/>
      <c r="K12" s="25"/>
      <c r="L12" s="25"/>
      <c r="M12" s="64"/>
      <c r="N12" s="25"/>
      <c r="O12" s="25"/>
      <c r="P12" s="26">
        <v>250.0</v>
      </c>
      <c r="Q12" s="30">
        <f t="shared" si="1"/>
        <v>0</v>
      </c>
      <c r="R12" s="26" t="s">
        <v>55</v>
      </c>
      <c r="S12" s="2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44">
        <v>8.0</v>
      </c>
      <c r="B13" s="85">
        <v>45822.0</v>
      </c>
      <c r="C13" s="86" t="s">
        <v>732</v>
      </c>
      <c r="D13" s="87">
        <v>36928.0</v>
      </c>
      <c r="E13" s="88" t="s">
        <v>78</v>
      </c>
      <c r="F13" s="25"/>
      <c r="G13" s="25"/>
      <c r="H13" s="25"/>
      <c r="I13" s="89"/>
      <c r="J13" s="27"/>
      <c r="K13" s="27"/>
      <c r="L13" s="25"/>
      <c r="M13" s="89">
        <v>900.0</v>
      </c>
      <c r="N13" s="25"/>
      <c r="O13" s="25"/>
      <c r="P13" s="26">
        <v>900.0</v>
      </c>
      <c r="Q13" s="30">
        <f t="shared" si="1"/>
        <v>0</v>
      </c>
      <c r="R13" s="26" t="s">
        <v>55</v>
      </c>
      <c r="S13" s="2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44">
        <v>9.0</v>
      </c>
      <c r="B14" s="85">
        <v>45822.0</v>
      </c>
      <c r="C14" s="86" t="s">
        <v>733</v>
      </c>
      <c r="D14" s="87">
        <v>76602.0</v>
      </c>
      <c r="E14" s="88" t="s">
        <v>734</v>
      </c>
      <c r="F14" s="25"/>
      <c r="G14" s="25"/>
      <c r="H14" s="25"/>
      <c r="I14" s="89">
        <v>4500.0</v>
      </c>
      <c r="J14" s="27"/>
      <c r="K14" s="27"/>
      <c r="L14" s="25"/>
      <c r="M14" s="89"/>
      <c r="N14" s="25"/>
      <c r="O14" s="25"/>
      <c r="P14" s="26">
        <v>4500.0</v>
      </c>
      <c r="Q14" s="30">
        <f t="shared" si="1"/>
        <v>0</v>
      </c>
      <c r="R14" s="26" t="s">
        <v>55</v>
      </c>
      <c r="S14" s="2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44">
        <v>10.0</v>
      </c>
      <c r="B15" s="85">
        <v>45822.0</v>
      </c>
      <c r="C15" s="86" t="s">
        <v>735</v>
      </c>
      <c r="D15" s="87">
        <v>46927.0</v>
      </c>
      <c r="E15" s="88" t="s">
        <v>143</v>
      </c>
      <c r="F15" s="25"/>
      <c r="G15" s="25"/>
      <c r="H15" s="25"/>
      <c r="I15" s="89">
        <v>2600.0</v>
      </c>
      <c r="J15" s="25"/>
      <c r="K15" s="25"/>
      <c r="L15" s="25"/>
      <c r="M15" s="64"/>
      <c r="N15" s="25"/>
      <c r="O15" s="25"/>
      <c r="P15" s="26">
        <v>2600.0</v>
      </c>
      <c r="Q15" s="30">
        <f t="shared" si="1"/>
        <v>0</v>
      </c>
      <c r="R15" s="26" t="s">
        <v>55</v>
      </c>
      <c r="S15" s="2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44">
        <v>11.0</v>
      </c>
      <c r="B16" s="85">
        <v>45822.0</v>
      </c>
      <c r="C16" s="86" t="s">
        <v>736</v>
      </c>
      <c r="D16" s="87">
        <v>53054.0</v>
      </c>
      <c r="E16" s="88" t="s">
        <v>737</v>
      </c>
      <c r="F16" s="27"/>
      <c r="G16" s="25"/>
      <c r="H16" s="25"/>
      <c r="I16" s="89">
        <v>2600.0</v>
      </c>
      <c r="J16" s="27"/>
      <c r="K16" s="25"/>
      <c r="L16" s="25"/>
      <c r="M16" s="64"/>
      <c r="N16" s="25"/>
      <c r="O16" s="25"/>
      <c r="P16" s="26">
        <v>2600.0</v>
      </c>
      <c r="Q16" s="30">
        <f t="shared" si="1"/>
        <v>0</v>
      </c>
      <c r="R16" s="26" t="s">
        <v>55</v>
      </c>
      <c r="S16" s="32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44">
        <v>12.0</v>
      </c>
      <c r="B17" s="90">
        <v>45822.0</v>
      </c>
      <c r="C17" s="86" t="s">
        <v>738</v>
      </c>
      <c r="D17" s="87">
        <v>89214.0</v>
      </c>
      <c r="E17" s="88" t="s">
        <v>739</v>
      </c>
      <c r="F17" s="27">
        <v>300.0</v>
      </c>
      <c r="G17" s="25"/>
      <c r="H17" s="25"/>
      <c r="I17" s="89"/>
      <c r="J17" s="27"/>
      <c r="K17" s="25"/>
      <c r="L17" s="25"/>
      <c r="M17" s="64"/>
      <c r="N17" s="25"/>
      <c r="O17" s="25"/>
      <c r="P17" s="26">
        <v>300.0</v>
      </c>
      <c r="Q17" s="30">
        <f t="shared" si="1"/>
        <v>0</v>
      </c>
      <c r="R17" s="26" t="s">
        <v>55</v>
      </c>
      <c r="S17" s="32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44">
        <v>13.0</v>
      </c>
      <c r="B18" s="90">
        <v>45822.0</v>
      </c>
      <c r="C18" s="86" t="s">
        <v>740</v>
      </c>
      <c r="D18" s="87">
        <v>81108.0</v>
      </c>
      <c r="E18" s="88" t="s">
        <v>220</v>
      </c>
      <c r="F18" s="25"/>
      <c r="G18" s="25"/>
      <c r="H18" s="25"/>
      <c r="I18" s="89">
        <v>10000.0</v>
      </c>
      <c r="J18" s="27"/>
      <c r="K18" s="25"/>
      <c r="L18" s="25"/>
      <c r="M18" s="64"/>
      <c r="N18" s="25"/>
      <c r="O18" s="25"/>
      <c r="P18" s="26">
        <v>10000.0</v>
      </c>
      <c r="Q18" s="30">
        <f t="shared" si="1"/>
        <v>0</v>
      </c>
      <c r="R18" s="26" t="s">
        <v>76</v>
      </c>
      <c r="S18" s="32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44">
        <v>14.0</v>
      </c>
      <c r="B19" s="90">
        <v>45822.0</v>
      </c>
      <c r="C19" s="86" t="s">
        <v>741</v>
      </c>
      <c r="D19" s="87">
        <v>13133.0</v>
      </c>
      <c r="E19" s="88" t="s">
        <v>742</v>
      </c>
      <c r="F19" s="27"/>
      <c r="G19" s="25"/>
      <c r="H19" s="25"/>
      <c r="I19" s="89"/>
      <c r="J19" s="27">
        <v>14500.0</v>
      </c>
      <c r="K19" s="27"/>
      <c r="L19" s="25"/>
      <c r="M19" s="64"/>
      <c r="N19" s="25"/>
      <c r="O19" s="25"/>
      <c r="P19" s="26">
        <v>14500.0</v>
      </c>
      <c r="Q19" s="30">
        <f t="shared" si="1"/>
        <v>0</v>
      </c>
      <c r="R19" s="26" t="s">
        <v>76</v>
      </c>
      <c r="S19" s="32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44">
        <v>15.0</v>
      </c>
      <c r="B20" s="90">
        <v>45822.0</v>
      </c>
      <c r="C20" s="86" t="s">
        <v>743</v>
      </c>
      <c r="D20" s="87">
        <v>70337.0</v>
      </c>
      <c r="E20" s="88" t="s">
        <v>744</v>
      </c>
      <c r="F20" s="27"/>
      <c r="G20" s="27"/>
      <c r="H20" s="25"/>
      <c r="I20" s="89">
        <v>10750.0</v>
      </c>
      <c r="J20" s="27"/>
      <c r="K20" s="25"/>
      <c r="L20" s="25"/>
      <c r="M20" s="64"/>
      <c r="N20" s="25"/>
      <c r="O20" s="25"/>
      <c r="P20" s="26">
        <v>10750.0</v>
      </c>
      <c r="Q20" s="30">
        <f t="shared" si="1"/>
        <v>0</v>
      </c>
      <c r="R20" s="26" t="s">
        <v>76</v>
      </c>
      <c r="S20" s="32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44">
        <v>16.0</v>
      </c>
      <c r="B21" s="90">
        <v>45822.0</v>
      </c>
      <c r="C21" s="86" t="s">
        <v>745</v>
      </c>
      <c r="D21" s="87">
        <v>33507.0</v>
      </c>
      <c r="E21" s="88" t="s">
        <v>408</v>
      </c>
      <c r="F21" s="25"/>
      <c r="G21" s="27"/>
      <c r="H21" s="25"/>
      <c r="I21" s="89">
        <v>5000.0</v>
      </c>
      <c r="J21" s="25"/>
      <c r="K21" s="25"/>
      <c r="L21" s="25"/>
      <c r="M21" s="64"/>
      <c r="N21" s="25"/>
      <c r="O21" s="25"/>
      <c r="P21" s="26">
        <v>5000.0</v>
      </c>
      <c r="Q21" s="30">
        <f t="shared" si="1"/>
        <v>0</v>
      </c>
      <c r="R21" s="26" t="s">
        <v>76</v>
      </c>
      <c r="S21" s="32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44">
        <v>17.0</v>
      </c>
      <c r="B22" s="90">
        <v>45822.0</v>
      </c>
      <c r="C22" s="86" t="s">
        <v>746</v>
      </c>
      <c r="D22" s="87">
        <v>70544.0</v>
      </c>
      <c r="E22" s="88" t="s">
        <v>747</v>
      </c>
      <c r="F22" s="27"/>
      <c r="G22" s="25"/>
      <c r="H22" s="25"/>
      <c r="I22" s="89">
        <v>5000.0</v>
      </c>
      <c r="J22" s="27"/>
      <c r="K22" s="27"/>
      <c r="L22" s="25"/>
      <c r="M22" s="64"/>
      <c r="N22" s="25"/>
      <c r="O22" s="25"/>
      <c r="P22" s="26">
        <v>5000.0</v>
      </c>
      <c r="Q22" s="30">
        <f t="shared" si="1"/>
        <v>0</v>
      </c>
      <c r="R22" s="26" t="s">
        <v>76</v>
      </c>
      <c r="S22" s="32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44">
        <v>18.0</v>
      </c>
      <c r="B23" s="85">
        <v>45822.0</v>
      </c>
      <c r="C23" s="86" t="s">
        <v>748</v>
      </c>
      <c r="D23" s="87">
        <v>50436.0</v>
      </c>
      <c r="E23" s="88" t="s">
        <v>210</v>
      </c>
      <c r="F23" s="27"/>
      <c r="G23" s="25"/>
      <c r="H23" s="25"/>
      <c r="I23" s="89">
        <v>15000.0</v>
      </c>
      <c r="J23" s="27"/>
      <c r="K23" s="25"/>
      <c r="L23" s="25"/>
      <c r="M23" s="64"/>
      <c r="N23" s="25"/>
      <c r="O23" s="25"/>
      <c r="P23" s="26">
        <v>15000.0</v>
      </c>
      <c r="Q23" s="30">
        <f t="shared" si="1"/>
        <v>0</v>
      </c>
      <c r="R23" s="26" t="s">
        <v>64</v>
      </c>
      <c r="S23" s="32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44">
        <v>19.0</v>
      </c>
      <c r="B24" s="85">
        <v>45822.0</v>
      </c>
      <c r="C24" s="86" t="s">
        <v>749</v>
      </c>
      <c r="D24" s="87">
        <v>51119.0</v>
      </c>
      <c r="E24" s="88" t="s">
        <v>750</v>
      </c>
      <c r="F24" s="25"/>
      <c r="G24" s="27"/>
      <c r="H24" s="25"/>
      <c r="I24" s="89"/>
      <c r="J24" s="27"/>
      <c r="K24" s="27"/>
      <c r="L24" s="25"/>
      <c r="M24" s="89">
        <v>290.0</v>
      </c>
      <c r="N24" s="25"/>
      <c r="O24" s="25"/>
      <c r="P24" s="26">
        <v>290.0</v>
      </c>
      <c r="Q24" s="30">
        <f t="shared" si="1"/>
        <v>0</v>
      </c>
      <c r="R24" s="26" t="s">
        <v>64</v>
      </c>
      <c r="S24" s="32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44">
        <v>20.0</v>
      </c>
      <c r="B25" s="85">
        <v>45822.0</v>
      </c>
      <c r="C25" s="86" t="s">
        <v>751</v>
      </c>
      <c r="D25" s="87">
        <v>59812.0</v>
      </c>
      <c r="E25" s="88" t="s">
        <v>662</v>
      </c>
      <c r="F25" s="27"/>
      <c r="G25" s="25"/>
      <c r="H25" s="27"/>
      <c r="I25" s="89">
        <v>7100.0</v>
      </c>
      <c r="J25" s="27"/>
      <c r="K25" s="27"/>
      <c r="L25" s="25"/>
      <c r="M25" s="64"/>
      <c r="N25" s="25"/>
      <c r="O25" s="25"/>
      <c r="P25" s="26">
        <v>7100.0</v>
      </c>
      <c r="Q25" s="30">
        <f t="shared" si="1"/>
        <v>0</v>
      </c>
      <c r="R25" s="26" t="s">
        <v>64</v>
      </c>
      <c r="S25" s="32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44">
        <v>21.0</v>
      </c>
      <c r="B26" s="85">
        <v>45822.0</v>
      </c>
      <c r="C26" s="86" t="s">
        <v>752</v>
      </c>
      <c r="D26" s="87">
        <v>89225.0</v>
      </c>
      <c r="E26" s="88" t="s">
        <v>753</v>
      </c>
      <c r="F26" s="25"/>
      <c r="G26" s="27"/>
      <c r="H26" s="27"/>
      <c r="I26" s="89">
        <v>300.0</v>
      </c>
      <c r="J26" s="25"/>
      <c r="K26" s="27"/>
      <c r="L26" s="25"/>
      <c r="M26" s="89"/>
      <c r="N26" s="25"/>
      <c r="O26" s="25"/>
      <c r="P26" s="26">
        <v>300.0</v>
      </c>
      <c r="Q26" s="30">
        <f t="shared" si="1"/>
        <v>0</v>
      </c>
      <c r="R26" s="26" t="s">
        <v>51</v>
      </c>
      <c r="S26" s="32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44">
        <v>22.0</v>
      </c>
      <c r="B27" s="85">
        <v>45822.0</v>
      </c>
      <c r="C27" s="86" t="s">
        <v>754</v>
      </c>
      <c r="D27" s="87">
        <v>75598.0</v>
      </c>
      <c r="E27" s="88" t="s">
        <v>755</v>
      </c>
      <c r="F27" s="25"/>
      <c r="G27" s="25"/>
      <c r="H27" s="27"/>
      <c r="I27" s="89">
        <v>300.0</v>
      </c>
      <c r="J27" s="25"/>
      <c r="K27" s="27"/>
      <c r="L27" s="25"/>
      <c r="M27" s="89"/>
      <c r="N27" s="25"/>
      <c r="O27" s="25"/>
      <c r="P27" s="26">
        <v>300.0</v>
      </c>
      <c r="Q27" s="30">
        <f t="shared" si="1"/>
        <v>0</v>
      </c>
      <c r="R27" s="26" t="s">
        <v>55</v>
      </c>
      <c r="S27" s="32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44">
        <v>23.0</v>
      </c>
      <c r="B28" s="85">
        <v>45822.0</v>
      </c>
      <c r="C28" s="86" t="s">
        <v>756</v>
      </c>
      <c r="D28" s="87">
        <v>51939.0</v>
      </c>
      <c r="E28" s="88" t="s">
        <v>329</v>
      </c>
      <c r="F28" s="25"/>
      <c r="G28" s="25"/>
      <c r="H28" s="27"/>
      <c r="I28" s="89">
        <v>7700.0</v>
      </c>
      <c r="J28" s="25"/>
      <c r="K28" s="27"/>
      <c r="L28" s="25"/>
      <c r="M28" s="89"/>
      <c r="N28" s="25"/>
      <c r="O28" s="25"/>
      <c r="P28" s="26">
        <v>7700.0</v>
      </c>
      <c r="Q28" s="30">
        <f t="shared" si="1"/>
        <v>0</v>
      </c>
      <c r="R28" s="26" t="s">
        <v>55</v>
      </c>
      <c r="S28" s="32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44">
        <v>24.0</v>
      </c>
      <c r="B29" s="85">
        <v>45822.0</v>
      </c>
      <c r="C29" s="86" t="s">
        <v>757</v>
      </c>
      <c r="D29" s="87">
        <v>37642.0</v>
      </c>
      <c r="E29" s="88" t="s">
        <v>664</v>
      </c>
      <c r="F29" s="25"/>
      <c r="G29" s="25"/>
      <c r="H29" s="27"/>
      <c r="I29" s="89">
        <v>1250.0</v>
      </c>
      <c r="J29" s="25"/>
      <c r="K29" s="27"/>
      <c r="L29" s="25"/>
      <c r="M29" s="89"/>
      <c r="N29" s="25"/>
      <c r="O29" s="25"/>
      <c r="P29" s="26">
        <v>1250.0</v>
      </c>
      <c r="Q29" s="30">
        <f t="shared" si="1"/>
        <v>0</v>
      </c>
      <c r="R29" s="26" t="s">
        <v>76</v>
      </c>
      <c r="S29" s="32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44">
        <v>25.0</v>
      </c>
      <c r="B30" s="85">
        <v>45822.0</v>
      </c>
      <c r="C30" s="86" t="s">
        <v>758</v>
      </c>
      <c r="D30" s="87">
        <v>76602.0</v>
      </c>
      <c r="E30" s="88" t="s">
        <v>734</v>
      </c>
      <c r="F30" s="25"/>
      <c r="G30" s="25"/>
      <c r="H30" s="27"/>
      <c r="I30" s="89"/>
      <c r="J30" s="27">
        <v>450.0</v>
      </c>
      <c r="K30" s="27"/>
      <c r="L30" s="25"/>
      <c r="M30" s="89"/>
      <c r="N30" s="25"/>
      <c r="O30" s="25"/>
      <c r="P30" s="26">
        <v>450.0</v>
      </c>
      <c r="Q30" s="30">
        <f t="shared" si="1"/>
        <v>0</v>
      </c>
      <c r="R30" s="26" t="s">
        <v>76</v>
      </c>
      <c r="S30" s="32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44">
        <v>26.0</v>
      </c>
      <c r="B31" s="85">
        <v>45822.0</v>
      </c>
      <c r="C31" s="86" t="s">
        <v>759</v>
      </c>
      <c r="D31" s="87">
        <v>77368.0</v>
      </c>
      <c r="E31" s="88" t="s">
        <v>731</v>
      </c>
      <c r="F31" s="27">
        <v>1550.0</v>
      </c>
      <c r="G31" s="25"/>
      <c r="H31" s="27"/>
      <c r="I31" s="89"/>
      <c r="J31" s="25"/>
      <c r="K31" s="27"/>
      <c r="L31" s="25"/>
      <c r="M31" s="89"/>
      <c r="N31" s="25"/>
      <c r="O31" s="25"/>
      <c r="P31" s="26">
        <v>1550.0</v>
      </c>
      <c r="Q31" s="30">
        <f t="shared" si="1"/>
        <v>0</v>
      </c>
      <c r="R31" s="26" t="s">
        <v>55</v>
      </c>
      <c r="S31" s="32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44">
        <v>27.0</v>
      </c>
      <c r="B32" s="85">
        <v>45822.0</v>
      </c>
      <c r="C32" s="86" t="s">
        <v>760</v>
      </c>
      <c r="D32" s="87">
        <v>89216.0</v>
      </c>
      <c r="E32" s="88" t="s">
        <v>761</v>
      </c>
      <c r="F32" s="25"/>
      <c r="G32" s="25"/>
      <c r="H32" s="27"/>
      <c r="I32" s="89">
        <v>2700.0</v>
      </c>
      <c r="J32" s="27"/>
      <c r="K32" s="27"/>
      <c r="L32" s="25"/>
      <c r="M32" s="89"/>
      <c r="N32" s="25"/>
      <c r="O32" s="25"/>
      <c r="P32" s="26">
        <v>2700.0</v>
      </c>
      <c r="Q32" s="30">
        <f t="shared" si="1"/>
        <v>0</v>
      </c>
      <c r="R32" s="26" t="s">
        <v>463</v>
      </c>
      <c r="S32" s="32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44">
        <v>28.0</v>
      </c>
      <c r="B33" s="85">
        <v>45822.0</v>
      </c>
      <c r="C33" s="86" t="s">
        <v>762</v>
      </c>
      <c r="D33" s="87">
        <v>89217.0</v>
      </c>
      <c r="E33" s="88" t="s">
        <v>763</v>
      </c>
      <c r="F33" s="25"/>
      <c r="G33" s="25"/>
      <c r="H33" s="27"/>
      <c r="I33" s="89">
        <v>2700.0</v>
      </c>
      <c r="J33" s="25"/>
      <c r="K33" s="27"/>
      <c r="L33" s="25"/>
      <c r="M33" s="89"/>
      <c r="N33" s="25"/>
      <c r="O33" s="25"/>
      <c r="P33" s="26">
        <v>2700.0</v>
      </c>
      <c r="Q33" s="30">
        <f t="shared" si="1"/>
        <v>0</v>
      </c>
      <c r="R33" s="26" t="s">
        <v>463</v>
      </c>
      <c r="S33" s="32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customHeight="1">
      <c r="A34" s="44">
        <v>29.0</v>
      </c>
      <c r="B34" s="85">
        <v>45822.0</v>
      </c>
      <c r="C34" s="86" t="s">
        <v>764</v>
      </c>
      <c r="D34" s="87">
        <v>89218.0</v>
      </c>
      <c r="E34" s="88" t="s">
        <v>765</v>
      </c>
      <c r="F34" s="25"/>
      <c r="G34" s="25"/>
      <c r="H34" s="27"/>
      <c r="I34" s="89">
        <v>2700.0</v>
      </c>
      <c r="J34" s="25"/>
      <c r="K34" s="27"/>
      <c r="L34" s="25"/>
      <c r="M34" s="89"/>
      <c r="N34" s="25"/>
      <c r="O34" s="25"/>
      <c r="P34" s="26">
        <v>2700.0</v>
      </c>
      <c r="Q34" s="30">
        <f t="shared" si="1"/>
        <v>0</v>
      </c>
      <c r="R34" s="26" t="s">
        <v>463</v>
      </c>
      <c r="S34" s="32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customHeight="1">
      <c r="A35" s="44">
        <v>30.0</v>
      </c>
      <c r="B35" s="85">
        <v>45822.0</v>
      </c>
      <c r="C35" s="86" t="s">
        <v>766</v>
      </c>
      <c r="D35" s="87">
        <v>50595.0</v>
      </c>
      <c r="E35" s="88" t="s">
        <v>678</v>
      </c>
      <c r="F35" s="25"/>
      <c r="G35" s="25"/>
      <c r="H35" s="27">
        <v>15000.0</v>
      </c>
      <c r="I35" s="89"/>
      <c r="J35" s="25"/>
      <c r="K35" s="27"/>
      <c r="L35" s="25"/>
      <c r="M35" s="89"/>
      <c r="N35" s="25"/>
      <c r="O35" s="25"/>
      <c r="P35" s="26">
        <v>15000.0</v>
      </c>
      <c r="Q35" s="30">
        <f t="shared" si="1"/>
        <v>0</v>
      </c>
      <c r="R35" s="26"/>
      <c r="S35" s="32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customHeight="1">
      <c r="A36" s="44">
        <v>31.0</v>
      </c>
      <c r="B36" s="85">
        <v>45822.0</v>
      </c>
      <c r="C36" s="86" t="s">
        <v>767</v>
      </c>
      <c r="D36" s="87">
        <v>47787.0</v>
      </c>
      <c r="E36" s="88" t="s">
        <v>25</v>
      </c>
      <c r="F36" s="25"/>
      <c r="G36" s="25"/>
      <c r="H36" s="27">
        <v>5000.0</v>
      </c>
      <c r="I36" s="89"/>
      <c r="J36" s="25"/>
      <c r="K36" s="27"/>
      <c r="L36" s="25"/>
      <c r="M36" s="89"/>
      <c r="N36" s="25"/>
      <c r="O36" s="25"/>
      <c r="P36" s="26">
        <v>5000.0</v>
      </c>
      <c r="Q36" s="30">
        <f t="shared" si="1"/>
        <v>0</v>
      </c>
      <c r="R36" s="26"/>
      <c r="S36" s="32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customHeight="1">
      <c r="A37" s="19">
        <v>32.0</v>
      </c>
      <c r="B37" s="85">
        <v>45822.0</v>
      </c>
      <c r="C37" s="86" t="s">
        <v>768</v>
      </c>
      <c r="D37" s="87">
        <v>10006.0</v>
      </c>
      <c r="E37" s="88" t="s">
        <v>155</v>
      </c>
      <c r="F37" s="25"/>
      <c r="G37" s="25"/>
      <c r="H37" s="27">
        <v>450.0</v>
      </c>
      <c r="I37" s="89"/>
      <c r="J37" s="25"/>
      <c r="K37" s="27"/>
      <c r="L37" s="25"/>
      <c r="M37" s="89"/>
      <c r="N37" s="25"/>
      <c r="O37" s="25"/>
      <c r="P37" s="26">
        <v>450.0</v>
      </c>
      <c r="Q37" s="30">
        <f t="shared" si="1"/>
        <v>0</v>
      </c>
      <c r="R37" s="26"/>
      <c r="S37" s="32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customHeight="1">
      <c r="A38" s="19">
        <v>33.0</v>
      </c>
      <c r="B38" s="85">
        <v>45822.0</v>
      </c>
      <c r="C38" s="86" t="s">
        <v>769</v>
      </c>
      <c r="D38" s="87">
        <v>51017.0</v>
      </c>
      <c r="E38" s="88" t="s">
        <v>293</v>
      </c>
      <c r="F38" s="25"/>
      <c r="G38" s="25"/>
      <c r="H38" s="27">
        <v>10000.0</v>
      </c>
      <c r="I38" s="64"/>
      <c r="J38" s="25"/>
      <c r="K38" s="27"/>
      <c r="L38" s="25"/>
      <c r="M38" s="89"/>
      <c r="N38" s="25"/>
      <c r="O38" s="25"/>
      <c r="P38" s="26">
        <v>10000.0</v>
      </c>
      <c r="Q38" s="30">
        <f t="shared" si="1"/>
        <v>0</v>
      </c>
      <c r="R38" s="26"/>
      <c r="S38" s="32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customHeight="1">
      <c r="A39" s="44"/>
      <c r="B39" s="85"/>
      <c r="C39" s="86"/>
      <c r="D39" s="87"/>
      <c r="E39" s="88"/>
      <c r="F39" s="25"/>
      <c r="G39" s="25"/>
      <c r="H39" s="27"/>
      <c r="I39" s="64"/>
      <c r="J39" s="25"/>
      <c r="K39" s="27"/>
      <c r="L39" s="25"/>
      <c r="M39" s="89"/>
      <c r="N39" s="25"/>
      <c r="O39" s="25"/>
      <c r="P39" s="26"/>
      <c r="Q39" s="30">
        <f t="shared" si="1"/>
        <v>0</v>
      </c>
      <c r="R39" s="26"/>
      <c r="S39" s="32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customHeight="1">
      <c r="A40" s="65"/>
      <c r="B40" s="66"/>
      <c r="C40" s="67"/>
      <c r="D40" s="68"/>
      <c r="E40" s="68"/>
      <c r="F40" s="69">
        <f t="shared" ref="F40:P40" si="2">SUM(F6:F39)</f>
        <v>2100</v>
      </c>
      <c r="G40" s="69">
        <f t="shared" si="2"/>
        <v>0</v>
      </c>
      <c r="H40" s="69">
        <f t="shared" si="2"/>
        <v>30450</v>
      </c>
      <c r="I40" s="69">
        <f t="shared" si="2"/>
        <v>104400</v>
      </c>
      <c r="J40" s="69">
        <f t="shared" si="2"/>
        <v>27550</v>
      </c>
      <c r="K40" s="69">
        <f t="shared" si="2"/>
        <v>300</v>
      </c>
      <c r="L40" s="69">
        <f t="shared" si="2"/>
        <v>0</v>
      </c>
      <c r="M40" s="69">
        <f t="shared" si="2"/>
        <v>1190</v>
      </c>
      <c r="N40" s="69">
        <f t="shared" si="2"/>
        <v>0</v>
      </c>
      <c r="O40" s="69">
        <f t="shared" si="2"/>
        <v>0</v>
      </c>
      <c r="P40" s="69">
        <f t="shared" si="2"/>
        <v>165990</v>
      </c>
      <c r="Q40" s="91"/>
      <c r="R40" s="68"/>
      <c r="S40" s="70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</row>
    <row r="41" ht="42.0" customHeight="1">
      <c r="A41" s="71"/>
      <c r="B41" s="92"/>
      <c r="C41" s="72"/>
      <c r="D41" s="72"/>
      <c r="E41" s="72"/>
      <c r="F41" s="73">
        <f>F40+G40+H40+I40+J40+K40+L40+M40+N40+O40</f>
        <v>165990</v>
      </c>
      <c r="G41" s="5"/>
      <c r="H41" s="5"/>
      <c r="I41" s="5"/>
      <c r="J41" s="5"/>
      <c r="K41" s="5"/>
      <c r="L41" s="5"/>
      <c r="M41" s="5"/>
      <c r="N41" s="5"/>
      <c r="O41" s="5"/>
      <c r="P41" s="74" t="s">
        <v>161</v>
      </c>
      <c r="Q41" s="74"/>
      <c r="R41" s="72"/>
      <c r="S41" s="7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ht="42.0" customHeight="1">
      <c r="A42" s="55"/>
      <c r="B42" s="55"/>
      <c r="C42" s="55"/>
      <c r="D42" s="55"/>
      <c r="E42" s="31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</row>
    <row r="43" ht="42.0" customHeight="1">
      <c r="A43" s="117" t="s">
        <v>169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6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ht="42.0" customHeight="1">
      <c r="A44" s="119" t="s">
        <v>2</v>
      </c>
      <c r="B44" s="120" t="s">
        <v>3</v>
      </c>
      <c r="C44" s="120" t="s">
        <v>4</v>
      </c>
      <c r="D44" s="120" t="s">
        <v>5</v>
      </c>
      <c r="E44" s="120" t="s">
        <v>6</v>
      </c>
      <c r="F44" s="121" t="s">
        <v>31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1"/>
      <c r="R44" s="120" t="s">
        <v>32</v>
      </c>
      <c r="S44" s="120" t="s">
        <v>33</v>
      </c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ht="42.0" customHeight="1">
      <c r="A45" s="12"/>
      <c r="B45" s="13"/>
      <c r="C45" s="13"/>
      <c r="D45" s="13"/>
      <c r="E45" s="13"/>
      <c r="F45" s="122" t="s">
        <v>34</v>
      </c>
      <c r="G45" s="123" t="s">
        <v>35</v>
      </c>
      <c r="H45" s="11"/>
      <c r="I45" s="123" t="s">
        <v>36</v>
      </c>
      <c r="J45" s="11"/>
      <c r="K45" s="120" t="s">
        <v>37</v>
      </c>
      <c r="L45" s="124"/>
      <c r="M45" s="124"/>
      <c r="N45" s="124"/>
      <c r="O45" s="125" t="s">
        <v>770</v>
      </c>
      <c r="P45" s="120" t="s">
        <v>39</v>
      </c>
      <c r="Q45" s="120" t="s">
        <v>40</v>
      </c>
      <c r="R45" s="13"/>
      <c r="S45" s="13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ht="42.0" customHeight="1">
      <c r="A46" s="17"/>
      <c r="B46" s="11"/>
      <c r="C46" s="11"/>
      <c r="D46" s="11"/>
      <c r="E46" s="11"/>
      <c r="F46" s="11"/>
      <c r="G46" s="126" t="s">
        <v>41</v>
      </c>
      <c r="H46" s="126" t="s">
        <v>42</v>
      </c>
      <c r="I46" s="126" t="s">
        <v>43</v>
      </c>
      <c r="J46" s="126" t="s">
        <v>44</v>
      </c>
      <c r="K46" s="11"/>
      <c r="L46" s="126" t="s">
        <v>45</v>
      </c>
      <c r="M46" s="126" t="s">
        <v>46</v>
      </c>
      <c r="N46" s="126" t="s">
        <v>47</v>
      </c>
      <c r="O46" s="11"/>
      <c r="P46" s="11"/>
      <c r="Q46" s="11"/>
      <c r="R46" s="11"/>
      <c r="S46" s="11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ht="42.0" customHeight="1">
      <c r="A47" s="127">
        <v>1.0</v>
      </c>
      <c r="B47" s="85">
        <v>45822.0</v>
      </c>
      <c r="C47" s="128" t="s">
        <v>545</v>
      </c>
      <c r="D47" s="128">
        <v>50436.0</v>
      </c>
      <c r="E47" s="129" t="s">
        <v>210</v>
      </c>
      <c r="F47" s="130"/>
      <c r="G47" s="130"/>
      <c r="H47" s="131"/>
      <c r="I47" s="132"/>
      <c r="J47" s="132"/>
      <c r="K47" s="132">
        <v>4700.0</v>
      </c>
      <c r="L47" s="130"/>
      <c r="M47" s="130"/>
      <c r="N47" s="130"/>
      <c r="O47" s="130"/>
      <c r="P47" s="133">
        <v>4700.0</v>
      </c>
      <c r="Q47" s="134">
        <v>0.0</v>
      </c>
      <c r="R47" s="177" t="s">
        <v>771</v>
      </c>
      <c r="S47" s="136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ht="42.0" customHeight="1">
      <c r="A48" s="137">
        <v>2.0</v>
      </c>
      <c r="B48" s="85">
        <v>45823.0</v>
      </c>
      <c r="C48" s="128" t="s">
        <v>772</v>
      </c>
      <c r="D48" s="138">
        <v>79725.0</v>
      </c>
      <c r="E48" s="139" t="s">
        <v>773</v>
      </c>
      <c r="F48" s="130"/>
      <c r="G48" s="130"/>
      <c r="H48" s="131"/>
      <c r="I48" s="132"/>
      <c r="J48" s="130"/>
      <c r="K48" s="132">
        <v>4700.0</v>
      </c>
      <c r="L48" s="130"/>
      <c r="M48" s="130"/>
      <c r="N48" s="130"/>
      <c r="O48" s="130"/>
      <c r="P48" s="133">
        <v>4700.0</v>
      </c>
      <c r="Q48" s="204">
        <v>0.0</v>
      </c>
      <c r="R48" s="177" t="s">
        <v>771</v>
      </c>
      <c r="S48" s="136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</row>
    <row r="49" ht="42.0" customHeight="1">
      <c r="A49" s="137">
        <v>3.0</v>
      </c>
      <c r="B49" s="85">
        <v>45824.0</v>
      </c>
      <c r="C49" s="128" t="s">
        <v>774</v>
      </c>
      <c r="D49" s="138">
        <v>49655.0</v>
      </c>
      <c r="E49" s="139" t="s">
        <v>546</v>
      </c>
      <c r="F49" s="130"/>
      <c r="G49" s="130"/>
      <c r="H49" s="131"/>
      <c r="I49" s="132"/>
      <c r="J49" s="130"/>
      <c r="K49" s="132">
        <v>4700.0</v>
      </c>
      <c r="L49" s="130"/>
      <c r="M49" s="130"/>
      <c r="N49" s="130"/>
      <c r="O49" s="130"/>
      <c r="P49" s="133">
        <v>4700.0</v>
      </c>
      <c r="Q49" s="204">
        <v>0.0</v>
      </c>
      <c r="R49" s="177" t="s">
        <v>771</v>
      </c>
      <c r="S49" s="136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</row>
    <row r="50" ht="42.0" customHeight="1">
      <c r="A50" s="137">
        <v>4.0</v>
      </c>
      <c r="B50" s="85">
        <v>45825.0</v>
      </c>
      <c r="C50" s="128" t="s">
        <v>775</v>
      </c>
      <c r="D50" s="138">
        <v>21821.0</v>
      </c>
      <c r="E50" s="139" t="s">
        <v>776</v>
      </c>
      <c r="F50" s="130"/>
      <c r="G50" s="130"/>
      <c r="H50" s="131"/>
      <c r="I50" s="132"/>
      <c r="J50" s="130"/>
      <c r="K50" s="132">
        <v>4700.0</v>
      </c>
      <c r="L50" s="130"/>
      <c r="M50" s="130"/>
      <c r="N50" s="130"/>
      <c r="O50" s="130"/>
      <c r="P50" s="133">
        <v>4700.0</v>
      </c>
      <c r="Q50" s="204">
        <v>0.0</v>
      </c>
      <c r="R50" s="177" t="s">
        <v>771</v>
      </c>
      <c r="S50" s="136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</row>
    <row r="51" ht="42.0" customHeight="1">
      <c r="A51" s="137"/>
      <c r="B51" s="85"/>
      <c r="C51" s="138"/>
      <c r="D51" s="138"/>
      <c r="E51" s="139"/>
      <c r="F51" s="130"/>
      <c r="G51" s="130"/>
      <c r="H51" s="131"/>
      <c r="I51" s="132"/>
      <c r="J51" s="130"/>
      <c r="K51" s="130"/>
      <c r="L51" s="130"/>
      <c r="M51" s="130"/>
      <c r="N51" s="130"/>
      <c r="O51" s="130"/>
      <c r="P51" s="133"/>
      <c r="Q51" s="134"/>
      <c r="R51" s="135"/>
      <c r="S51" s="136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</row>
    <row r="52" ht="42.0" customHeight="1">
      <c r="A52" s="137"/>
      <c r="B52" s="85"/>
      <c r="C52" s="138"/>
      <c r="D52" s="138"/>
      <c r="E52" s="139"/>
      <c r="F52" s="130"/>
      <c r="G52" s="130"/>
      <c r="H52" s="131"/>
      <c r="I52" s="132"/>
      <c r="J52" s="130"/>
      <c r="K52" s="130"/>
      <c r="L52" s="130"/>
      <c r="M52" s="130"/>
      <c r="N52" s="130"/>
      <c r="O52" s="130"/>
      <c r="P52" s="133"/>
      <c r="Q52" s="134">
        <v>0.0</v>
      </c>
      <c r="R52" s="135"/>
      <c r="S52" s="136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</row>
    <row r="53" ht="42.0" customHeight="1">
      <c r="A53" s="127"/>
      <c r="B53" s="143"/>
      <c r="C53" s="144"/>
      <c r="D53" s="144"/>
      <c r="E53" s="145"/>
      <c r="F53" s="130"/>
      <c r="G53" s="130"/>
      <c r="H53" s="131"/>
      <c r="I53" s="130"/>
      <c r="J53" s="130"/>
      <c r="K53" s="130"/>
      <c r="L53" s="130"/>
      <c r="M53" s="130"/>
      <c r="N53" s="130"/>
      <c r="O53" s="130"/>
      <c r="P53" s="131"/>
      <c r="Q53" s="134">
        <v>0.0</v>
      </c>
      <c r="R53" s="135"/>
      <c r="S53" s="136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</row>
    <row r="54" ht="42.0" customHeight="1">
      <c r="A54" s="146"/>
      <c r="B54" s="147"/>
      <c r="C54" s="148"/>
      <c r="D54" s="149" t="s">
        <v>168</v>
      </c>
      <c r="E54" s="124"/>
      <c r="F54" s="150">
        <f t="shared" ref="F54:G54" si="3">SUM(F47:F53)</f>
        <v>0</v>
      </c>
      <c r="G54" s="150">
        <f t="shared" si="3"/>
        <v>0</v>
      </c>
      <c r="H54" s="150"/>
      <c r="I54" s="150"/>
      <c r="J54" s="150"/>
      <c r="K54" s="150">
        <f t="shared" ref="K54:P54" si="4">SUM(K47:K53)</f>
        <v>18800</v>
      </c>
      <c r="L54" s="150">
        <f t="shared" si="4"/>
        <v>0</v>
      </c>
      <c r="M54" s="150">
        <f t="shared" si="4"/>
        <v>0</v>
      </c>
      <c r="N54" s="150">
        <f t="shared" si="4"/>
        <v>0</v>
      </c>
      <c r="O54" s="150">
        <f t="shared" si="4"/>
        <v>0</v>
      </c>
      <c r="P54" s="151">
        <f t="shared" si="4"/>
        <v>18800</v>
      </c>
      <c r="Q54" s="152"/>
      <c r="R54" s="124"/>
      <c r="S54" s="153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</row>
    <row r="55" ht="42.0" customHeight="1">
      <c r="A55" s="154"/>
      <c r="B55" s="155"/>
      <c r="C55" s="155"/>
      <c r="D55" s="155"/>
      <c r="E55" s="155"/>
      <c r="F55" s="156">
        <f>F54+G54+H54+I54+J54+K54+L54+M54+N54+O54</f>
        <v>18800</v>
      </c>
      <c r="G55" s="5"/>
      <c r="H55" s="5"/>
      <c r="I55" s="5"/>
      <c r="J55" s="5"/>
      <c r="K55" s="5"/>
      <c r="L55" s="5"/>
      <c r="M55" s="5"/>
      <c r="N55" s="5"/>
      <c r="O55" s="5"/>
      <c r="P55" s="157"/>
      <c r="Q55" s="157"/>
      <c r="R55" s="155"/>
      <c r="S55" s="158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</row>
    <row r="56" ht="42.0" customHeight="1">
      <c r="A56" s="55"/>
      <c r="B56" s="55"/>
      <c r="C56" s="55"/>
      <c r="D56" s="55"/>
      <c r="E56" s="31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</row>
    <row r="57" ht="42.0" customHeight="1">
      <c r="A57" s="55"/>
      <c r="B57" s="55"/>
      <c r="C57" s="55"/>
      <c r="D57" s="55"/>
      <c r="E57" s="115"/>
      <c r="F57" s="116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</row>
    <row r="58" ht="42.0" customHeight="1">
      <c r="A58" s="55"/>
      <c r="B58" s="55"/>
      <c r="C58" s="55"/>
      <c r="D58" s="55"/>
      <c r="E58" s="115"/>
      <c r="F58" s="116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</row>
    <row r="59" ht="51.0" customHeight="1">
      <c r="A59" s="3"/>
      <c r="B59" s="3"/>
      <c r="C59" s="3"/>
      <c r="D59" s="3"/>
      <c r="E59" s="159" t="s">
        <v>188</v>
      </c>
      <c r="F59" s="160" t="s">
        <v>424</v>
      </c>
      <c r="G59" s="3"/>
      <c r="H59" s="3"/>
      <c r="I59" s="3"/>
      <c r="J59" s="161" t="s">
        <v>190</v>
      </c>
      <c r="K59" s="162"/>
      <c r="L59" s="162"/>
      <c r="M59" s="162"/>
      <c r="N59" s="163"/>
      <c r="O59" s="163"/>
      <c r="P59" s="164"/>
      <c r="Q59" s="165"/>
      <c r="R59" s="165"/>
      <c r="S59" s="165"/>
      <c r="T59" s="165"/>
      <c r="U59" s="165"/>
      <c r="V59" s="165"/>
      <c r="W59" s="165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159" t="s">
        <v>191</v>
      </c>
      <c r="F60" s="166" t="s">
        <v>192</v>
      </c>
      <c r="G60" s="3"/>
      <c r="H60" s="3"/>
      <c r="I60" s="3"/>
      <c r="J60" s="167" t="s">
        <v>193</v>
      </c>
      <c r="K60" s="168"/>
      <c r="L60" s="168"/>
      <c r="M60" s="168"/>
      <c r="N60" s="168"/>
      <c r="O60" s="168"/>
      <c r="P60" s="169"/>
      <c r="Q60" s="165"/>
      <c r="R60" s="165"/>
      <c r="S60" s="165"/>
      <c r="T60" s="165"/>
      <c r="U60" s="165"/>
      <c r="V60" s="165"/>
      <c r="W60" s="165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159" t="s">
        <v>194</v>
      </c>
      <c r="F61" s="166" t="s">
        <v>192</v>
      </c>
      <c r="G61" s="3"/>
      <c r="H61" s="3"/>
      <c r="I61" s="3"/>
      <c r="J61" s="170">
        <v>1.0</v>
      </c>
      <c r="K61" s="170" t="s">
        <v>777</v>
      </c>
      <c r="L61" s="171"/>
      <c r="M61" s="170" t="s">
        <v>778</v>
      </c>
      <c r="N61" s="171"/>
      <c r="O61" s="171"/>
      <c r="P61" s="171"/>
      <c r="Q61" s="172" t="s">
        <v>779</v>
      </c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159" t="s">
        <v>195</v>
      </c>
      <c r="F62" s="160" t="s">
        <v>192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159" t="s">
        <v>780</v>
      </c>
      <c r="F63" s="160" t="s">
        <v>192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159" t="s">
        <v>199</v>
      </c>
      <c r="F64" s="160" t="s">
        <v>198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159" t="s">
        <v>200</v>
      </c>
      <c r="F65" s="160" t="s">
        <v>192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4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4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ht="4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ht="4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ht="4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ht="4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ht="4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ht="4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ht="4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ht="4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 ht="4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44:D46"/>
    <mergeCell ref="E44:E46"/>
    <mergeCell ref="P4:P5"/>
    <mergeCell ref="Q4:Q5"/>
    <mergeCell ref="F41:O41"/>
    <mergeCell ref="A43:S43"/>
    <mergeCell ref="A44:A46"/>
    <mergeCell ref="B44:B46"/>
    <mergeCell ref="C44:C46"/>
    <mergeCell ref="S44:S46"/>
    <mergeCell ref="P45:P46"/>
    <mergeCell ref="Q45:Q46"/>
    <mergeCell ref="F44:Q44"/>
    <mergeCell ref="R44:R46"/>
    <mergeCell ref="F45:F46"/>
    <mergeCell ref="G45:H45"/>
    <mergeCell ref="I45:J45"/>
    <mergeCell ref="K45:K46"/>
    <mergeCell ref="O45:O46"/>
    <mergeCell ref="F55:O5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73.3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76" t="s">
        <v>781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84.0" customHeight="1">
      <c r="A2" s="77" t="s">
        <v>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8" t="s">
        <v>2</v>
      </c>
      <c r="B3" s="79" t="s">
        <v>3</v>
      </c>
      <c r="C3" s="79" t="s">
        <v>4</v>
      </c>
      <c r="D3" s="79" t="s">
        <v>5</v>
      </c>
      <c r="E3" s="79" t="s">
        <v>6</v>
      </c>
      <c r="F3" s="80" t="s">
        <v>31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79" t="s">
        <v>32</v>
      </c>
      <c r="S3" s="79" t="s">
        <v>33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81" t="s">
        <v>34</v>
      </c>
      <c r="G4" s="82" t="s">
        <v>35</v>
      </c>
      <c r="H4" s="11"/>
      <c r="I4" s="82" t="s">
        <v>36</v>
      </c>
      <c r="J4" s="11"/>
      <c r="K4" s="79" t="s">
        <v>37</v>
      </c>
      <c r="L4" s="83"/>
      <c r="M4" s="83"/>
      <c r="N4" s="83"/>
      <c r="O4" s="79" t="s">
        <v>38</v>
      </c>
      <c r="P4" s="79" t="s">
        <v>39</v>
      </c>
      <c r="Q4" s="79" t="s">
        <v>40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84" t="s">
        <v>41</v>
      </c>
      <c r="H5" s="84" t="s">
        <v>42</v>
      </c>
      <c r="I5" s="84" t="s">
        <v>43</v>
      </c>
      <c r="J5" s="84" t="s">
        <v>44</v>
      </c>
      <c r="K5" s="11"/>
      <c r="L5" s="84" t="s">
        <v>45</v>
      </c>
      <c r="M5" s="84" t="s">
        <v>46</v>
      </c>
      <c r="N5" s="84" t="s">
        <v>47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85">
        <v>45822.0</v>
      </c>
      <c r="C6" s="86" t="s">
        <v>782</v>
      </c>
      <c r="D6" s="87">
        <v>85106.0</v>
      </c>
      <c r="E6" s="88" t="s">
        <v>783</v>
      </c>
      <c r="F6" s="25"/>
      <c r="G6" s="25"/>
      <c r="H6" s="25"/>
      <c r="I6" s="89">
        <v>5100.0</v>
      </c>
      <c r="J6" s="27"/>
      <c r="K6" s="25"/>
      <c r="L6" s="25"/>
      <c r="M6" s="89"/>
      <c r="N6" s="25"/>
      <c r="O6" s="25"/>
      <c r="P6" s="26">
        <v>5100.0</v>
      </c>
      <c r="Q6" s="30">
        <f t="shared" ref="Q6:Q35" si="1">F6+G6+H6+I6+J6+K6+L6+M6+N6+O6-P6</f>
        <v>0</v>
      </c>
      <c r="R6" s="26" t="s">
        <v>55</v>
      </c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85">
        <v>45822.0</v>
      </c>
      <c r="C7" s="86" t="s">
        <v>784</v>
      </c>
      <c r="D7" s="87">
        <v>85559.0</v>
      </c>
      <c r="E7" s="88" t="s">
        <v>785</v>
      </c>
      <c r="F7" s="25"/>
      <c r="G7" s="25"/>
      <c r="H7" s="25"/>
      <c r="I7" s="89">
        <v>580.0</v>
      </c>
      <c r="J7" s="27"/>
      <c r="K7" s="25"/>
      <c r="L7" s="25"/>
      <c r="M7" s="89"/>
      <c r="N7" s="25"/>
      <c r="O7" s="25"/>
      <c r="P7" s="26">
        <v>580.0</v>
      </c>
      <c r="Q7" s="30">
        <f t="shared" si="1"/>
        <v>0</v>
      </c>
      <c r="R7" s="26" t="s">
        <v>76</v>
      </c>
      <c r="S7" s="29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85">
        <v>45822.0</v>
      </c>
      <c r="C8" s="86" t="s">
        <v>786</v>
      </c>
      <c r="D8" s="87">
        <v>89064.0</v>
      </c>
      <c r="E8" s="88" t="s">
        <v>626</v>
      </c>
      <c r="F8" s="27"/>
      <c r="G8" s="27"/>
      <c r="H8" s="25"/>
      <c r="I8" s="89"/>
      <c r="J8" s="27"/>
      <c r="K8" s="27"/>
      <c r="L8" s="25"/>
      <c r="M8" s="89">
        <v>3045.0</v>
      </c>
      <c r="N8" s="25"/>
      <c r="O8" s="25"/>
      <c r="P8" s="26">
        <v>3045.0</v>
      </c>
      <c r="Q8" s="30">
        <f t="shared" si="1"/>
        <v>0</v>
      </c>
      <c r="R8" s="26" t="s">
        <v>76</v>
      </c>
      <c r="S8" s="29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85">
        <v>45822.0</v>
      </c>
      <c r="C9" s="86" t="s">
        <v>787</v>
      </c>
      <c r="D9" s="87">
        <v>89065.0</v>
      </c>
      <c r="E9" s="88" t="s">
        <v>628</v>
      </c>
      <c r="F9" s="25"/>
      <c r="G9" s="25"/>
      <c r="H9" s="25"/>
      <c r="I9" s="89"/>
      <c r="J9" s="27"/>
      <c r="K9" s="25"/>
      <c r="L9" s="25"/>
      <c r="M9" s="89">
        <v>2500.0</v>
      </c>
      <c r="N9" s="25"/>
      <c r="O9" s="25"/>
      <c r="P9" s="26">
        <v>2500.0</v>
      </c>
      <c r="Q9" s="30">
        <f t="shared" si="1"/>
        <v>0</v>
      </c>
      <c r="R9" s="26" t="s">
        <v>76</v>
      </c>
      <c r="S9" s="29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85">
        <v>45822.0</v>
      </c>
      <c r="C10" s="86" t="s">
        <v>788</v>
      </c>
      <c r="D10" s="87">
        <v>42095.0</v>
      </c>
      <c r="E10" s="88" t="s">
        <v>73</v>
      </c>
      <c r="F10" s="27"/>
      <c r="G10" s="25"/>
      <c r="H10" s="25"/>
      <c r="I10" s="89">
        <v>4640.0</v>
      </c>
      <c r="J10" s="27"/>
      <c r="K10" s="25"/>
      <c r="L10" s="25"/>
      <c r="M10" s="64"/>
      <c r="N10" s="25"/>
      <c r="O10" s="25"/>
      <c r="P10" s="26">
        <v>4640.0</v>
      </c>
      <c r="Q10" s="30">
        <f t="shared" si="1"/>
        <v>0</v>
      </c>
      <c r="R10" s="26" t="s">
        <v>76</v>
      </c>
      <c r="S10" s="29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85">
        <v>45823.0</v>
      </c>
      <c r="C11" s="86" t="s">
        <v>789</v>
      </c>
      <c r="D11" s="87">
        <v>50436.0</v>
      </c>
      <c r="E11" s="88" t="s">
        <v>210</v>
      </c>
      <c r="F11" s="25"/>
      <c r="G11" s="25"/>
      <c r="H11" s="25"/>
      <c r="I11" s="89"/>
      <c r="J11" s="27"/>
      <c r="K11" s="27">
        <v>5000.0</v>
      </c>
      <c r="L11" s="25"/>
      <c r="M11" s="89"/>
      <c r="N11" s="25"/>
      <c r="O11" s="25"/>
      <c r="P11" s="26">
        <v>5000.0</v>
      </c>
      <c r="Q11" s="30">
        <f t="shared" si="1"/>
        <v>0</v>
      </c>
      <c r="R11" s="26" t="s">
        <v>55</v>
      </c>
      <c r="S11" s="2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85">
        <v>45823.0</v>
      </c>
      <c r="C12" s="86" t="s">
        <v>790</v>
      </c>
      <c r="D12" s="87">
        <v>10271.0</v>
      </c>
      <c r="E12" s="88" t="s">
        <v>358</v>
      </c>
      <c r="F12" s="25"/>
      <c r="G12" s="27">
        <v>1450.0</v>
      </c>
      <c r="H12" s="25"/>
      <c r="I12" s="89"/>
      <c r="J12" s="27"/>
      <c r="K12" s="27"/>
      <c r="L12" s="25"/>
      <c r="M12" s="89"/>
      <c r="N12" s="25"/>
      <c r="O12" s="25"/>
      <c r="P12" s="26">
        <v>1450.0</v>
      </c>
      <c r="Q12" s="30">
        <f t="shared" si="1"/>
        <v>0</v>
      </c>
      <c r="R12" s="26" t="s">
        <v>55</v>
      </c>
      <c r="S12" s="2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85">
        <v>45823.0</v>
      </c>
      <c r="C13" s="86" t="s">
        <v>791</v>
      </c>
      <c r="D13" s="87">
        <v>80375.0</v>
      </c>
      <c r="E13" s="88" t="s">
        <v>792</v>
      </c>
      <c r="F13" s="25"/>
      <c r="G13" s="25"/>
      <c r="H13" s="25"/>
      <c r="I13" s="89">
        <v>3800.0</v>
      </c>
      <c r="J13" s="25"/>
      <c r="K13" s="25"/>
      <c r="L13" s="25"/>
      <c r="M13" s="64"/>
      <c r="N13" s="25"/>
      <c r="O13" s="25"/>
      <c r="P13" s="26">
        <v>3800.0</v>
      </c>
      <c r="Q13" s="30">
        <f t="shared" si="1"/>
        <v>0</v>
      </c>
      <c r="R13" s="26" t="s">
        <v>55</v>
      </c>
      <c r="S13" s="2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85">
        <v>45823.0</v>
      </c>
      <c r="C14" s="86" t="s">
        <v>793</v>
      </c>
      <c r="D14" s="87">
        <v>61420.0</v>
      </c>
      <c r="E14" s="88" t="s">
        <v>683</v>
      </c>
      <c r="F14" s="27"/>
      <c r="G14" s="25"/>
      <c r="H14" s="25"/>
      <c r="I14" s="89">
        <v>5100.0</v>
      </c>
      <c r="J14" s="27"/>
      <c r="K14" s="25"/>
      <c r="L14" s="25"/>
      <c r="M14" s="64"/>
      <c r="N14" s="25"/>
      <c r="O14" s="25"/>
      <c r="P14" s="26">
        <v>5100.0</v>
      </c>
      <c r="Q14" s="30">
        <f t="shared" si="1"/>
        <v>0</v>
      </c>
      <c r="R14" s="26" t="s">
        <v>55</v>
      </c>
      <c r="S14" s="32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90">
        <v>45823.0</v>
      </c>
      <c r="C15" s="86" t="s">
        <v>794</v>
      </c>
      <c r="D15" s="87">
        <v>88552.0</v>
      </c>
      <c r="E15" s="88" t="s">
        <v>795</v>
      </c>
      <c r="F15" s="27"/>
      <c r="G15" s="25"/>
      <c r="H15" s="25"/>
      <c r="I15" s="89"/>
      <c r="J15" s="27"/>
      <c r="K15" s="25"/>
      <c r="L15" s="25"/>
      <c r="M15" s="89">
        <v>500.0</v>
      </c>
      <c r="N15" s="25"/>
      <c r="O15" s="25"/>
      <c r="P15" s="26">
        <v>500.0</v>
      </c>
      <c r="Q15" s="30">
        <f t="shared" si="1"/>
        <v>0</v>
      </c>
      <c r="R15" s="26" t="s">
        <v>64</v>
      </c>
      <c r="S15" s="32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90">
        <v>45823.0</v>
      </c>
      <c r="C16" s="86" t="s">
        <v>796</v>
      </c>
      <c r="D16" s="87">
        <v>64461.0</v>
      </c>
      <c r="E16" s="88" t="s">
        <v>797</v>
      </c>
      <c r="F16" s="27">
        <v>3400.0</v>
      </c>
      <c r="G16" s="25"/>
      <c r="H16" s="25"/>
      <c r="I16" s="89"/>
      <c r="J16" s="27"/>
      <c r="K16" s="25"/>
      <c r="L16" s="25"/>
      <c r="M16" s="64"/>
      <c r="N16" s="25"/>
      <c r="O16" s="25"/>
      <c r="P16" s="26">
        <v>3400.0</v>
      </c>
      <c r="Q16" s="30">
        <f t="shared" si="1"/>
        <v>0</v>
      </c>
      <c r="R16" s="26" t="s">
        <v>64</v>
      </c>
      <c r="S16" s="32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90">
        <v>45823.0</v>
      </c>
      <c r="C17" s="86" t="s">
        <v>798</v>
      </c>
      <c r="D17" s="87">
        <v>87820.0</v>
      </c>
      <c r="E17" s="88" t="s">
        <v>243</v>
      </c>
      <c r="F17" s="27"/>
      <c r="G17" s="25"/>
      <c r="H17" s="25"/>
      <c r="I17" s="89">
        <v>300.0</v>
      </c>
      <c r="J17" s="27"/>
      <c r="K17" s="27"/>
      <c r="L17" s="25"/>
      <c r="M17" s="64"/>
      <c r="N17" s="25"/>
      <c r="O17" s="25"/>
      <c r="P17" s="26">
        <v>300.0</v>
      </c>
      <c r="Q17" s="30">
        <f t="shared" si="1"/>
        <v>0</v>
      </c>
      <c r="R17" s="26" t="s">
        <v>55</v>
      </c>
      <c r="S17" s="32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90">
        <v>45823.0</v>
      </c>
      <c r="C18" s="86" t="s">
        <v>799</v>
      </c>
      <c r="D18" s="87">
        <v>64461.0</v>
      </c>
      <c r="E18" s="88" t="s">
        <v>797</v>
      </c>
      <c r="F18" s="27">
        <v>200.0</v>
      </c>
      <c r="G18" s="27"/>
      <c r="H18" s="25"/>
      <c r="I18" s="89"/>
      <c r="J18" s="27"/>
      <c r="K18" s="25"/>
      <c r="L18" s="25"/>
      <c r="M18" s="64"/>
      <c r="N18" s="25"/>
      <c r="O18" s="25"/>
      <c r="P18" s="26">
        <v>200.0</v>
      </c>
      <c r="Q18" s="30">
        <f t="shared" si="1"/>
        <v>0</v>
      </c>
      <c r="R18" s="26" t="s">
        <v>76</v>
      </c>
      <c r="S18" s="32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90">
        <v>45823.0</v>
      </c>
      <c r="C19" s="86" t="s">
        <v>800</v>
      </c>
      <c r="D19" s="87">
        <v>49918.0</v>
      </c>
      <c r="E19" s="88" t="s">
        <v>801</v>
      </c>
      <c r="F19" s="25"/>
      <c r="G19" s="27"/>
      <c r="H19" s="25"/>
      <c r="I19" s="89"/>
      <c r="J19" s="27">
        <v>1250.0</v>
      </c>
      <c r="K19" s="25"/>
      <c r="L19" s="25"/>
      <c r="M19" s="64"/>
      <c r="N19" s="25"/>
      <c r="O19" s="25"/>
      <c r="P19" s="26">
        <v>1250.0</v>
      </c>
      <c r="Q19" s="30">
        <f t="shared" si="1"/>
        <v>0</v>
      </c>
      <c r="R19" s="26" t="s">
        <v>55</v>
      </c>
      <c r="S19" s="32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90">
        <v>45823.0</v>
      </c>
      <c r="C20" s="86" t="s">
        <v>802</v>
      </c>
      <c r="D20" s="87">
        <v>10006.0</v>
      </c>
      <c r="E20" s="88" t="s">
        <v>155</v>
      </c>
      <c r="F20" s="27">
        <v>100.0</v>
      </c>
      <c r="G20" s="25"/>
      <c r="H20" s="25"/>
      <c r="I20" s="89"/>
      <c r="J20" s="27"/>
      <c r="K20" s="27"/>
      <c r="L20" s="25"/>
      <c r="M20" s="64"/>
      <c r="N20" s="25"/>
      <c r="O20" s="25"/>
      <c r="P20" s="26">
        <v>100.0</v>
      </c>
      <c r="Q20" s="30">
        <f t="shared" si="1"/>
        <v>0</v>
      </c>
      <c r="R20" s="26" t="s">
        <v>64</v>
      </c>
      <c r="S20" s="32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9">
        <v>16.0</v>
      </c>
      <c r="B21" s="85">
        <v>45823.0</v>
      </c>
      <c r="C21" s="86" t="s">
        <v>803</v>
      </c>
      <c r="D21" s="87">
        <v>11136.0</v>
      </c>
      <c r="E21" s="88" t="s">
        <v>804</v>
      </c>
      <c r="F21" s="27"/>
      <c r="G21" s="25"/>
      <c r="H21" s="25"/>
      <c r="I21" s="89"/>
      <c r="J21" s="27">
        <v>6100.0</v>
      </c>
      <c r="K21" s="25"/>
      <c r="L21" s="25"/>
      <c r="M21" s="64"/>
      <c r="N21" s="25"/>
      <c r="O21" s="25"/>
      <c r="P21" s="26">
        <v>6100.0</v>
      </c>
      <c r="Q21" s="30">
        <f t="shared" si="1"/>
        <v>0</v>
      </c>
      <c r="R21" s="26" t="s">
        <v>55</v>
      </c>
      <c r="S21" s="32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85">
        <v>45823.0</v>
      </c>
      <c r="C22" s="86" t="s">
        <v>805</v>
      </c>
      <c r="D22" s="87">
        <v>57499.0</v>
      </c>
      <c r="E22" s="88" t="s">
        <v>582</v>
      </c>
      <c r="F22" s="25"/>
      <c r="G22" s="27"/>
      <c r="H22" s="25"/>
      <c r="I22" s="89"/>
      <c r="J22" s="27">
        <v>11350.0</v>
      </c>
      <c r="K22" s="27"/>
      <c r="L22" s="25"/>
      <c r="M22" s="89"/>
      <c r="N22" s="25"/>
      <c r="O22" s="25"/>
      <c r="P22" s="26">
        <v>11350.0</v>
      </c>
      <c r="Q22" s="30">
        <f t="shared" si="1"/>
        <v>0</v>
      </c>
      <c r="R22" s="26" t="s">
        <v>64</v>
      </c>
      <c r="S22" s="32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85">
        <v>45823.0</v>
      </c>
      <c r="C23" s="86" t="s">
        <v>806</v>
      </c>
      <c r="D23" s="87">
        <v>10001.0</v>
      </c>
      <c r="E23" s="88" t="s">
        <v>807</v>
      </c>
      <c r="F23" s="27"/>
      <c r="G23" s="25"/>
      <c r="H23" s="27"/>
      <c r="I23" s="89"/>
      <c r="J23" s="27"/>
      <c r="K23" s="27">
        <v>600.0</v>
      </c>
      <c r="L23" s="25"/>
      <c r="M23" s="64"/>
      <c r="N23" s="25"/>
      <c r="O23" s="25"/>
      <c r="P23" s="26">
        <v>600.0</v>
      </c>
      <c r="Q23" s="30">
        <f t="shared" si="1"/>
        <v>0</v>
      </c>
      <c r="R23" s="26" t="s">
        <v>64</v>
      </c>
      <c r="S23" s="32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85">
        <v>45823.0</v>
      </c>
      <c r="C24" s="86" t="s">
        <v>808</v>
      </c>
      <c r="D24" s="87">
        <v>81420.0</v>
      </c>
      <c r="E24" s="88" t="s">
        <v>809</v>
      </c>
      <c r="F24" s="25"/>
      <c r="G24" s="27"/>
      <c r="H24" s="27"/>
      <c r="I24" s="89"/>
      <c r="J24" s="25"/>
      <c r="K24" s="27"/>
      <c r="L24" s="25"/>
      <c r="M24" s="89">
        <v>1450.0</v>
      </c>
      <c r="N24" s="25"/>
      <c r="O24" s="25"/>
      <c r="P24" s="26">
        <v>1450.0</v>
      </c>
      <c r="Q24" s="30">
        <f t="shared" si="1"/>
        <v>0</v>
      </c>
      <c r="R24" s="26" t="s">
        <v>64</v>
      </c>
      <c r="S24" s="32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85">
        <v>45823.0</v>
      </c>
      <c r="C25" s="86" t="s">
        <v>810</v>
      </c>
      <c r="D25" s="87">
        <v>13762.0</v>
      </c>
      <c r="E25" s="88" t="s">
        <v>254</v>
      </c>
      <c r="F25" s="25"/>
      <c r="G25" s="25"/>
      <c r="H25" s="27"/>
      <c r="I25" s="89"/>
      <c r="J25" s="27">
        <v>4500.0</v>
      </c>
      <c r="K25" s="27"/>
      <c r="L25" s="25"/>
      <c r="M25" s="89"/>
      <c r="N25" s="25"/>
      <c r="O25" s="25"/>
      <c r="P25" s="26">
        <v>4500.0</v>
      </c>
      <c r="Q25" s="30">
        <f t="shared" si="1"/>
        <v>0</v>
      </c>
      <c r="R25" s="26" t="s">
        <v>64</v>
      </c>
      <c r="S25" s="32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85">
        <v>45823.0</v>
      </c>
      <c r="C26" s="86" t="s">
        <v>811</v>
      </c>
      <c r="D26" s="87">
        <v>59244.0</v>
      </c>
      <c r="E26" s="88" t="s">
        <v>399</v>
      </c>
      <c r="F26" s="25"/>
      <c r="G26" s="25"/>
      <c r="H26" s="27"/>
      <c r="I26" s="89">
        <v>24700.0</v>
      </c>
      <c r="J26" s="25"/>
      <c r="K26" s="27"/>
      <c r="L26" s="25"/>
      <c r="M26" s="89"/>
      <c r="N26" s="25"/>
      <c r="O26" s="25"/>
      <c r="P26" s="26">
        <v>24700.0</v>
      </c>
      <c r="Q26" s="30">
        <f t="shared" si="1"/>
        <v>0</v>
      </c>
      <c r="R26" s="26" t="s">
        <v>76</v>
      </c>
      <c r="S26" s="32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85">
        <v>45823.0</v>
      </c>
      <c r="C27" s="86" t="s">
        <v>812</v>
      </c>
      <c r="D27" s="87">
        <v>21818.0</v>
      </c>
      <c r="E27" s="88" t="s">
        <v>66</v>
      </c>
      <c r="F27" s="25"/>
      <c r="G27" s="25"/>
      <c r="H27" s="27"/>
      <c r="I27" s="89"/>
      <c r="J27" s="25"/>
      <c r="K27" s="27">
        <v>2390.0</v>
      </c>
      <c r="L27" s="25"/>
      <c r="M27" s="89"/>
      <c r="N27" s="25"/>
      <c r="O27" s="25"/>
      <c r="P27" s="26">
        <v>2390.0</v>
      </c>
      <c r="Q27" s="30">
        <f t="shared" si="1"/>
        <v>0</v>
      </c>
      <c r="R27" s="26" t="s">
        <v>64</v>
      </c>
      <c r="S27" s="32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85">
        <v>45823.0</v>
      </c>
      <c r="C28" s="86" t="s">
        <v>813</v>
      </c>
      <c r="D28" s="87">
        <v>22332.0</v>
      </c>
      <c r="E28" s="88" t="s">
        <v>467</v>
      </c>
      <c r="F28" s="25"/>
      <c r="G28" s="25"/>
      <c r="H28" s="27"/>
      <c r="I28" s="89"/>
      <c r="J28" s="27"/>
      <c r="K28" s="27"/>
      <c r="L28" s="25"/>
      <c r="M28" s="89">
        <v>1450.0</v>
      </c>
      <c r="N28" s="25"/>
      <c r="O28" s="25"/>
      <c r="P28" s="26">
        <v>1450.0</v>
      </c>
      <c r="Q28" s="30">
        <f t="shared" si="1"/>
        <v>0</v>
      </c>
      <c r="R28" s="26" t="s">
        <v>76</v>
      </c>
      <c r="S28" s="32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85">
        <v>45823.0</v>
      </c>
      <c r="C29" s="86" t="s">
        <v>814</v>
      </c>
      <c r="D29" s="87">
        <v>21818.0</v>
      </c>
      <c r="E29" s="88" t="s">
        <v>66</v>
      </c>
      <c r="F29" s="27"/>
      <c r="G29" s="25"/>
      <c r="H29" s="27"/>
      <c r="I29" s="89"/>
      <c r="J29" s="27"/>
      <c r="K29" s="27">
        <v>3200.0</v>
      </c>
      <c r="L29" s="25"/>
      <c r="M29" s="89"/>
      <c r="N29" s="25"/>
      <c r="O29" s="25"/>
      <c r="P29" s="26">
        <v>3200.0</v>
      </c>
      <c r="Q29" s="30">
        <f t="shared" si="1"/>
        <v>0</v>
      </c>
      <c r="R29" s="26" t="s">
        <v>64</v>
      </c>
      <c r="S29" s="32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85">
        <v>45823.0</v>
      </c>
      <c r="C30" s="86" t="s">
        <v>815</v>
      </c>
      <c r="D30" s="87">
        <v>10277.0</v>
      </c>
      <c r="E30" s="88" t="s">
        <v>816</v>
      </c>
      <c r="F30" s="25"/>
      <c r="G30" s="25"/>
      <c r="H30" s="27"/>
      <c r="I30" s="89"/>
      <c r="J30" s="27">
        <v>3540.0</v>
      </c>
      <c r="K30" s="27"/>
      <c r="L30" s="25"/>
      <c r="M30" s="89"/>
      <c r="N30" s="25"/>
      <c r="O30" s="25"/>
      <c r="P30" s="26">
        <v>3540.0</v>
      </c>
      <c r="Q30" s="30">
        <f t="shared" si="1"/>
        <v>0</v>
      </c>
      <c r="R30" s="26" t="s">
        <v>55</v>
      </c>
      <c r="S30" s="32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85">
        <v>45822.0</v>
      </c>
      <c r="C31" s="86" t="s">
        <v>817</v>
      </c>
      <c r="D31" s="87">
        <v>12102.0</v>
      </c>
      <c r="E31" s="88" t="s">
        <v>818</v>
      </c>
      <c r="F31" s="25"/>
      <c r="G31" s="25"/>
      <c r="H31" s="27">
        <v>7700.0</v>
      </c>
      <c r="I31" s="89"/>
      <c r="J31" s="25"/>
      <c r="K31" s="27"/>
      <c r="L31" s="25"/>
      <c r="M31" s="89"/>
      <c r="N31" s="25"/>
      <c r="O31" s="25"/>
      <c r="P31" s="26">
        <v>7700.0</v>
      </c>
      <c r="Q31" s="30">
        <f t="shared" si="1"/>
        <v>0</v>
      </c>
      <c r="R31" s="26"/>
      <c r="S31" s="32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9">
        <v>27.0</v>
      </c>
      <c r="B32" s="85">
        <v>45823.0</v>
      </c>
      <c r="C32" s="86" t="s">
        <v>819</v>
      </c>
      <c r="D32" s="87">
        <v>37642.0</v>
      </c>
      <c r="E32" s="88" t="s">
        <v>664</v>
      </c>
      <c r="F32" s="25"/>
      <c r="G32" s="25"/>
      <c r="H32" s="27">
        <v>6250.0</v>
      </c>
      <c r="I32" s="89"/>
      <c r="J32" s="25"/>
      <c r="K32" s="27"/>
      <c r="L32" s="25"/>
      <c r="M32" s="89"/>
      <c r="N32" s="25"/>
      <c r="O32" s="25"/>
      <c r="P32" s="26">
        <v>6250.0</v>
      </c>
      <c r="Q32" s="30">
        <f t="shared" si="1"/>
        <v>0</v>
      </c>
      <c r="R32" s="26"/>
      <c r="S32" s="32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19">
        <v>28.0</v>
      </c>
      <c r="B33" s="85">
        <v>45823.0</v>
      </c>
      <c r="C33" s="86" t="s">
        <v>820</v>
      </c>
      <c r="D33" s="87">
        <v>42046.0</v>
      </c>
      <c r="E33" s="88" t="s">
        <v>676</v>
      </c>
      <c r="F33" s="25"/>
      <c r="G33" s="25"/>
      <c r="H33" s="27">
        <v>3500.0</v>
      </c>
      <c r="I33" s="89"/>
      <c r="J33" s="25"/>
      <c r="K33" s="27"/>
      <c r="L33" s="25"/>
      <c r="M33" s="89"/>
      <c r="N33" s="25"/>
      <c r="O33" s="25"/>
      <c r="P33" s="26">
        <v>3500.0</v>
      </c>
      <c r="Q33" s="30">
        <f t="shared" si="1"/>
        <v>0</v>
      </c>
      <c r="R33" s="26"/>
      <c r="S33" s="32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customHeight="1">
      <c r="A34" s="19">
        <v>29.0</v>
      </c>
      <c r="B34" s="85">
        <v>45823.0</v>
      </c>
      <c r="C34" s="86" t="s">
        <v>821</v>
      </c>
      <c r="D34" s="87">
        <v>89255.0</v>
      </c>
      <c r="E34" s="88" t="s">
        <v>822</v>
      </c>
      <c r="F34" s="25"/>
      <c r="G34" s="25"/>
      <c r="H34" s="27"/>
      <c r="I34" s="64"/>
      <c r="J34" s="25"/>
      <c r="K34" s="27"/>
      <c r="L34" s="25"/>
      <c r="M34" s="89">
        <v>300.0</v>
      </c>
      <c r="N34" s="25"/>
      <c r="O34" s="25"/>
      <c r="P34" s="26">
        <v>300.0</v>
      </c>
      <c r="Q34" s="30">
        <f t="shared" si="1"/>
        <v>0</v>
      </c>
      <c r="R34" s="26"/>
      <c r="S34" s="32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customHeight="1">
      <c r="A35" s="44"/>
      <c r="B35" s="85"/>
      <c r="C35" s="86"/>
      <c r="D35" s="87"/>
      <c r="E35" s="88"/>
      <c r="F35" s="25"/>
      <c r="G35" s="25"/>
      <c r="H35" s="27"/>
      <c r="I35" s="64"/>
      <c r="J35" s="25"/>
      <c r="K35" s="27"/>
      <c r="L35" s="25"/>
      <c r="M35" s="89"/>
      <c r="N35" s="25"/>
      <c r="O35" s="25"/>
      <c r="P35" s="26"/>
      <c r="Q35" s="30">
        <f t="shared" si="1"/>
        <v>0</v>
      </c>
      <c r="R35" s="26"/>
      <c r="S35" s="32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customHeight="1">
      <c r="A36" s="65"/>
      <c r="B36" s="66"/>
      <c r="C36" s="67"/>
      <c r="D36" s="68"/>
      <c r="E36" s="68"/>
      <c r="F36" s="69">
        <f t="shared" ref="F36:P36" si="2">SUM(F6:F35)</f>
        <v>3700</v>
      </c>
      <c r="G36" s="69">
        <f t="shared" si="2"/>
        <v>1450</v>
      </c>
      <c r="H36" s="69">
        <f t="shared" si="2"/>
        <v>17450</v>
      </c>
      <c r="I36" s="69">
        <f t="shared" si="2"/>
        <v>44220</v>
      </c>
      <c r="J36" s="69">
        <f t="shared" si="2"/>
        <v>26740</v>
      </c>
      <c r="K36" s="69">
        <f t="shared" si="2"/>
        <v>11190</v>
      </c>
      <c r="L36" s="69">
        <f t="shared" si="2"/>
        <v>0</v>
      </c>
      <c r="M36" s="69">
        <f t="shared" si="2"/>
        <v>9245</v>
      </c>
      <c r="N36" s="69">
        <f t="shared" si="2"/>
        <v>0</v>
      </c>
      <c r="O36" s="69">
        <f t="shared" si="2"/>
        <v>0</v>
      </c>
      <c r="P36" s="69">
        <f t="shared" si="2"/>
        <v>113995</v>
      </c>
      <c r="Q36" s="91"/>
      <c r="R36" s="68"/>
      <c r="S36" s="70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</row>
    <row r="37" ht="42.0" customHeight="1">
      <c r="A37" s="71"/>
      <c r="B37" s="92"/>
      <c r="C37" s="72"/>
      <c r="D37" s="72"/>
      <c r="E37" s="72"/>
      <c r="F37" s="73">
        <f>F36+G36+H36+I36+J36+K36+L36+M36+N36+O36</f>
        <v>113995</v>
      </c>
      <c r="G37" s="5"/>
      <c r="H37" s="5"/>
      <c r="I37" s="5"/>
      <c r="J37" s="5"/>
      <c r="K37" s="5"/>
      <c r="L37" s="5"/>
      <c r="M37" s="5"/>
      <c r="N37" s="5"/>
      <c r="O37" s="5"/>
      <c r="P37" s="74" t="s">
        <v>161</v>
      </c>
      <c r="Q37" s="74"/>
      <c r="R37" s="72"/>
      <c r="S37" s="7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ht="42.0" customHeight="1">
      <c r="A38" s="55"/>
      <c r="B38" s="55"/>
      <c r="C38" s="55"/>
      <c r="D38" s="55"/>
      <c r="E38" s="31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ht="42.0" customHeight="1">
      <c r="A39" s="93" t="s">
        <v>162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6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</row>
    <row r="40" ht="42.0" customHeight="1">
      <c r="A40" s="94" t="s">
        <v>2</v>
      </c>
      <c r="B40" s="95" t="s">
        <v>3</v>
      </c>
      <c r="C40" s="95" t="s">
        <v>4</v>
      </c>
      <c r="D40" s="95" t="s">
        <v>5</v>
      </c>
      <c r="E40" s="95" t="s">
        <v>6</v>
      </c>
      <c r="F40" s="96" t="s">
        <v>31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1"/>
      <c r="R40" s="95" t="s">
        <v>32</v>
      </c>
      <c r="S40" s="95" t="s">
        <v>33</v>
      </c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</row>
    <row r="41" ht="42.0" customHeight="1">
      <c r="A41" s="12"/>
      <c r="B41" s="13"/>
      <c r="C41" s="13"/>
      <c r="D41" s="13"/>
      <c r="E41" s="13"/>
      <c r="F41" s="97" t="s">
        <v>34</v>
      </c>
      <c r="G41" s="98" t="s">
        <v>35</v>
      </c>
      <c r="H41" s="11"/>
      <c r="I41" s="98" t="s">
        <v>36</v>
      </c>
      <c r="J41" s="11"/>
      <c r="K41" s="95" t="s">
        <v>37</v>
      </c>
      <c r="L41" s="99"/>
      <c r="M41" s="99"/>
      <c r="N41" s="99"/>
      <c r="O41" s="100" t="s">
        <v>823</v>
      </c>
      <c r="P41" s="95" t="s">
        <v>39</v>
      </c>
      <c r="Q41" s="95" t="s">
        <v>40</v>
      </c>
      <c r="R41" s="13"/>
      <c r="S41" s="13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</row>
    <row r="42" ht="42.0" customHeight="1">
      <c r="A42" s="17"/>
      <c r="B42" s="11"/>
      <c r="C42" s="11"/>
      <c r="D42" s="11"/>
      <c r="E42" s="11"/>
      <c r="F42" s="11"/>
      <c r="G42" s="101" t="s">
        <v>41</v>
      </c>
      <c r="H42" s="101" t="s">
        <v>42</v>
      </c>
      <c r="I42" s="101" t="s">
        <v>43</v>
      </c>
      <c r="J42" s="101" t="s">
        <v>44</v>
      </c>
      <c r="K42" s="11"/>
      <c r="L42" s="101" t="s">
        <v>45</v>
      </c>
      <c r="M42" s="101" t="s">
        <v>46</v>
      </c>
      <c r="N42" s="101" t="s">
        <v>47</v>
      </c>
      <c r="O42" s="11"/>
      <c r="P42" s="11"/>
      <c r="Q42" s="11"/>
      <c r="R42" s="11"/>
      <c r="S42" s="11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</row>
    <row r="43" ht="42.0" customHeight="1">
      <c r="A43" s="44">
        <v>1.0</v>
      </c>
      <c r="B43" s="85">
        <v>45823.0</v>
      </c>
      <c r="C43" s="86" t="s">
        <v>824</v>
      </c>
      <c r="D43" s="87">
        <v>76101.0</v>
      </c>
      <c r="E43" s="88" t="s">
        <v>276</v>
      </c>
      <c r="F43" s="188"/>
      <c r="G43" s="188"/>
      <c r="H43" s="188"/>
      <c r="I43" s="188"/>
      <c r="J43" s="188"/>
      <c r="K43" s="188"/>
      <c r="L43" s="188"/>
      <c r="M43" s="188"/>
      <c r="N43" s="188"/>
      <c r="O43" s="189">
        <v>37.0</v>
      </c>
      <c r="P43" s="196">
        <v>37.0</v>
      </c>
      <c r="Q43" s="30">
        <f t="shared" ref="Q43:Q44" si="3">F43+G43+H43+I43+J43+K43+L43+M43+N43+O43-P43</f>
        <v>0</v>
      </c>
      <c r="R43" s="29"/>
      <c r="S43" s="32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</row>
    <row r="44" ht="42.0" customHeight="1">
      <c r="A44" s="19">
        <v>2.0</v>
      </c>
      <c r="B44" s="85">
        <v>45823.0</v>
      </c>
      <c r="C44" s="86" t="s">
        <v>825</v>
      </c>
      <c r="D44" s="87">
        <v>36928.0</v>
      </c>
      <c r="E44" s="88" t="s">
        <v>78</v>
      </c>
      <c r="F44" s="25"/>
      <c r="G44" s="25"/>
      <c r="H44" s="25"/>
      <c r="I44" s="64"/>
      <c r="J44" s="25"/>
      <c r="K44" s="25"/>
      <c r="L44" s="25"/>
      <c r="M44" s="64"/>
      <c r="N44" s="25"/>
      <c r="O44" s="26">
        <v>37.0</v>
      </c>
      <c r="P44" s="26">
        <v>37.0</v>
      </c>
      <c r="Q44" s="30">
        <f t="shared" si="3"/>
        <v>0</v>
      </c>
      <c r="R44" s="102"/>
      <c r="S44" s="103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</row>
    <row r="45" ht="42.0" customHeight="1">
      <c r="A45" s="19"/>
      <c r="B45" s="176"/>
      <c r="C45" s="173"/>
      <c r="D45" s="174"/>
      <c r="E45" s="175"/>
      <c r="F45" s="25"/>
      <c r="G45" s="25"/>
      <c r="H45" s="25"/>
      <c r="I45" s="64"/>
      <c r="J45" s="25"/>
      <c r="K45" s="25"/>
      <c r="L45" s="25"/>
      <c r="M45" s="64"/>
      <c r="N45" s="25"/>
      <c r="O45" s="26"/>
      <c r="P45" s="26"/>
      <c r="Q45" s="30"/>
      <c r="R45" s="102"/>
      <c r="S45" s="103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</row>
    <row r="46" ht="42.0" customHeight="1">
      <c r="A46" s="19"/>
      <c r="B46" s="176"/>
      <c r="C46" s="173"/>
      <c r="D46" s="174"/>
      <c r="E46" s="175"/>
      <c r="F46" s="25"/>
      <c r="G46" s="25"/>
      <c r="H46" s="25"/>
      <c r="I46" s="64"/>
      <c r="J46" s="25"/>
      <c r="K46" s="25"/>
      <c r="L46" s="25"/>
      <c r="M46" s="64"/>
      <c r="N46" s="25"/>
      <c r="O46" s="26"/>
      <c r="P46" s="26"/>
      <c r="Q46" s="30"/>
      <c r="R46" s="102"/>
      <c r="S46" s="103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8"/>
      <c r="AJ46" s="118"/>
    </row>
    <row r="47" ht="42.0" customHeight="1">
      <c r="A47" s="104"/>
      <c r="B47" s="105"/>
      <c r="C47" s="106"/>
      <c r="D47" s="107" t="s">
        <v>168</v>
      </c>
      <c r="E47" s="99"/>
      <c r="F47" s="108">
        <f t="shared" ref="F47:P47" si="4">SUM(F43:F46)</f>
        <v>0</v>
      </c>
      <c r="G47" s="108">
        <f t="shared" si="4"/>
        <v>0</v>
      </c>
      <c r="H47" s="108">
        <f t="shared" si="4"/>
        <v>0</v>
      </c>
      <c r="I47" s="108">
        <f t="shared" si="4"/>
        <v>0</v>
      </c>
      <c r="J47" s="108">
        <f t="shared" si="4"/>
        <v>0</v>
      </c>
      <c r="K47" s="108">
        <f t="shared" si="4"/>
        <v>0</v>
      </c>
      <c r="L47" s="108">
        <f t="shared" si="4"/>
        <v>0</v>
      </c>
      <c r="M47" s="108">
        <f t="shared" si="4"/>
        <v>0</v>
      </c>
      <c r="N47" s="108">
        <f t="shared" si="4"/>
        <v>0</v>
      </c>
      <c r="O47" s="108">
        <f t="shared" si="4"/>
        <v>74</v>
      </c>
      <c r="P47" s="108">
        <f t="shared" si="4"/>
        <v>74</v>
      </c>
      <c r="Q47" s="108">
        <f>SUM(Q43)</f>
        <v>0</v>
      </c>
      <c r="R47" s="99"/>
      <c r="S47" s="109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</row>
    <row r="48" ht="42.0" customHeight="1">
      <c r="A48" s="110"/>
      <c r="B48" s="111"/>
      <c r="C48" s="111"/>
      <c r="D48" s="111"/>
      <c r="E48" s="111"/>
      <c r="F48" s="112">
        <f>O47</f>
        <v>74</v>
      </c>
      <c r="G48" s="5"/>
      <c r="H48" s="5"/>
      <c r="I48" s="5"/>
      <c r="J48" s="5"/>
      <c r="K48" s="5"/>
      <c r="L48" s="5"/>
      <c r="M48" s="5"/>
      <c r="N48" s="5"/>
      <c r="O48" s="5"/>
      <c r="P48" s="113"/>
      <c r="Q48" s="113"/>
      <c r="R48" s="111"/>
      <c r="S48" s="114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  <c r="AJ48" s="118"/>
    </row>
    <row r="49" ht="42.0" customHeight="1">
      <c r="A49" s="55"/>
      <c r="B49" s="55"/>
      <c r="C49" s="55"/>
      <c r="D49" s="55"/>
      <c r="E49" s="31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</row>
    <row r="50" ht="42.0" customHeight="1">
      <c r="A50" s="55"/>
      <c r="B50" s="55"/>
      <c r="C50" s="55"/>
      <c r="D50" s="55"/>
      <c r="E50" s="31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</row>
    <row r="51" ht="42.0" customHeight="1">
      <c r="A51" s="117" t="s">
        <v>169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6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</row>
    <row r="52" ht="42.0" customHeight="1">
      <c r="A52" s="119" t="s">
        <v>2</v>
      </c>
      <c r="B52" s="120" t="s">
        <v>3</v>
      </c>
      <c r="C52" s="120" t="s">
        <v>4</v>
      </c>
      <c r="D52" s="120" t="s">
        <v>5</v>
      </c>
      <c r="E52" s="120" t="s">
        <v>6</v>
      </c>
      <c r="F52" s="121" t="s">
        <v>31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1"/>
      <c r="R52" s="120" t="s">
        <v>32</v>
      </c>
      <c r="S52" s="120" t="s">
        <v>33</v>
      </c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</row>
    <row r="53" ht="42.0" customHeight="1">
      <c r="A53" s="12"/>
      <c r="B53" s="13"/>
      <c r="C53" s="13"/>
      <c r="D53" s="13"/>
      <c r="E53" s="13"/>
      <c r="F53" s="122" t="s">
        <v>34</v>
      </c>
      <c r="G53" s="123" t="s">
        <v>35</v>
      </c>
      <c r="H53" s="11"/>
      <c r="I53" s="123" t="s">
        <v>36</v>
      </c>
      <c r="J53" s="11"/>
      <c r="K53" s="120" t="s">
        <v>37</v>
      </c>
      <c r="L53" s="124"/>
      <c r="M53" s="124"/>
      <c r="N53" s="124"/>
      <c r="O53" s="125" t="s">
        <v>826</v>
      </c>
      <c r="P53" s="120" t="s">
        <v>39</v>
      </c>
      <c r="Q53" s="120" t="s">
        <v>40</v>
      </c>
      <c r="R53" s="13"/>
      <c r="S53" s="13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</row>
    <row r="54" ht="42.0" customHeight="1">
      <c r="A54" s="17"/>
      <c r="B54" s="11"/>
      <c r="C54" s="11"/>
      <c r="D54" s="11"/>
      <c r="E54" s="11"/>
      <c r="F54" s="11"/>
      <c r="G54" s="126" t="s">
        <v>41</v>
      </c>
      <c r="H54" s="126" t="s">
        <v>42</v>
      </c>
      <c r="I54" s="126" t="s">
        <v>43</v>
      </c>
      <c r="J54" s="126" t="s">
        <v>44</v>
      </c>
      <c r="K54" s="11"/>
      <c r="L54" s="126" t="s">
        <v>45</v>
      </c>
      <c r="M54" s="126" t="s">
        <v>46</v>
      </c>
      <c r="N54" s="126" t="s">
        <v>47</v>
      </c>
      <c r="O54" s="11"/>
      <c r="P54" s="11"/>
      <c r="Q54" s="11"/>
      <c r="R54" s="11"/>
      <c r="S54" s="11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</row>
    <row r="55" ht="42.0" customHeight="1">
      <c r="A55" s="127">
        <v>1.0</v>
      </c>
      <c r="B55" s="205">
        <v>45823.0</v>
      </c>
      <c r="C55" s="128" t="s">
        <v>827</v>
      </c>
      <c r="D55" s="128"/>
      <c r="E55" s="129" t="s">
        <v>807</v>
      </c>
      <c r="F55" s="130"/>
      <c r="G55" s="130"/>
      <c r="H55" s="131"/>
      <c r="I55" s="132"/>
      <c r="J55" s="132">
        <v>2000.0</v>
      </c>
      <c r="K55" s="132"/>
      <c r="L55" s="130"/>
      <c r="M55" s="130"/>
      <c r="N55" s="130"/>
      <c r="O55" s="130"/>
      <c r="P55" s="133">
        <v>2000.0</v>
      </c>
      <c r="Q55" s="134">
        <v>0.0</v>
      </c>
      <c r="R55" s="177" t="s">
        <v>55</v>
      </c>
      <c r="S55" s="136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</row>
    <row r="56" ht="42.0" customHeight="1">
      <c r="A56" s="137"/>
      <c r="B56" s="85"/>
      <c r="C56" s="128"/>
      <c r="D56" s="138"/>
      <c r="E56" s="139"/>
      <c r="F56" s="130"/>
      <c r="G56" s="130"/>
      <c r="H56" s="131"/>
      <c r="I56" s="132"/>
      <c r="J56" s="130"/>
      <c r="K56" s="132"/>
      <c r="L56" s="130"/>
      <c r="M56" s="130"/>
      <c r="N56" s="130"/>
      <c r="O56" s="130"/>
      <c r="P56" s="133"/>
      <c r="Q56" s="204">
        <v>0.0</v>
      </c>
      <c r="R56" s="177"/>
      <c r="S56" s="136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</row>
    <row r="57" ht="42.0" customHeight="1">
      <c r="A57" s="137"/>
      <c r="B57" s="85"/>
      <c r="C57" s="128"/>
      <c r="D57" s="138"/>
      <c r="E57" s="139"/>
      <c r="F57" s="130"/>
      <c r="G57" s="130"/>
      <c r="H57" s="131"/>
      <c r="I57" s="132"/>
      <c r="J57" s="130"/>
      <c r="K57" s="132"/>
      <c r="L57" s="130"/>
      <c r="M57" s="130"/>
      <c r="N57" s="130"/>
      <c r="O57" s="130"/>
      <c r="P57" s="133"/>
      <c r="Q57" s="204">
        <v>0.0</v>
      </c>
      <c r="R57" s="177"/>
      <c r="S57" s="136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</row>
    <row r="58" ht="42.0" customHeight="1">
      <c r="A58" s="146"/>
      <c r="B58" s="147"/>
      <c r="C58" s="148"/>
      <c r="D58" s="149" t="s">
        <v>168</v>
      </c>
      <c r="E58" s="124"/>
      <c r="F58" s="150">
        <f t="shared" ref="F58:P58" si="5">SUM(F55:F57)</f>
        <v>0</v>
      </c>
      <c r="G58" s="150">
        <f t="shared" si="5"/>
        <v>0</v>
      </c>
      <c r="H58" s="150">
        <f t="shared" si="5"/>
        <v>0</v>
      </c>
      <c r="I58" s="150">
        <f t="shared" si="5"/>
        <v>0</v>
      </c>
      <c r="J58" s="150">
        <f t="shared" si="5"/>
        <v>2000</v>
      </c>
      <c r="K58" s="150">
        <f t="shared" si="5"/>
        <v>0</v>
      </c>
      <c r="L58" s="150">
        <f t="shared" si="5"/>
        <v>0</v>
      </c>
      <c r="M58" s="150">
        <f t="shared" si="5"/>
        <v>0</v>
      </c>
      <c r="N58" s="150">
        <f t="shared" si="5"/>
        <v>0</v>
      </c>
      <c r="O58" s="150">
        <f t="shared" si="5"/>
        <v>0</v>
      </c>
      <c r="P58" s="151">
        <f t="shared" si="5"/>
        <v>2000</v>
      </c>
      <c r="Q58" s="152"/>
      <c r="R58" s="124"/>
      <c r="S58" s="153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</row>
    <row r="59" ht="42.0" customHeight="1">
      <c r="A59" s="154"/>
      <c r="B59" s="155"/>
      <c r="C59" s="155"/>
      <c r="D59" s="155"/>
      <c r="E59" s="155"/>
      <c r="F59" s="156">
        <f>F58++G58+H58+I58+J58+K58+L58+M58+N58+O58</f>
        <v>2000</v>
      </c>
      <c r="G59" s="5"/>
      <c r="H59" s="5"/>
      <c r="I59" s="5"/>
      <c r="J59" s="5"/>
      <c r="K59" s="5"/>
      <c r="L59" s="5"/>
      <c r="M59" s="5"/>
      <c r="N59" s="5"/>
      <c r="O59" s="5"/>
      <c r="P59" s="157"/>
      <c r="Q59" s="157"/>
      <c r="R59" s="155"/>
      <c r="S59" s="158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</row>
    <row r="60" ht="42.0" customHeight="1">
      <c r="A60" s="55"/>
      <c r="B60" s="55"/>
      <c r="C60" s="55"/>
      <c r="D60" s="55"/>
      <c r="E60" s="31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</row>
    <row r="61" ht="42.0" customHeight="1">
      <c r="A61" s="55"/>
      <c r="B61" s="55"/>
      <c r="C61" s="55"/>
      <c r="D61" s="55"/>
      <c r="E61" s="115"/>
      <c r="F61" s="116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115"/>
      <c r="F62" s="116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51.0" customHeight="1">
      <c r="A63" s="3"/>
      <c r="B63" s="3"/>
      <c r="C63" s="3"/>
      <c r="D63" s="3"/>
      <c r="E63" s="159" t="s">
        <v>188</v>
      </c>
      <c r="F63" s="160" t="s">
        <v>424</v>
      </c>
      <c r="G63" s="3"/>
      <c r="H63" s="3"/>
      <c r="I63" s="3"/>
      <c r="J63" s="161" t="s">
        <v>190</v>
      </c>
      <c r="K63" s="162"/>
      <c r="L63" s="162"/>
      <c r="M63" s="162"/>
      <c r="N63" s="163"/>
      <c r="O63" s="163"/>
      <c r="P63" s="164"/>
      <c r="Q63" s="165"/>
      <c r="R63" s="165"/>
      <c r="S63" s="165"/>
      <c r="T63" s="165"/>
      <c r="U63" s="165"/>
      <c r="V63" s="165"/>
      <c r="W63" s="165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159" t="s">
        <v>191</v>
      </c>
      <c r="F64" s="166" t="s">
        <v>192</v>
      </c>
      <c r="G64" s="3"/>
      <c r="H64" s="3"/>
      <c r="I64" s="3"/>
      <c r="J64" s="167" t="s">
        <v>193</v>
      </c>
      <c r="K64" s="168"/>
      <c r="L64" s="168"/>
      <c r="M64" s="168"/>
      <c r="N64" s="168"/>
      <c r="O64" s="168"/>
      <c r="P64" s="169"/>
      <c r="Q64" s="165"/>
      <c r="R64" s="165"/>
      <c r="S64" s="165"/>
      <c r="T64" s="165"/>
      <c r="U64" s="165"/>
      <c r="V64" s="165"/>
      <c r="W64" s="165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159" t="s">
        <v>194</v>
      </c>
      <c r="F65" s="166" t="s">
        <v>192</v>
      </c>
      <c r="G65" s="3"/>
      <c r="H65" s="3"/>
      <c r="I65" s="3"/>
      <c r="J65" s="170"/>
      <c r="K65" s="170"/>
      <c r="L65" s="171"/>
      <c r="M65" s="170"/>
      <c r="N65" s="171"/>
      <c r="O65" s="171"/>
      <c r="P65" s="171"/>
      <c r="Q65" s="172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159" t="s">
        <v>195</v>
      </c>
      <c r="F66" s="160" t="s">
        <v>192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159" t="s">
        <v>828</v>
      </c>
      <c r="F67" s="160" t="s">
        <v>192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159" t="s">
        <v>199</v>
      </c>
      <c r="F68" s="160" t="s">
        <v>198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159" t="s">
        <v>200</v>
      </c>
      <c r="F69" s="160" t="s">
        <v>192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4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4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ht="4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ht="4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ht="4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ht="4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ht="4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ht="4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ht="4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ht="4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 ht="4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 ht="4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 ht="4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 ht="4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 ht="4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</sheetData>
  <mergeCells count="52">
    <mergeCell ref="F48:O48"/>
    <mergeCell ref="A51:S51"/>
    <mergeCell ref="A52:A54"/>
    <mergeCell ref="B52:B54"/>
    <mergeCell ref="C52:C54"/>
    <mergeCell ref="D52:D54"/>
    <mergeCell ref="E52:E54"/>
    <mergeCell ref="S52:S54"/>
    <mergeCell ref="F52:Q52"/>
    <mergeCell ref="R52:R54"/>
    <mergeCell ref="F53:F54"/>
    <mergeCell ref="G53:H53"/>
    <mergeCell ref="I53:J53"/>
    <mergeCell ref="K53:K54"/>
    <mergeCell ref="O53:O54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40:D42"/>
    <mergeCell ref="E40:E42"/>
    <mergeCell ref="P4:P5"/>
    <mergeCell ref="Q4:Q5"/>
    <mergeCell ref="F37:O37"/>
    <mergeCell ref="A39:S39"/>
    <mergeCell ref="A40:A42"/>
    <mergeCell ref="B40:B42"/>
    <mergeCell ref="C40:C42"/>
    <mergeCell ref="S40:S42"/>
    <mergeCell ref="P41:P42"/>
    <mergeCell ref="Q41:Q42"/>
    <mergeCell ref="F40:Q40"/>
    <mergeCell ref="R40:R42"/>
    <mergeCell ref="F41:F42"/>
    <mergeCell ref="G41:H41"/>
    <mergeCell ref="I41:J41"/>
    <mergeCell ref="K41:K42"/>
    <mergeCell ref="O41:O42"/>
    <mergeCell ref="P53:P54"/>
    <mergeCell ref="Q53:Q54"/>
    <mergeCell ref="F59:O5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76" t="s">
        <v>829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84.0" customHeight="1">
      <c r="A2" s="77" t="s">
        <v>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8" t="s">
        <v>2</v>
      </c>
      <c r="B3" s="79" t="s">
        <v>3</v>
      </c>
      <c r="C3" s="79" t="s">
        <v>4</v>
      </c>
      <c r="D3" s="79" t="s">
        <v>5</v>
      </c>
      <c r="E3" s="79" t="s">
        <v>6</v>
      </c>
      <c r="F3" s="80" t="s">
        <v>31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79" t="s">
        <v>32</v>
      </c>
      <c r="S3" s="79" t="s">
        <v>33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81" t="s">
        <v>34</v>
      </c>
      <c r="G4" s="82" t="s">
        <v>35</v>
      </c>
      <c r="H4" s="11"/>
      <c r="I4" s="82" t="s">
        <v>36</v>
      </c>
      <c r="J4" s="11"/>
      <c r="K4" s="79" t="s">
        <v>37</v>
      </c>
      <c r="L4" s="83"/>
      <c r="M4" s="83"/>
      <c r="N4" s="83"/>
      <c r="O4" s="79" t="s">
        <v>38</v>
      </c>
      <c r="P4" s="79" t="s">
        <v>39</v>
      </c>
      <c r="Q4" s="79" t="s">
        <v>40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84" t="s">
        <v>41</v>
      </c>
      <c r="H5" s="84" t="s">
        <v>42</v>
      </c>
      <c r="I5" s="84" t="s">
        <v>43</v>
      </c>
      <c r="J5" s="84" t="s">
        <v>44</v>
      </c>
      <c r="K5" s="11"/>
      <c r="L5" s="84" t="s">
        <v>45</v>
      </c>
      <c r="M5" s="84" t="s">
        <v>46</v>
      </c>
      <c r="N5" s="84" t="s">
        <v>47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85">
        <v>45823.0</v>
      </c>
      <c r="C6" s="86" t="s">
        <v>830</v>
      </c>
      <c r="D6" s="87">
        <v>68841.0</v>
      </c>
      <c r="E6" s="88" t="s">
        <v>831</v>
      </c>
      <c r="F6" s="25"/>
      <c r="G6" s="25"/>
      <c r="H6" s="25"/>
      <c r="I6" s="89">
        <v>2600.0</v>
      </c>
      <c r="J6" s="27"/>
      <c r="K6" s="25"/>
      <c r="L6" s="25"/>
      <c r="M6" s="89"/>
      <c r="N6" s="25"/>
      <c r="O6" s="25"/>
      <c r="P6" s="26">
        <v>2600.0</v>
      </c>
      <c r="Q6" s="30">
        <f t="shared" ref="Q6:Q37" si="1">F6+G6+H6+I6+J6+K6+L6+M6+N6+O6-P6</f>
        <v>0</v>
      </c>
      <c r="R6" s="26" t="s">
        <v>55</v>
      </c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85">
        <v>45823.0</v>
      </c>
      <c r="C7" s="86" t="s">
        <v>832</v>
      </c>
      <c r="D7" s="87">
        <v>85426.0</v>
      </c>
      <c r="E7" s="88" t="s">
        <v>833</v>
      </c>
      <c r="F7" s="25"/>
      <c r="G7" s="25"/>
      <c r="H7" s="25"/>
      <c r="I7" s="89"/>
      <c r="J7" s="27"/>
      <c r="K7" s="25"/>
      <c r="L7" s="25"/>
      <c r="M7" s="89">
        <v>1200.0</v>
      </c>
      <c r="N7" s="25"/>
      <c r="O7" s="25"/>
      <c r="P7" s="26">
        <v>1200.0</v>
      </c>
      <c r="Q7" s="30">
        <f t="shared" si="1"/>
        <v>0</v>
      </c>
      <c r="R7" s="26" t="s">
        <v>55</v>
      </c>
      <c r="S7" s="29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85">
        <v>45823.0</v>
      </c>
      <c r="C8" s="86" t="s">
        <v>834</v>
      </c>
      <c r="D8" s="87">
        <v>10008.0</v>
      </c>
      <c r="E8" s="88" t="s">
        <v>660</v>
      </c>
      <c r="F8" s="27"/>
      <c r="G8" s="27"/>
      <c r="H8" s="25"/>
      <c r="I8" s="89"/>
      <c r="J8" s="27"/>
      <c r="K8" s="27"/>
      <c r="L8" s="25"/>
      <c r="M8" s="89">
        <v>3600.0</v>
      </c>
      <c r="N8" s="25"/>
      <c r="O8" s="25"/>
      <c r="P8" s="26">
        <v>3600.0</v>
      </c>
      <c r="Q8" s="30">
        <f t="shared" si="1"/>
        <v>0</v>
      </c>
      <c r="R8" s="26" t="s">
        <v>55</v>
      </c>
      <c r="S8" s="29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85">
        <v>45824.0</v>
      </c>
      <c r="C9" s="86" t="s">
        <v>835</v>
      </c>
      <c r="D9" s="87">
        <v>89266.0</v>
      </c>
      <c r="E9" s="88" t="s">
        <v>836</v>
      </c>
      <c r="F9" s="25"/>
      <c r="G9" s="25"/>
      <c r="H9" s="25"/>
      <c r="I9" s="89">
        <v>300.0</v>
      </c>
      <c r="J9" s="27"/>
      <c r="K9" s="25"/>
      <c r="L9" s="25"/>
      <c r="M9" s="89"/>
      <c r="N9" s="25"/>
      <c r="O9" s="25"/>
      <c r="P9" s="26">
        <v>300.0</v>
      </c>
      <c r="Q9" s="30">
        <f t="shared" si="1"/>
        <v>0</v>
      </c>
      <c r="R9" s="26" t="s">
        <v>55</v>
      </c>
      <c r="S9" s="29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85">
        <v>45824.0</v>
      </c>
      <c r="C10" s="86" t="s">
        <v>837</v>
      </c>
      <c r="D10" s="87">
        <v>89266.0</v>
      </c>
      <c r="E10" s="88" t="s">
        <v>836</v>
      </c>
      <c r="F10" s="27"/>
      <c r="G10" s="25"/>
      <c r="H10" s="25"/>
      <c r="I10" s="89">
        <v>50.0</v>
      </c>
      <c r="J10" s="27"/>
      <c r="K10" s="25"/>
      <c r="L10" s="25"/>
      <c r="M10" s="64"/>
      <c r="N10" s="25"/>
      <c r="O10" s="25"/>
      <c r="P10" s="26">
        <v>50.0</v>
      </c>
      <c r="Q10" s="30">
        <f t="shared" si="1"/>
        <v>0</v>
      </c>
      <c r="R10" s="26" t="s">
        <v>55</v>
      </c>
      <c r="S10" s="29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85">
        <v>45824.0</v>
      </c>
      <c r="C11" s="86" t="s">
        <v>838</v>
      </c>
      <c r="D11" s="87">
        <v>71954.0</v>
      </c>
      <c r="E11" s="88" t="s">
        <v>839</v>
      </c>
      <c r="F11" s="25"/>
      <c r="G11" s="25"/>
      <c r="H11" s="25"/>
      <c r="I11" s="89"/>
      <c r="J11" s="27">
        <v>5100.0</v>
      </c>
      <c r="K11" s="27"/>
      <c r="L11" s="25"/>
      <c r="M11" s="89"/>
      <c r="N11" s="25"/>
      <c r="O11" s="25"/>
      <c r="P11" s="26">
        <v>5100.0</v>
      </c>
      <c r="Q11" s="30">
        <f t="shared" si="1"/>
        <v>0</v>
      </c>
      <c r="R11" s="26" t="s">
        <v>64</v>
      </c>
      <c r="S11" s="2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85">
        <v>45824.0</v>
      </c>
      <c r="C12" s="86" t="s">
        <v>840</v>
      </c>
      <c r="D12" s="87">
        <v>53249.0</v>
      </c>
      <c r="E12" s="88" t="s">
        <v>127</v>
      </c>
      <c r="F12" s="25"/>
      <c r="G12" s="27"/>
      <c r="H12" s="25"/>
      <c r="I12" s="89"/>
      <c r="J12" s="27">
        <v>30300.0</v>
      </c>
      <c r="K12" s="27"/>
      <c r="L12" s="25"/>
      <c r="M12" s="89"/>
      <c r="N12" s="25"/>
      <c r="O12" s="25"/>
      <c r="P12" s="26">
        <v>30300.0</v>
      </c>
      <c r="Q12" s="30">
        <f t="shared" si="1"/>
        <v>0</v>
      </c>
      <c r="R12" s="26" t="s">
        <v>55</v>
      </c>
      <c r="S12" s="2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85">
        <v>45824.0</v>
      </c>
      <c r="C13" s="86" t="s">
        <v>841</v>
      </c>
      <c r="D13" s="87">
        <v>52669.0</v>
      </c>
      <c r="E13" s="88" t="s">
        <v>355</v>
      </c>
      <c r="F13" s="25"/>
      <c r="G13" s="25"/>
      <c r="H13" s="27">
        <v>25200.0</v>
      </c>
      <c r="I13" s="89"/>
      <c r="J13" s="25"/>
      <c r="K13" s="25"/>
      <c r="L13" s="25"/>
      <c r="M13" s="64"/>
      <c r="N13" s="25"/>
      <c r="O13" s="25"/>
      <c r="P13" s="26">
        <v>25200.0</v>
      </c>
      <c r="Q13" s="30">
        <f t="shared" si="1"/>
        <v>0</v>
      </c>
      <c r="R13" s="26" t="s">
        <v>64</v>
      </c>
      <c r="S13" s="2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85">
        <v>45824.0</v>
      </c>
      <c r="C14" s="86" t="s">
        <v>842</v>
      </c>
      <c r="D14" s="87">
        <v>47182.0</v>
      </c>
      <c r="E14" s="88" t="s">
        <v>843</v>
      </c>
      <c r="F14" s="27"/>
      <c r="G14" s="25"/>
      <c r="H14" s="25"/>
      <c r="I14" s="89">
        <v>2900.0</v>
      </c>
      <c r="J14" s="27"/>
      <c r="K14" s="25"/>
      <c r="L14" s="25"/>
      <c r="M14" s="64"/>
      <c r="N14" s="25"/>
      <c r="O14" s="25"/>
      <c r="P14" s="26">
        <v>2900.0</v>
      </c>
      <c r="Q14" s="30">
        <f t="shared" si="1"/>
        <v>0</v>
      </c>
      <c r="R14" s="26" t="s">
        <v>55</v>
      </c>
      <c r="S14" s="32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90">
        <v>45824.0</v>
      </c>
      <c r="C15" s="86" t="s">
        <v>844</v>
      </c>
      <c r="D15" s="87">
        <v>83319.0</v>
      </c>
      <c r="E15" s="88" t="s">
        <v>845</v>
      </c>
      <c r="F15" s="27"/>
      <c r="G15" s="25"/>
      <c r="H15" s="25"/>
      <c r="I15" s="89"/>
      <c r="J15" s="27">
        <v>7950.0</v>
      </c>
      <c r="K15" s="25"/>
      <c r="L15" s="25"/>
      <c r="M15" s="89"/>
      <c r="N15" s="25"/>
      <c r="O15" s="25"/>
      <c r="P15" s="26">
        <v>7950.0</v>
      </c>
      <c r="Q15" s="30">
        <f t="shared" si="1"/>
        <v>0</v>
      </c>
      <c r="R15" s="26" t="s">
        <v>64</v>
      </c>
      <c r="S15" s="32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90">
        <v>45824.0</v>
      </c>
      <c r="C16" s="86" t="s">
        <v>846</v>
      </c>
      <c r="D16" s="87">
        <v>57773.0</v>
      </c>
      <c r="E16" s="88" t="s">
        <v>847</v>
      </c>
      <c r="F16" s="27"/>
      <c r="G16" s="25"/>
      <c r="H16" s="25"/>
      <c r="I16" s="89">
        <v>9300.0</v>
      </c>
      <c r="J16" s="27"/>
      <c r="K16" s="25"/>
      <c r="L16" s="25"/>
      <c r="M16" s="64"/>
      <c r="N16" s="25"/>
      <c r="O16" s="25"/>
      <c r="P16" s="26">
        <v>9300.0</v>
      </c>
      <c r="Q16" s="30">
        <f t="shared" si="1"/>
        <v>0</v>
      </c>
      <c r="R16" s="26" t="s">
        <v>55</v>
      </c>
      <c r="S16" s="32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90">
        <v>45824.0</v>
      </c>
      <c r="C17" s="86" t="s">
        <v>848</v>
      </c>
      <c r="D17" s="87">
        <v>46927.0</v>
      </c>
      <c r="E17" s="88" t="s">
        <v>143</v>
      </c>
      <c r="F17" s="27"/>
      <c r="G17" s="25"/>
      <c r="H17" s="25"/>
      <c r="I17" s="89">
        <v>4600.0</v>
      </c>
      <c r="J17" s="27"/>
      <c r="K17" s="27"/>
      <c r="L17" s="25"/>
      <c r="M17" s="64"/>
      <c r="N17" s="25"/>
      <c r="O17" s="25"/>
      <c r="P17" s="26">
        <v>4600.0</v>
      </c>
      <c r="Q17" s="30">
        <f t="shared" si="1"/>
        <v>0</v>
      </c>
      <c r="R17" s="26" t="s">
        <v>55</v>
      </c>
      <c r="S17" s="32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90">
        <v>45824.0</v>
      </c>
      <c r="C18" s="86" t="s">
        <v>849</v>
      </c>
      <c r="D18" s="87">
        <v>81108.0</v>
      </c>
      <c r="E18" s="88" t="s">
        <v>220</v>
      </c>
      <c r="F18" s="27"/>
      <c r="G18" s="27"/>
      <c r="H18" s="25"/>
      <c r="I18" s="89">
        <v>14300.0</v>
      </c>
      <c r="J18" s="27"/>
      <c r="K18" s="25"/>
      <c r="L18" s="25"/>
      <c r="M18" s="64"/>
      <c r="N18" s="25"/>
      <c r="O18" s="25"/>
      <c r="P18" s="26">
        <v>14300.0</v>
      </c>
      <c r="Q18" s="30">
        <f t="shared" si="1"/>
        <v>0</v>
      </c>
      <c r="R18" s="26" t="s">
        <v>55</v>
      </c>
      <c r="S18" s="32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90">
        <v>45824.0</v>
      </c>
      <c r="C19" s="86" t="s">
        <v>850</v>
      </c>
      <c r="D19" s="87">
        <v>89267.0</v>
      </c>
      <c r="E19" s="88" t="s">
        <v>851</v>
      </c>
      <c r="F19" s="25"/>
      <c r="G19" s="27"/>
      <c r="H19" s="25"/>
      <c r="I19" s="89">
        <v>300.0</v>
      </c>
      <c r="J19" s="27"/>
      <c r="K19" s="25"/>
      <c r="L19" s="25"/>
      <c r="M19" s="64"/>
      <c r="N19" s="25"/>
      <c r="O19" s="25"/>
      <c r="P19" s="26">
        <v>300.0</v>
      </c>
      <c r="Q19" s="30">
        <f t="shared" si="1"/>
        <v>0</v>
      </c>
      <c r="R19" s="26" t="s">
        <v>51</v>
      </c>
      <c r="S19" s="32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90">
        <v>45824.0</v>
      </c>
      <c r="C20" s="86" t="s">
        <v>852</v>
      </c>
      <c r="D20" s="87">
        <v>74765.0</v>
      </c>
      <c r="E20" s="88" t="s">
        <v>853</v>
      </c>
      <c r="F20" s="27"/>
      <c r="G20" s="25"/>
      <c r="H20" s="25"/>
      <c r="I20" s="89">
        <v>5030.0</v>
      </c>
      <c r="J20" s="27"/>
      <c r="K20" s="27"/>
      <c r="L20" s="25"/>
      <c r="M20" s="64"/>
      <c r="N20" s="25"/>
      <c r="O20" s="25"/>
      <c r="P20" s="26">
        <v>5030.0</v>
      </c>
      <c r="Q20" s="30">
        <f t="shared" si="1"/>
        <v>0</v>
      </c>
      <c r="R20" s="26" t="s">
        <v>55</v>
      </c>
      <c r="S20" s="32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9">
        <v>16.0</v>
      </c>
      <c r="B21" s="85">
        <v>45824.0</v>
      </c>
      <c r="C21" s="86" t="s">
        <v>854</v>
      </c>
      <c r="D21" s="87">
        <v>54763.0</v>
      </c>
      <c r="E21" s="88" t="s">
        <v>694</v>
      </c>
      <c r="F21" s="27"/>
      <c r="G21" s="25"/>
      <c r="H21" s="25"/>
      <c r="I21" s="89">
        <v>10000.0</v>
      </c>
      <c r="J21" s="27"/>
      <c r="K21" s="25"/>
      <c r="L21" s="25"/>
      <c r="M21" s="64"/>
      <c r="N21" s="25"/>
      <c r="O21" s="25"/>
      <c r="P21" s="26">
        <v>10000.0</v>
      </c>
      <c r="Q21" s="30">
        <f t="shared" si="1"/>
        <v>0</v>
      </c>
      <c r="R21" s="26" t="s">
        <v>64</v>
      </c>
      <c r="S21" s="32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85">
        <v>45824.0</v>
      </c>
      <c r="C22" s="86" t="s">
        <v>855</v>
      </c>
      <c r="D22" s="87">
        <v>52247.0</v>
      </c>
      <c r="E22" s="88" t="s">
        <v>226</v>
      </c>
      <c r="F22" s="25"/>
      <c r="G22" s="27"/>
      <c r="H22" s="25"/>
      <c r="I22" s="89">
        <v>5100.0</v>
      </c>
      <c r="J22" s="27"/>
      <c r="K22" s="27"/>
      <c r="L22" s="25"/>
      <c r="M22" s="89"/>
      <c r="N22" s="25"/>
      <c r="O22" s="25"/>
      <c r="P22" s="26">
        <v>5100.0</v>
      </c>
      <c r="Q22" s="30">
        <f t="shared" si="1"/>
        <v>0</v>
      </c>
      <c r="R22" s="26" t="s">
        <v>64</v>
      </c>
      <c r="S22" s="32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85">
        <v>45824.0</v>
      </c>
      <c r="C23" s="86" t="s">
        <v>856</v>
      </c>
      <c r="D23" s="87">
        <v>46927.0</v>
      </c>
      <c r="E23" s="88" t="s">
        <v>143</v>
      </c>
      <c r="F23" s="27"/>
      <c r="G23" s="25"/>
      <c r="H23" s="27"/>
      <c r="I23" s="89">
        <v>8400.0</v>
      </c>
      <c r="J23" s="27"/>
      <c r="K23" s="27"/>
      <c r="L23" s="25"/>
      <c r="M23" s="64"/>
      <c r="N23" s="25"/>
      <c r="O23" s="25"/>
      <c r="P23" s="26">
        <v>8400.0</v>
      </c>
      <c r="Q23" s="30">
        <f t="shared" si="1"/>
        <v>0</v>
      </c>
      <c r="R23" s="26" t="s">
        <v>55</v>
      </c>
      <c r="S23" s="32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85">
        <v>45824.0</v>
      </c>
      <c r="C24" s="86" t="s">
        <v>857</v>
      </c>
      <c r="D24" s="87">
        <v>56862.0</v>
      </c>
      <c r="E24" s="88" t="s">
        <v>858</v>
      </c>
      <c r="F24" s="25"/>
      <c r="G24" s="27"/>
      <c r="H24" s="27"/>
      <c r="I24" s="89">
        <v>5100.0</v>
      </c>
      <c r="J24" s="25"/>
      <c r="K24" s="27"/>
      <c r="L24" s="25"/>
      <c r="M24" s="89"/>
      <c r="N24" s="25"/>
      <c r="O24" s="25"/>
      <c r="P24" s="26">
        <v>5100.0</v>
      </c>
      <c r="Q24" s="30">
        <f t="shared" si="1"/>
        <v>0</v>
      </c>
      <c r="R24" s="26" t="s">
        <v>55</v>
      </c>
      <c r="S24" s="32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85">
        <v>45824.0</v>
      </c>
      <c r="C25" s="86" t="s">
        <v>859</v>
      </c>
      <c r="D25" s="87">
        <v>65328.0</v>
      </c>
      <c r="E25" s="88" t="s">
        <v>860</v>
      </c>
      <c r="F25" s="25"/>
      <c r="G25" s="25"/>
      <c r="H25" s="27"/>
      <c r="I25" s="89">
        <v>1100.0</v>
      </c>
      <c r="J25" s="27"/>
      <c r="K25" s="27"/>
      <c r="L25" s="25"/>
      <c r="M25" s="89"/>
      <c r="N25" s="25"/>
      <c r="O25" s="25"/>
      <c r="P25" s="26">
        <v>1100.0</v>
      </c>
      <c r="Q25" s="30">
        <f t="shared" si="1"/>
        <v>0</v>
      </c>
      <c r="R25" s="26" t="s">
        <v>55</v>
      </c>
      <c r="S25" s="32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85">
        <v>45824.0</v>
      </c>
      <c r="C26" s="86" t="s">
        <v>861</v>
      </c>
      <c r="D26" s="87">
        <v>76984.0</v>
      </c>
      <c r="E26" s="88" t="s">
        <v>862</v>
      </c>
      <c r="F26" s="25"/>
      <c r="G26" s="25"/>
      <c r="H26" s="27"/>
      <c r="I26" s="89">
        <v>5100.0</v>
      </c>
      <c r="J26" s="25"/>
      <c r="K26" s="27"/>
      <c r="L26" s="25"/>
      <c r="M26" s="89"/>
      <c r="N26" s="25"/>
      <c r="O26" s="25"/>
      <c r="P26" s="26">
        <v>5100.0</v>
      </c>
      <c r="Q26" s="30">
        <f t="shared" si="1"/>
        <v>0</v>
      </c>
      <c r="R26" s="26" t="s">
        <v>55</v>
      </c>
      <c r="S26" s="32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85">
        <v>45824.0</v>
      </c>
      <c r="C27" s="86" t="s">
        <v>863</v>
      </c>
      <c r="D27" s="87">
        <v>10250.0</v>
      </c>
      <c r="E27" s="88" t="s">
        <v>99</v>
      </c>
      <c r="F27" s="25"/>
      <c r="G27" s="25"/>
      <c r="H27" s="27"/>
      <c r="I27" s="89">
        <v>12000.0</v>
      </c>
      <c r="J27" s="25"/>
      <c r="K27" s="27"/>
      <c r="L27" s="25"/>
      <c r="M27" s="89"/>
      <c r="N27" s="25"/>
      <c r="O27" s="25"/>
      <c r="P27" s="26">
        <v>12000.0</v>
      </c>
      <c r="Q27" s="30">
        <f t="shared" si="1"/>
        <v>0</v>
      </c>
      <c r="R27" s="26" t="s">
        <v>55</v>
      </c>
      <c r="S27" s="32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85">
        <v>45824.0</v>
      </c>
      <c r="C28" s="86" t="s">
        <v>864</v>
      </c>
      <c r="D28" s="87">
        <v>52083.0</v>
      </c>
      <c r="E28" s="88" t="s">
        <v>233</v>
      </c>
      <c r="F28" s="25"/>
      <c r="G28" s="25"/>
      <c r="H28" s="27"/>
      <c r="I28" s="89">
        <v>2500.0</v>
      </c>
      <c r="J28" s="27"/>
      <c r="K28" s="27"/>
      <c r="L28" s="25"/>
      <c r="M28" s="89"/>
      <c r="N28" s="25"/>
      <c r="O28" s="25"/>
      <c r="P28" s="26">
        <v>2500.0</v>
      </c>
      <c r="Q28" s="30">
        <f t="shared" si="1"/>
        <v>0</v>
      </c>
      <c r="R28" s="26" t="s">
        <v>64</v>
      </c>
      <c r="S28" s="32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85">
        <v>45824.0</v>
      </c>
      <c r="C29" s="86" t="s">
        <v>865</v>
      </c>
      <c r="D29" s="87">
        <v>50798.0</v>
      </c>
      <c r="E29" s="88" t="s">
        <v>866</v>
      </c>
      <c r="F29" s="27"/>
      <c r="G29" s="25"/>
      <c r="H29" s="27"/>
      <c r="I29" s="89"/>
      <c r="J29" s="27">
        <v>10000.0</v>
      </c>
      <c r="K29" s="27"/>
      <c r="L29" s="25"/>
      <c r="M29" s="89"/>
      <c r="N29" s="25"/>
      <c r="O29" s="25"/>
      <c r="P29" s="26">
        <v>10000.0</v>
      </c>
      <c r="Q29" s="30">
        <f t="shared" si="1"/>
        <v>0</v>
      </c>
      <c r="R29" s="26" t="s">
        <v>55</v>
      </c>
      <c r="S29" s="32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85">
        <v>45824.0</v>
      </c>
      <c r="C30" s="86" t="s">
        <v>867</v>
      </c>
      <c r="D30" s="87">
        <v>78975.0</v>
      </c>
      <c r="E30" s="88" t="s">
        <v>868</v>
      </c>
      <c r="F30" s="25"/>
      <c r="G30" s="25"/>
      <c r="H30" s="27"/>
      <c r="I30" s="89"/>
      <c r="J30" s="27">
        <v>5640.0</v>
      </c>
      <c r="K30" s="27"/>
      <c r="L30" s="25"/>
      <c r="M30" s="89"/>
      <c r="N30" s="25"/>
      <c r="O30" s="25"/>
      <c r="P30" s="26">
        <v>5640.0</v>
      </c>
      <c r="Q30" s="30">
        <f t="shared" si="1"/>
        <v>0</v>
      </c>
      <c r="R30" s="26" t="s">
        <v>55</v>
      </c>
      <c r="S30" s="32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85">
        <v>45823.0</v>
      </c>
      <c r="C31" s="86" t="s">
        <v>869</v>
      </c>
      <c r="D31" s="87">
        <v>33507.0</v>
      </c>
      <c r="E31" s="88" t="s">
        <v>408</v>
      </c>
      <c r="F31" s="25"/>
      <c r="G31" s="25"/>
      <c r="H31" s="27"/>
      <c r="I31" s="89"/>
      <c r="J31" s="27"/>
      <c r="K31" s="27">
        <v>300.0</v>
      </c>
      <c r="L31" s="25"/>
      <c r="M31" s="89"/>
      <c r="N31" s="25"/>
      <c r="O31" s="25"/>
      <c r="P31" s="26">
        <v>300.0</v>
      </c>
      <c r="Q31" s="30">
        <f t="shared" si="1"/>
        <v>0</v>
      </c>
      <c r="R31" s="26"/>
      <c r="S31" s="32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9">
        <v>27.0</v>
      </c>
      <c r="B32" s="85">
        <v>45824.0</v>
      </c>
      <c r="C32" s="86" t="s">
        <v>870</v>
      </c>
      <c r="D32" s="87">
        <v>51017.0</v>
      </c>
      <c r="E32" s="88" t="s">
        <v>293</v>
      </c>
      <c r="F32" s="25"/>
      <c r="G32" s="25"/>
      <c r="H32" s="27">
        <v>5000.0</v>
      </c>
      <c r="I32" s="89"/>
      <c r="J32" s="27"/>
      <c r="K32" s="27"/>
      <c r="L32" s="25"/>
      <c r="M32" s="89"/>
      <c r="N32" s="25"/>
      <c r="O32" s="25"/>
      <c r="P32" s="26">
        <v>5000.0</v>
      </c>
      <c r="Q32" s="30">
        <f t="shared" si="1"/>
        <v>0</v>
      </c>
      <c r="R32" s="26"/>
      <c r="S32" s="32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19">
        <v>28.0</v>
      </c>
      <c r="B33" s="85">
        <v>45824.0</v>
      </c>
      <c r="C33" s="86" t="s">
        <v>871</v>
      </c>
      <c r="D33" s="87">
        <v>79584.0</v>
      </c>
      <c r="E33" s="88" t="s">
        <v>872</v>
      </c>
      <c r="F33" s="25"/>
      <c r="G33" s="25"/>
      <c r="H33" s="27"/>
      <c r="I33" s="89"/>
      <c r="J33" s="25"/>
      <c r="K33" s="27"/>
      <c r="L33" s="25"/>
      <c r="M33" s="89">
        <v>2600.0</v>
      </c>
      <c r="N33" s="25"/>
      <c r="O33" s="25"/>
      <c r="P33" s="26">
        <v>2600.0</v>
      </c>
      <c r="Q33" s="30">
        <f t="shared" si="1"/>
        <v>0</v>
      </c>
      <c r="R33" s="26"/>
      <c r="S33" s="32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customHeight="1">
      <c r="A34" s="19">
        <v>29.0</v>
      </c>
      <c r="B34" s="85">
        <v>45824.0</v>
      </c>
      <c r="C34" s="86" t="s">
        <v>873</v>
      </c>
      <c r="D34" s="87">
        <v>43380.0</v>
      </c>
      <c r="E34" s="88" t="s">
        <v>469</v>
      </c>
      <c r="F34" s="25"/>
      <c r="G34" s="25"/>
      <c r="H34" s="27">
        <v>25300.0</v>
      </c>
      <c r="I34" s="89"/>
      <c r="J34" s="25"/>
      <c r="K34" s="27"/>
      <c r="L34" s="25"/>
      <c r="M34" s="89"/>
      <c r="N34" s="25"/>
      <c r="O34" s="25"/>
      <c r="P34" s="26">
        <v>25300.0</v>
      </c>
      <c r="Q34" s="30">
        <f t="shared" si="1"/>
        <v>0</v>
      </c>
      <c r="R34" s="26"/>
      <c r="S34" s="32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customHeight="1">
      <c r="A35" s="19">
        <v>30.0</v>
      </c>
      <c r="B35" s="85">
        <v>45824.0</v>
      </c>
      <c r="C35" s="86" t="s">
        <v>874</v>
      </c>
      <c r="D35" s="87">
        <v>50342.0</v>
      </c>
      <c r="E35" s="88" t="s">
        <v>158</v>
      </c>
      <c r="F35" s="25"/>
      <c r="G35" s="25"/>
      <c r="H35" s="27">
        <v>2500.0</v>
      </c>
      <c r="I35" s="89"/>
      <c r="J35" s="25"/>
      <c r="K35" s="27"/>
      <c r="L35" s="25"/>
      <c r="M35" s="89"/>
      <c r="N35" s="25"/>
      <c r="O35" s="25"/>
      <c r="P35" s="26">
        <v>2500.0</v>
      </c>
      <c r="Q35" s="30">
        <f t="shared" si="1"/>
        <v>0</v>
      </c>
      <c r="R35" s="26"/>
      <c r="S35" s="32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customHeight="1">
      <c r="A36" s="19"/>
      <c r="B36" s="85"/>
      <c r="C36" s="86"/>
      <c r="D36" s="87"/>
      <c r="E36" s="88"/>
      <c r="F36" s="25"/>
      <c r="G36" s="25"/>
      <c r="H36" s="27"/>
      <c r="I36" s="64"/>
      <c r="J36" s="25"/>
      <c r="K36" s="27"/>
      <c r="L36" s="25"/>
      <c r="M36" s="89"/>
      <c r="N36" s="25"/>
      <c r="O36" s="25"/>
      <c r="P36" s="26"/>
      <c r="Q36" s="30">
        <f t="shared" si="1"/>
        <v>0</v>
      </c>
      <c r="R36" s="26"/>
      <c r="S36" s="32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customHeight="1">
      <c r="A37" s="44"/>
      <c r="B37" s="85"/>
      <c r="C37" s="86"/>
      <c r="D37" s="87"/>
      <c r="E37" s="88"/>
      <c r="F37" s="25"/>
      <c r="G37" s="25"/>
      <c r="H37" s="27"/>
      <c r="I37" s="64"/>
      <c r="J37" s="25"/>
      <c r="K37" s="27"/>
      <c r="L37" s="25"/>
      <c r="M37" s="89"/>
      <c r="N37" s="25"/>
      <c r="O37" s="25"/>
      <c r="P37" s="26"/>
      <c r="Q37" s="30">
        <f t="shared" si="1"/>
        <v>0</v>
      </c>
      <c r="R37" s="26"/>
      <c r="S37" s="32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customHeight="1">
      <c r="A38" s="65"/>
      <c r="B38" s="66"/>
      <c r="C38" s="67"/>
      <c r="D38" s="68"/>
      <c r="E38" s="68"/>
      <c r="F38" s="69">
        <f t="shared" ref="F38:P38" si="2">SUM(F6:F37)</f>
        <v>0</v>
      </c>
      <c r="G38" s="69">
        <f t="shared" si="2"/>
        <v>0</v>
      </c>
      <c r="H38" s="69">
        <f t="shared" si="2"/>
        <v>58000</v>
      </c>
      <c r="I38" s="69">
        <f t="shared" si="2"/>
        <v>88680</v>
      </c>
      <c r="J38" s="69">
        <f t="shared" si="2"/>
        <v>58990</v>
      </c>
      <c r="K38" s="69">
        <f t="shared" si="2"/>
        <v>300</v>
      </c>
      <c r="L38" s="69">
        <f t="shared" si="2"/>
        <v>0</v>
      </c>
      <c r="M38" s="69">
        <f t="shared" si="2"/>
        <v>7400</v>
      </c>
      <c r="N38" s="69">
        <f t="shared" si="2"/>
        <v>0</v>
      </c>
      <c r="O38" s="69">
        <f t="shared" si="2"/>
        <v>0</v>
      </c>
      <c r="P38" s="69">
        <f t="shared" si="2"/>
        <v>213370</v>
      </c>
      <c r="Q38" s="91"/>
      <c r="R38" s="68"/>
      <c r="S38" s="70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</row>
    <row r="39" ht="42.0" customHeight="1">
      <c r="A39" s="71"/>
      <c r="B39" s="92"/>
      <c r="C39" s="72"/>
      <c r="D39" s="72"/>
      <c r="E39" s="72"/>
      <c r="F39" s="73">
        <f>F38+G38+H38+I38+J38+K38+L38+M38+N38+O38</f>
        <v>213370</v>
      </c>
      <c r="G39" s="5"/>
      <c r="H39" s="5"/>
      <c r="I39" s="5"/>
      <c r="J39" s="5"/>
      <c r="K39" s="5"/>
      <c r="L39" s="5"/>
      <c r="M39" s="5"/>
      <c r="N39" s="5"/>
      <c r="O39" s="5"/>
      <c r="P39" s="74" t="s">
        <v>161</v>
      </c>
      <c r="Q39" s="74"/>
      <c r="R39" s="72"/>
      <c r="S39" s="7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ht="42.0" customHeight="1">
      <c r="A40" s="55"/>
      <c r="B40" s="55"/>
      <c r="C40" s="55"/>
      <c r="D40" s="55"/>
      <c r="E40" s="31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ht="42.0" customHeight="1">
      <c r="A41" s="93" t="s">
        <v>162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6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</row>
    <row r="42" ht="42.0" customHeight="1">
      <c r="A42" s="94" t="s">
        <v>2</v>
      </c>
      <c r="B42" s="95" t="s">
        <v>3</v>
      </c>
      <c r="C42" s="95" t="s">
        <v>4</v>
      </c>
      <c r="D42" s="95" t="s">
        <v>5</v>
      </c>
      <c r="E42" s="95" t="s">
        <v>6</v>
      </c>
      <c r="F42" s="96" t="s">
        <v>31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1"/>
      <c r="R42" s="95" t="s">
        <v>32</v>
      </c>
      <c r="S42" s="95" t="s">
        <v>33</v>
      </c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</row>
    <row r="43" ht="42.0" customHeight="1">
      <c r="A43" s="12"/>
      <c r="B43" s="13"/>
      <c r="C43" s="13"/>
      <c r="D43" s="13"/>
      <c r="E43" s="13"/>
      <c r="F43" s="97" t="s">
        <v>34</v>
      </c>
      <c r="G43" s="98" t="s">
        <v>35</v>
      </c>
      <c r="H43" s="11"/>
      <c r="I43" s="98" t="s">
        <v>36</v>
      </c>
      <c r="J43" s="11"/>
      <c r="K43" s="95" t="s">
        <v>37</v>
      </c>
      <c r="L43" s="99"/>
      <c r="M43" s="99"/>
      <c r="N43" s="99"/>
      <c r="O43" s="100" t="s">
        <v>875</v>
      </c>
      <c r="P43" s="95" t="s">
        <v>39</v>
      </c>
      <c r="Q43" s="95" t="s">
        <v>40</v>
      </c>
      <c r="R43" s="13"/>
      <c r="S43" s="13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</row>
    <row r="44" ht="42.0" customHeight="1">
      <c r="A44" s="17"/>
      <c r="B44" s="11"/>
      <c r="C44" s="11"/>
      <c r="D44" s="11"/>
      <c r="E44" s="11"/>
      <c r="F44" s="11"/>
      <c r="G44" s="101" t="s">
        <v>41</v>
      </c>
      <c r="H44" s="101" t="s">
        <v>42</v>
      </c>
      <c r="I44" s="101" t="s">
        <v>43</v>
      </c>
      <c r="J44" s="101" t="s">
        <v>44</v>
      </c>
      <c r="K44" s="11"/>
      <c r="L44" s="101" t="s">
        <v>45</v>
      </c>
      <c r="M44" s="101" t="s">
        <v>46</v>
      </c>
      <c r="N44" s="101" t="s">
        <v>47</v>
      </c>
      <c r="O44" s="11"/>
      <c r="P44" s="11"/>
      <c r="Q44" s="11"/>
      <c r="R44" s="11"/>
      <c r="S44" s="11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</row>
    <row r="45" ht="42.0" customHeight="1">
      <c r="A45" s="44">
        <v>1.0</v>
      </c>
      <c r="B45" s="85">
        <v>45823.0</v>
      </c>
      <c r="C45" s="86" t="s">
        <v>876</v>
      </c>
      <c r="D45" s="87">
        <v>40436.0</v>
      </c>
      <c r="E45" s="88" t="s">
        <v>877</v>
      </c>
      <c r="F45" s="188"/>
      <c r="G45" s="188"/>
      <c r="H45" s="206"/>
      <c r="I45" s="206"/>
      <c r="J45" s="206"/>
      <c r="K45" s="206"/>
      <c r="L45" s="188"/>
      <c r="M45" s="206"/>
      <c r="N45" s="188"/>
      <c r="O45" s="189">
        <v>93.0</v>
      </c>
      <c r="P45" s="196">
        <v>93.0</v>
      </c>
      <c r="Q45" s="30">
        <f t="shared" ref="Q45:Q46" si="3">F45+G45+H45+I45+J45+K45+L45+M45+N45+O45-P45</f>
        <v>0</v>
      </c>
      <c r="R45" s="29"/>
      <c r="S45" s="32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</row>
    <row r="46" ht="42.0" customHeight="1">
      <c r="A46" s="19">
        <v>2.0</v>
      </c>
      <c r="B46" s="85">
        <v>45823.0</v>
      </c>
      <c r="C46" s="86" t="s">
        <v>878</v>
      </c>
      <c r="D46" s="87">
        <v>67909.0</v>
      </c>
      <c r="E46" s="88" t="s">
        <v>696</v>
      </c>
      <c r="F46" s="25"/>
      <c r="G46" s="25"/>
      <c r="H46" s="27"/>
      <c r="I46" s="89"/>
      <c r="J46" s="27"/>
      <c r="K46" s="27"/>
      <c r="L46" s="25"/>
      <c r="M46" s="89"/>
      <c r="N46" s="25"/>
      <c r="O46" s="26">
        <v>70.0</v>
      </c>
      <c r="P46" s="26">
        <v>70.0</v>
      </c>
      <c r="Q46" s="30">
        <f t="shared" si="3"/>
        <v>0</v>
      </c>
      <c r="R46" s="102"/>
      <c r="S46" s="103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8"/>
      <c r="AJ46" s="118"/>
    </row>
    <row r="47" ht="42.0" customHeight="1">
      <c r="A47" s="19"/>
      <c r="B47" s="176"/>
      <c r="C47" s="173"/>
      <c r="D47" s="174"/>
      <c r="E47" s="175"/>
      <c r="F47" s="25"/>
      <c r="G47" s="25"/>
      <c r="H47" s="25"/>
      <c r="I47" s="64"/>
      <c r="J47" s="25"/>
      <c r="K47" s="25"/>
      <c r="L47" s="25"/>
      <c r="M47" s="64"/>
      <c r="N47" s="25"/>
      <c r="O47" s="26"/>
      <c r="P47" s="26"/>
      <c r="Q47" s="30"/>
      <c r="R47" s="102"/>
      <c r="S47" s="103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</row>
    <row r="48" ht="42.0" customHeight="1">
      <c r="A48" s="19"/>
      <c r="B48" s="176"/>
      <c r="C48" s="173"/>
      <c r="D48" s="174"/>
      <c r="E48" s="175"/>
      <c r="F48" s="25"/>
      <c r="G48" s="25"/>
      <c r="H48" s="25"/>
      <c r="I48" s="64"/>
      <c r="J48" s="25"/>
      <c r="K48" s="25"/>
      <c r="L48" s="25"/>
      <c r="M48" s="64"/>
      <c r="N48" s="25"/>
      <c r="O48" s="26"/>
      <c r="P48" s="26"/>
      <c r="Q48" s="30"/>
      <c r="R48" s="102"/>
      <c r="S48" s="103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  <c r="AJ48" s="118"/>
    </row>
    <row r="49" ht="42.0" customHeight="1">
      <c r="A49" s="104"/>
      <c r="B49" s="105"/>
      <c r="C49" s="106"/>
      <c r="D49" s="107" t="s">
        <v>168</v>
      </c>
      <c r="E49" s="99"/>
      <c r="F49" s="108">
        <f t="shared" ref="F49:P49" si="4">SUM(F45:F48)</f>
        <v>0</v>
      </c>
      <c r="G49" s="108">
        <f t="shared" si="4"/>
        <v>0</v>
      </c>
      <c r="H49" s="108">
        <f t="shared" si="4"/>
        <v>0</v>
      </c>
      <c r="I49" s="108">
        <f t="shared" si="4"/>
        <v>0</v>
      </c>
      <c r="J49" s="108">
        <f t="shared" si="4"/>
        <v>0</v>
      </c>
      <c r="K49" s="108">
        <f t="shared" si="4"/>
        <v>0</v>
      </c>
      <c r="L49" s="108">
        <f t="shared" si="4"/>
        <v>0</v>
      </c>
      <c r="M49" s="108">
        <f t="shared" si="4"/>
        <v>0</v>
      </c>
      <c r="N49" s="108">
        <f t="shared" si="4"/>
        <v>0</v>
      </c>
      <c r="O49" s="108">
        <f t="shared" si="4"/>
        <v>163</v>
      </c>
      <c r="P49" s="108">
        <f t="shared" si="4"/>
        <v>163</v>
      </c>
      <c r="Q49" s="108">
        <f>SUM(Q45)</f>
        <v>0</v>
      </c>
      <c r="R49" s="99"/>
      <c r="S49" s="109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18"/>
    </row>
    <row r="50" ht="42.0" customHeight="1">
      <c r="A50" s="110"/>
      <c r="B50" s="111"/>
      <c r="C50" s="111"/>
      <c r="D50" s="111"/>
      <c r="E50" s="111"/>
      <c r="F50" s="112">
        <f>O49</f>
        <v>163</v>
      </c>
      <c r="G50" s="5"/>
      <c r="H50" s="5"/>
      <c r="I50" s="5"/>
      <c r="J50" s="5"/>
      <c r="K50" s="5"/>
      <c r="L50" s="5"/>
      <c r="M50" s="5"/>
      <c r="N50" s="5"/>
      <c r="O50" s="5"/>
      <c r="P50" s="113"/>
      <c r="Q50" s="113"/>
      <c r="R50" s="111"/>
      <c r="S50" s="114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</row>
    <row r="51" ht="42.0" customHeight="1">
      <c r="A51" s="55"/>
      <c r="B51" s="55"/>
      <c r="C51" s="55"/>
      <c r="D51" s="55"/>
      <c r="E51" s="31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</row>
    <row r="52" ht="42.0" customHeight="1">
      <c r="A52" s="55"/>
      <c r="B52" s="55"/>
      <c r="C52" s="55"/>
      <c r="D52" s="55"/>
      <c r="E52" s="31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</row>
    <row r="53" ht="42.0" customHeight="1">
      <c r="A53" s="117" t="s">
        <v>169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6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</row>
    <row r="54" ht="42.0" customHeight="1">
      <c r="A54" s="119" t="s">
        <v>2</v>
      </c>
      <c r="B54" s="120" t="s">
        <v>3</v>
      </c>
      <c r="C54" s="120" t="s">
        <v>4</v>
      </c>
      <c r="D54" s="120" t="s">
        <v>5</v>
      </c>
      <c r="E54" s="120" t="s">
        <v>6</v>
      </c>
      <c r="F54" s="121" t="s">
        <v>31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1"/>
      <c r="R54" s="120" t="s">
        <v>32</v>
      </c>
      <c r="S54" s="120" t="s">
        <v>33</v>
      </c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</row>
    <row r="55" ht="42.0" customHeight="1">
      <c r="A55" s="12"/>
      <c r="B55" s="13"/>
      <c r="C55" s="13"/>
      <c r="D55" s="13"/>
      <c r="E55" s="13"/>
      <c r="F55" s="122" t="s">
        <v>34</v>
      </c>
      <c r="G55" s="123" t="s">
        <v>35</v>
      </c>
      <c r="H55" s="11"/>
      <c r="I55" s="123" t="s">
        <v>36</v>
      </c>
      <c r="J55" s="11"/>
      <c r="K55" s="120" t="s">
        <v>37</v>
      </c>
      <c r="L55" s="124"/>
      <c r="M55" s="124"/>
      <c r="N55" s="124"/>
      <c r="O55" s="125" t="s">
        <v>879</v>
      </c>
      <c r="P55" s="120" t="s">
        <v>39</v>
      </c>
      <c r="Q55" s="120" t="s">
        <v>40</v>
      </c>
      <c r="R55" s="13"/>
      <c r="S55" s="13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</row>
    <row r="56" ht="42.0" customHeight="1">
      <c r="A56" s="17"/>
      <c r="B56" s="11"/>
      <c r="C56" s="11"/>
      <c r="D56" s="11"/>
      <c r="E56" s="11"/>
      <c r="F56" s="11"/>
      <c r="G56" s="126" t="s">
        <v>41</v>
      </c>
      <c r="H56" s="126" t="s">
        <v>42</v>
      </c>
      <c r="I56" s="126" t="s">
        <v>43</v>
      </c>
      <c r="J56" s="126" t="s">
        <v>44</v>
      </c>
      <c r="K56" s="11"/>
      <c r="L56" s="126" t="s">
        <v>45</v>
      </c>
      <c r="M56" s="126" t="s">
        <v>46</v>
      </c>
      <c r="N56" s="126" t="s">
        <v>47</v>
      </c>
      <c r="O56" s="11"/>
      <c r="P56" s="11"/>
      <c r="Q56" s="11"/>
      <c r="R56" s="11"/>
      <c r="S56" s="11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</row>
    <row r="57" ht="42.0" customHeight="1">
      <c r="A57" s="127">
        <v>1.0</v>
      </c>
      <c r="B57" s="205">
        <v>45824.0</v>
      </c>
      <c r="C57" s="128" t="s">
        <v>880</v>
      </c>
      <c r="D57" s="128">
        <v>59103.0</v>
      </c>
      <c r="E57" s="129" t="s">
        <v>174</v>
      </c>
      <c r="F57" s="130"/>
      <c r="G57" s="130"/>
      <c r="H57" s="131"/>
      <c r="I57" s="132">
        <v>2950.0</v>
      </c>
      <c r="J57" s="132"/>
      <c r="K57" s="132"/>
      <c r="L57" s="130"/>
      <c r="M57" s="130"/>
      <c r="N57" s="130"/>
      <c r="O57" s="130"/>
      <c r="P57" s="133">
        <v>2950.0</v>
      </c>
      <c r="Q57" s="134">
        <v>0.0</v>
      </c>
      <c r="R57" s="177" t="s">
        <v>55</v>
      </c>
      <c r="S57" s="136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</row>
    <row r="58" ht="42.0" customHeight="1">
      <c r="A58" s="137">
        <v>2.0</v>
      </c>
      <c r="B58" s="85">
        <v>45824.0</v>
      </c>
      <c r="C58" s="128" t="s">
        <v>881</v>
      </c>
      <c r="D58" s="138">
        <v>44035.0</v>
      </c>
      <c r="E58" s="139" t="s">
        <v>882</v>
      </c>
      <c r="F58" s="130"/>
      <c r="G58" s="130"/>
      <c r="H58" s="133">
        <v>3900.0</v>
      </c>
      <c r="I58" s="132"/>
      <c r="J58" s="130"/>
      <c r="K58" s="132"/>
      <c r="L58" s="130"/>
      <c r="M58" s="130"/>
      <c r="N58" s="130"/>
      <c r="O58" s="130"/>
      <c r="P58" s="133">
        <v>3900.0</v>
      </c>
      <c r="Q58" s="134">
        <v>0.0</v>
      </c>
      <c r="R58" s="177"/>
      <c r="S58" s="136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</row>
    <row r="59" ht="42.0" customHeight="1">
      <c r="A59" s="137">
        <v>3.0</v>
      </c>
      <c r="B59" s="85">
        <v>45824.0</v>
      </c>
      <c r="C59" s="128" t="s">
        <v>883</v>
      </c>
      <c r="D59" s="138">
        <v>44035.0</v>
      </c>
      <c r="E59" s="139" t="s">
        <v>882</v>
      </c>
      <c r="F59" s="130"/>
      <c r="G59" s="130"/>
      <c r="H59" s="133">
        <v>600.0</v>
      </c>
      <c r="I59" s="132"/>
      <c r="J59" s="130"/>
      <c r="K59" s="132"/>
      <c r="L59" s="130"/>
      <c r="M59" s="130"/>
      <c r="N59" s="130"/>
      <c r="O59" s="130"/>
      <c r="P59" s="133">
        <v>600.0</v>
      </c>
      <c r="Q59" s="134">
        <v>0.0</v>
      </c>
      <c r="R59" s="177"/>
      <c r="S59" s="136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</row>
    <row r="60" ht="42.0" customHeight="1">
      <c r="A60" s="137">
        <v>4.0</v>
      </c>
      <c r="B60" s="85">
        <v>45824.0</v>
      </c>
      <c r="C60" s="128" t="s">
        <v>884</v>
      </c>
      <c r="D60" s="138">
        <v>49655.0</v>
      </c>
      <c r="E60" s="139" t="s">
        <v>511</v>
      </c>
      <c r="F60" s="130"/>
      <c r="G60" s="130"/>
      <c r="H60" s="133">
        <v>10000.0</v>
      </c>
      <c r="I60" s="132"/>
      <c r="J60" s="130"/>
      <c r="K60" s="132"/>
      <c r="L60" s="130"/>
      <c r="M60" s="130"/>
      <c r="N60" s="130"/>
      <c r="O60" s="130"/>
      <c r="P60" s="133">
        <v>10000.0</v>
      </c>
      <c r="Q60" s="134">
        <v>0.0</v>
      </c>
      <c r="R60" s="177"/>
      <c r="S60" s="136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</row>
    <row r="61" ht="42.0" customHeight="1">
      <c r="A61" s="137"/>
      <c r="B61" s="85"/>
      <c r="C61" s="128"/>
      <c r="D61" s="138"/>
      <c r="E61" s="139"/>
      <c r="F61" s="130"/>
      <c r="G61" s="130"/>
      <c r="H61" s="131"/>
      <c r="I61" s="132"/>
      <c r="J61" s="130"/>
      <c r="K61" s="132"/>
      <c r="L61" s="130"/>
      <c r="M61" s="130"/>
      <c r="N61" s="130"/>
      <c r="O61" s="130"/>
      <c r="P61" s="133"/>
      <c r="Q61" s="204">
        <v>0.0</v>
      </c>
      <c r="R61" s="177"/>
      <c r="S61" s="136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137"/>
      <c r="B62" s="85"/>
      <c r="C62" s="128"/>
      <c r="D62" s="138"/>
      <c r="E62" s="139"/>
      <c r="F62" s="130"/>
      <c r="G62" s="130"/>
      <c r="H62" s="131"/>
      <c r="I62" s="132"/>
      <c r="J62" s="130"/>
      <c r="K62" s="132"/>
      <c r="L62" s="130"/>
      <c r="M62" s="130"/>
      <c r="N62" s="130"/>
      <c r="O62" s="130"/>
      <c r="P62" s="133"/>
      <c r="Q62" s="204">
        <v>0.0</v>
      </c>
      <c r="R62" s="177"/>
      <c r="S62" s="136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146"/>
      <c r="B63" s="147"/>
      <c r="C63" s="148"/>
      <c r="D63" s="149" t="s">
        <v>168</v>
      </c>
      <c r="E63" s="124"/>
      <c r="F63" s="150">
        <f t="shared" ref="F63:P63" si="5">SUM(F57:F62)</f>
        <v>0</v>
      </c>
      <c r="G63" s="150">
        <f t="shared" si="5"/>
        <v>0</v>
      </c>
      <c r="H63" s="150">
        <f t="shared" si="5"/>
        <v>14500</v>
      </c>
      <c r="I63" s="150">
        <f t="shared" si="5"/>
        <v>2950</v>
      </c>
      <c r="J63" s="150">
        <f t="shared" si="5"/>
        <v>0</v>
      </c>
      <c r="K63" s="150">
        <f t="shared" si="5"/>
        <v>0</v>
      </c>
      <c r="L63" s="150">
        <f t="shared" si="5"/>
        <v>0</v>
      </c>
      <c r="M63" s="150">
        <f t="shared" si="5"/>
        <v>0</v>
      </c>
      <c r="N63" s="150">
        <f t="shared" si="5"/>
        <v>0</v>
      </c>
      <c r="O63" s="150">
        <f t="shared" si="5"/>
        <v>0</v>
      </c>
      <c r="P63" s="151">
        <f t="shared" si="5"/>
        <v>17450</v>
      </c>
      <c r="Q63" s="152"/>
      <c r="R63" s="124"/>
      <c r="S63" s="153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154"/>
      <c r="B64" s="155"/>
      <c r="C64" s="155"/>
      <c r="D64" s="155"/>
      <c r="E64" s="155"/>
      <c r="F64" s="156">
        <f>F63++G63+H63+I63+J63+K63+L63+M63+N63+O63</f>
        <v>17450</v>
      </c>
      <c r="G64" s="5"/>
      <c r="H64" s="5"/>
      <c r="I64" s="5"/>
      <c r="J64" s="5"/>
      <c r="K64" s="5"/>
      <c r="L64" s="5"/>
      <c r="M64" s="5"/>
      <c r="N64" s="5"/>
      <c r="O64" s="5"/>
      <c r="P64" s="157"/>
      <c r="Q64" s="157"/>
      <c r="R64" s="155"/>
      <c r="S64" s="158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55"/>
      <c r="B65" s="55"/>
      <c r="C65" s="55"/>
      <c r="D65" s="55"/>
      <c r="E65" s="31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55"/>
      <c r="B66" s="55"/>
      <c r="C66" s="55"/>
      <c r="D66" s="55"/>
      <c r="E66" s="115"/>
      <c r="F66" s="116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55"/>
      <c r="B67" s="55"/>
      <c r="C67" s="55"/>
      <c r="D67" s="55"/>
      <c r="E67" s="115"/>
      <c r="F67" s="116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51.0" customHeight="1">
      <c r="A68" s="3"/>
      <c r="B68" s="3"/>
      <c r="C68" s="3"/>
      <c r="D68" s="3"/>
      <c r="E68" s="159" t="s">
        <v>188</v>
      </c>
      <c r="F68" s="160" t="s">
        <v>424</v>
      </c>
      <c r="G68" s="3"/>
      <c r="H68" s="3"/>
      <c r="I68" s="3"/>
      <c r="J68" s="161" t="s">
        <v>190</v>
      </c>
      <c r="K68" s="162"/>
      <c r="L68" s="162"/>
      <c r="M68" s="162"/>
      <c r="N68" s="163"/>
      <c r="O68" s="163"/>
      <c r="P68" s="164"/>
      <c r="Q68" s="165"/>
      <c r="R68" s="165"/>
      <c r="S68" s="165"/>
      <c r="T68" s="165"/>
      <c r="U68" s="165"/>
      <c r="V68" s="165"/>
      <c r="W68" s="165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159" t="s">
        <v>191</v>
      </c>
      <c r="F69" s="166" t="s">
        <v>192</v>
      </c>
      <c r="G69" s="3"/>
      <c r="H69" s="3"/>
      <c r="I69" s="3"/>
      <c r="J69" s="167" t="s">
        <v>193</v>
      </c>
      <c r="K69" s="168"/>
      <c r="L69" s="168"/>
      <c r="M69" s="168"/>
      <c r="N69" s="168"/>
      <c r="O69" s="168"/>
      <c r="P69" s="169"/>
      <c r="Q69" s="165"/>
      <c r="R69" s="165"/>
      <c r="S69" s="165"/>
      <c r="T69" s="165"/>
      <c r="U69" s="165"/>
      <c r="V69" s="165"/>
      <c r="W69" s="165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159" t="s">
        <v>194</v>
      </c>
      <c r="F70" s="160" t="s">
        <v>424</v>
      </c>
      <c r="G70" s="3"/>
      <c r="H70" s="3"/>
      <c r="I70" s="3"/>
      <c r="J70" s="170"/>
      <c r="K70" s="170"/>
      <c r="L70" s="171"/>
      <c r="M70" s="170"/>
      <c r="N70" s="171"/>
      <c r="O70" s="171"/>
      <c r="P70" s="171"/>
      <c r="Q70" s="172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159" t="s">
        <v>195</v>
      </c>
      <c r="F71" s="160" t="s">
        <v>424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159" t="s">
        <v>885</v>
      </c>
      <c r="F72" s="160" t="s">
        <v>424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159" t="s">
        <v>199</v>
      </c>
      <c r="F73" s="160" t="s">
        <v>198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159" t="s">
        <v>200</v>
      </c>
      <c r="F74" s="160" t="s">
        <v>192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4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4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ht="4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ht="4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ht="4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ht="4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ht="4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ht="4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ht="4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ht="4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 ht="4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 ht="4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 ht="4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 ht="4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 ht="4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 ht="4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 ht="4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 ht="4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 ht="4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 ht="4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</sheetData>
  <mergeCells count="52">
    <mergeCell ref="F50:O50"/>
    <mergeCell ref="A53:S53"/>
    <mergeCell ref="A54:A56"/>
    <mergeCell ref="B54:B56"/>
    <mergeCell ref="C54:C56"/>
    <mergeCell ref="D54:D56"/>
    <mergeCell ref="E54:E56"/>
    <mergeCell ref="S54:S56"/>
    <mergeCell ref="F54:Q54"/>
    <mergeCell ref="R54:R56"/>
    <mergeCell ref="F55:F56"/>
    <mergeCell ref="G55:H55"/>
    <mergeCell ref="I55:J55"/>
    <mergeCell ref="K55:K56"/>
    <mergeCell ref="O55:O56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42:D44"/>
    <mergeCell ref="E42:E44"/>
    <mergeCell ref="P4:P5"/>
    <mergeCell ref="Q4:Q5"/>
    <mergeCell ref="F39:O39"/>
    <mergeCell ref="A41:S41"/>
    <mergeCell ref="A42:A44"/>
    <mergeCell ref="B42:B44"/>
    <mergeCell ref="C42:C44"/>
    <mergeCell ref="S42:S44"/>
    <mergeCell ref="P43:P44"/>
    <mergeCell ref="Q43:Q44"/>
    <mergeCell ref="F42:Q42"/>
    <mergeCell ref="R42:R44"/>
    <mergeCell ref="F43:F44"/>
    <mergeCell ref="G43:H43"/>
    <mergeCell ref="I43:J43"/>
    <mergeCell ref="K43:K44"/>
    <mergeCell ref="O43:O44"/>
    <mergeCell ref="P55:P56"/>
    <mergeCell ref="Q55:Q56"/>
    <mergeCell ref="F64:O6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76" t="s">
        <v>886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84.0" customHeight="1">
      <c r="A2" s="77" t="s">
        <v>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8" t="s">
        <v>2</v>
      </c>
      <c r="B3" s="79" t="s">
        <v>3</v>
      </c>
      <c r="C3" s="79" t="s">
        <v>4</v>
      </c>
      <c r="D3" s="79" t="s">
        <v>5</v>
      </c>
      <c r="E3" s="79" t="s">
        <v>6</v>
      </c>
      <c r="F3" s="80" t="s">
        <v>31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79" t="s">
        <v>32</v>
      </c>
      <c r="S3" s="79" t="s">
        <v>33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81" t="s">
        <v>34</v>
      </c>
      <c r="G4" s="82" t="s">
        <v>35</v>
      </c>
      <c r="H4" s="11"/>
      <c r="I4" s="82" t="s">
        <v>36</v>
      </c>
      <c r="J4" s="11"/>
      <c r="K4" s="79" t="s">
        <v>37</v>
      </c>
      <c r="L4" s="83"/>
      <c r="M4" s="83"/>
      <c r="N4" s="83"/>
      <c r="O4" s="79" t="s">
        <v>38</v>
      </c>
      <c r="P4" s="79" t="s">
        <v>39</v>
      </c>
      <c r="Q4" s="79" t="s">
        <v>40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84" t="s">
        <v>41</v>
      </c>
      <c r="H5" s="84" t="s">
        <v>42</v>
      </c>
      <c r="I5" s="84" t="s">
        <v>43</v>
      </c>
      <c r="J5" s="84" t="s">
        <v>44</v>
      </c>
      <c r="K5" s="11"/>
      <c r="L5" s="84" t="s">
        <v>45</v>
      </c>
      <c r="M5" s="84" t="s">
        <v>46</v>
      </c>
      <c r="N5" s="84" t="s">
        <v>47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85">
        <v>45824.0</v>
      </c>
      <c r="C6" s="86" t="s">
        <v>887</v>
      </c>
      <c r="D6" s="87">
        <v>50222.0</v>
      </c>
      <c r="E6" s="88" t="s">
        <v>888</v>
      </c>
      <c r="F6" s="25"/>
      <c r="G6" s="25"/>
      <c r="H6" s="25"/>
      <c r="I6" s="89">
        <v>2500.0</v>
      </c>
      <c r="J6" s="27"/>
      <c r="K6" s="25"/>
      <c r="L6" s="25"/>
      <c r="M6" s="89"/>
      <c r="N6" s="25"/>
      <c r="O6" s="25"/>
      <c r="P6" s="26">
        <v>2500.0</v>
      </c>
      <c r="Q6" s="30">
        <f t="shared" ref="Q6:Q18" si="1">F6+G6+H6+I6+J6+K6+L6+M6+N6+O6-P6</f>
        <v>0</v>
      </c>
      <c r="R6" s="26" t="s">
        <v>55</v>
      </c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85">
        <v>45825.0</v>
      </c>
      <c r="C7" s="86" t="s">
        <v>889</v>
      </c>
      <c r="D7" s="87">
        <v>81108.0</v>
      </c>
      <c r="E7" s="88" t="s">
        <v>220</v>
      </c>
      <c r="F7" s="25"/>
      <c r="G7" s="25"/>
      <c r="H7" s="25"/>
      <c r="I7" s="89">
        <v>10400.0</v>
      </c>
      <c r="J7" s="27"/>
      <c r="K7" s="25"/>
      <c r="L7" s="25"/>
      <c r="M7" s="89"/>
      <c r="N7" s="25"/>
      <c r="O7" s="25"/>
      <c r="P7" s="26">
        <v>10400.0</v>
      </c>
      <c r="Q7" s="30">
        <f t="shared" si="1"/>
        <v>0</v>
      </c>
      <c r="R7" s="26" t="s">
        <v>76</v>
      </c>
      <c r="S7" s="29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85">
        <v>45825.0</v>
      </c>
      <c r="C8" s="86" t="s">
        <v>890</v>
      </c>
      <c r="D8" s="87">
        <v>67125.0</v>
      </c>
      <c r="E8" s="88" t="s">
        <v>216</v>
      </c>
      <c r="F8" s="27"/>
      <c r="G8" s="27"/>
      <c r="H8" s="25"/>
      <c r="I8" s="89">
        <v>1500.0</v>
      </c>
      <c r="J8" s="27"/>
      <c r="K8" s="27"/>
      <c r="L8" s="25"/>
      <c r="M8" s="89"/>
      <c r="N8" s="25"/>
      <c r="O8" s="25"/>
      <c r="P8" s="26">
        <v>1500.0</v>
      </c>
      <c r="Q8" s="30">
        <f t="shared" si="1"/>
        <v>0</v>
      </c>
      <c r="R8" s="26" t="s">
        <v>76</v>
      </c>
      <c r="S8" s="29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85">
        <v>45825.0</v>
      </c>
      <c r="C9" s="86" t="s">
        <v>891</v>
      </c>
      <c r="D9" s="87">
        <v>21818.0</v>
      </c>
      <c r="E9" s="88" t="s">
        <v>66</v>
      </c>
      <c r="F9" s="25"/>
      <c r="G9" s="25"/>
      <c r="H9" s="25"/>
      <c r="I9" s="89"/>
      <c r="J9" s="27"/>
      <c r="K9" s="27">
        <v>8450.0</v>
      </c>
      <c r="L9" s="25"/>
      <c r="M9" s="89"/>
      <c r="N9" s="25"/>
      <c r="O9" s="25"/>
      <c r="P9" s="26">
        <v>8450.0</v>
      </c>
      <c r="Q9" s="30">
        <f t="shared" si="1"/>
        <v>0</v>
      </c>
      <c r="R9" s="26" t="s">
        <v>64</v>
      </c>
      <c r="S9" s="29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85">
        <v>45825.0</v>
      </c>
      <c r="C10" s="86" t="s">
        <v>892</v>
      </c>
      <c r="D10" s="87">
        <v>66219.0</v>
      </c>
      <c r="E10" s="88" t="s">
        <v>893</v>
      </c>
      <c r="F10" s="27"/>
      <c r="G10" s="25"/>
      <c r="H10" s="25"/>
      <c r="I10" s="89">
        <v>10000.0</v>
      </c>
      <c r="J10" s="27"/>
      <c r="K10" s="25"/>
      <c r="L10" s="25"/>
      <c r="M10" s="64"/>
      <c r="N10" s="25"/>
      <c r="O10" s="25"/>
      <c r="P10" s="26">
        <v>10000.0</v>
      </c>
      <c r="Q10" s="30">
        <f t="shared" si="1"/>
        <v>0</v>
      </c>
      <c r="R10" s="26" t="s">
        <v>76</v>
      </c>
      <c r="S10" s="29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85">
        <v>45825.0</v>
      </c>
      <c r="C11" s="86" t="s">
        <v>894</v>
      </c>
      <c r="D11" s="87">
        <v>72590.0</v>
      </c>
      <c r="E11" s="88" t="s">
        <v>895</v>
      </c>
      <c r="F11" s="25"/>
      <c r="G11" s="25"/>
      <c r="H11" s="25"/>
      <c r="I11" s="89">
        <v>1550.0</v>
      </c>
      <c r="J11" s="27"/>
      <c r="K11" s="27"/>
      <c r="L11" s="25"/>
      <c r="M11" s="89"/>
      <c r="N11" s="25"/>
      <c r="O11" s="25"/>
      <c r="P11" s="26">
        <v>1550.0</v>
      </c>
      <c r="Q11" s="30">
        <f t="shared" si="1"/>
        <v>0</v>
      </c>
      <c r="R11" s="26" t="s">
        <v>76</v>
      </c>
      <c r="S11" s="2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85">
        <v>45825.0</v>
      </c>
      <c r="C12" s="86" t="s">
        <v>896</v>
      </c>
      <c r="D12" s="87">
        <v>10250.0</v>
      </c>
      <c r="E12" s="88" t="s">
        <v>99</v>
      </c>
      <c r="F12" s="25"/>
      <c r="G12" s="27"/>
      <c r="H12" s="25"/>
      <c r="I12" s="89">
        <v>5100.0</v>
      </c>
      <c r="J12" s="27"/>
      <c r="K12" s="27"/>
      <c r="L12" s="25"/>
      <c r="M12" s="89"/>
      <c r="N12" s="25"/>
      <c r="O12" s="25"/>
      <c r="P12" s="26">
        <v>5100.0</v>
      </c>
      <c r="Q12" s="30">
        <f t="shared" si="1"/>
        <v>0</v>
      </c>
      <c r="R12" s="26" t="s">
        <v>76</v>
      </c>
      <c r="S12" s="2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85">
        <v>45825.0</v>
      </c>
      <c r="C13" s="86" t="s">
        <v>897</v>
      </c>
      <c r="D13" s="87">
        <v>89313.0</v>
      </c>
      <c r="E13" s="88" t="s">
        <v>898</v>
      </c>
      <c r="F13" s="25"/>
      <c r="G13" s="25"/>
      <c r="H13" s="27"/>
      <c r="I13" s="89">
        <v>300.0</v>
      </c>
      <c r="J13" s="25"/>
      <c r="K13" s="25"/>
      <c r="L13" s="25"/>
      <c r="M13" s="64"/>
      <c r="N13" s="25"/>
      <c r="O13" s="25"/>
      <c r="P13" s="26">
        <v>300.0</v>
      </c>
      <c r="Q13" s="30">
        <f t="shared" si="1"/>
        <v>0</v>
      </c>
      <c r="R13" s="26" t="s">
        <v>51</v>
      </c>
      <c r="S13" s="2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85">
        <v>45825.0</v>
      </c>
      <c r="C14" s="86" t="s">
        <v>899</v>
      </c>
      <c r="D14" s="87">
        <v>36769.0</v>
      </c>
      <c r="E14" s="88" t="s">
        <v>136</v>
      </c>
      <c r="F14" s="27"/>
      <c r="G14" s="25"/>
      <c r="H14" s="25"/>
      <c r="I14" s="89">
        <v>1000.0</v>
      </c>
      <c r="J14" s="27"/>
      <c r="K14" s="25"/>
      <c r="L14" s="25"/>
      <c r="M14" s="64"/>
      <c r="N14" s="25"/>
      <c r="O14" s="25"/>
      <c r="P14" s="26">
        <v>1000.0</v>
      </c>
      <c r="Q14" s="30">
        <f t="shared" si="1"/>
        <v>0</v>
      </c>
      <c r="R14" s="26" t="s">
        <v>64</v>
      </c>
      <c r="S14" s="32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90">
        <v>45825.0</v>
      </c>
      <c r="C15" s="86" t="s">
        <v>900</v>
      </c>
      <c r="D15" s="87">
        <v>89314.0</v>
      </c>
      <c r="E15" s="88" t="s">
        <v>901</v>
      </c>
      <c r="F15" s="27"/>
      <c r="G15" s="25"/>
      <c r="H15" s="25"/>
      <c r="I15" s="89">
        <v>300.0</v>
      </c>
      <c r="J15" s="27"/>
      <c r="K15" s="25"/>
      <c r="L15" s="25"/>
      <c r="M15" s="89"/>
      <c r="N15" s="25"/>
      <c r="O15" s="25"/>
      <c r="P15" s="26">
        <v>300.0</v>
      </c>
      <c r="Q15" s="30">
        <f t="shared" si="1"/>
        <v>0</v>
      </c>
      <c r="R15" s="26" t="s">
        <v>51</v>
      </c>
      <c r="S15" s="32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90">
        <v>45825.0</v>
      </c>
      <c r="C16" s="86" t="s">
        <v>902</v>
      </c>
      <c r="D16" s="87">
        <v>47787.0</v>
      </c>
      <c r="E16" s="88" t="s">
        <v>25</v>
      </c>
      <c r="F16" s="27"/>
      <c r="G16" s="25"/>
      <c r="H16" s="27">
        <v>5000.0</v>
      </c>
      <c r="I16" s="89"/>
      <c r="J16" s="27"/>
      <c r="K16" s="25"/>
      <c r="L16" s="25"/>
      <c r="M16" s="64"/>
      <c r="N16" s="25"/>
      <c r="O16" s="25"/>
      <c r="P16" s="26">
        <v>5000.0</v>
      </c>
      <c r="Q16" s="30">
        <f t="shared" si="1"/>
        <v>0</v>
      </c>
      <c r="R16" s="26"/>
      <c r="S16" s="32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90">
        <v>45825.0</v>
      </c>
      <c r="C17" s="86" t="s">
        <v>903</v>
      </c>
      <c r="D17" s="87">
        <v>51017.0</v>
      </c>
      <c r="E17" s="88" t="s">
        <v>293</v>
      </c>
      <c r="F17" s="27"/>
      <c r="G17" s="25"/>
      <c r="H17" s="27">
        <v>10000.0</v>
      </c>
      <c r="I17" s="89"/>
      <c r="J17" s="27"/>
      <c r="K17" s="27"/>
      <c r="L17" s="25"/>
      <c r="M17" s="64"/>
      <c r="N17" s="25"/>
      <c r="O17" s="25"/>
      <c r="P17" s="26">
        <v>10000.0</v>
      </c>
      <c r="Q17" s="30">
        <f t="shared" si="1"/>
        <v>0</v>
      </c>
      <c r="R17" s="26"/>
      <c r="S17" s="32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/>
      <c r="B18" s="90"/>
      <c r="C18" s="86"/>
      <c r="D18" s="87"/>
      <c r="E18" s="88"/>
      <c r="F18" s="27"/>
      <c r="G18" s="27"/>
      <c r="H18" s="25"/>
      <c r="I18" s="89"/>
      <c r="J18" s="27"/>
      <c r="K18" s="25"/>
      <c r="L18" s="25"/>
      <c r="M18" s="64"/>
      <c r="N18" s="25"/>
      <c r="O18" s="25"/>
      <c r="P18" s="26"/>
      <c r="Q18" s="30">
        <f t="shared" si="1"/>
        <v>0</v>
      </c>
      <c r="R18" s="26"/>
      <c r="S18" s="32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65"/>
      <c r="B19" s="66"/>
      <c r="C19" s="67"/>
      <c r="D19" s="68"/>
      <c r="E19" s="68"/>
      <c r="F19" s="69">
        <f t="shared" ref="F19:P19" si="2">SUM(F6:F18)</f>
        <v>0</v>
      </c>
      <c r="G19" s="69">
        <f t="shared" si="2"/>
        <v>0</v>
      </c>
      <c r="H19" s="69">
        <f t="shared" si="2"/>
        <v>15000</v>
      </c>
      <c r="I19" s="69">
        <f t="shared" si="2"/>
        <v>32650</v>
      </c>
      <c r="J19" s="69">
        <f t="shared" si="2"/>
        <v>0</v>
      </c>
      <c r="K19" s="69">
        <f t="shared" si="2"/>
        <v>8450</v>
      </c>
      <c r="L19" s="69">
        <f t="shared" si="2"/>
        <v>0</v>
      </c>
      <c r="M19" s="69">
        <f t="shared" si="2"/>
        <v>0</v>
      </c>
      <c r="N19" s="69">
        <f t="shared" si="2"/>
        <v>0</v>
      </c>
      <c r="O19" s="69">
        <f t="shared" si="2"/>
        <v>0</v>
      </c>
      <c r="P19" s="69">
        <f t="shared" si="2"/>
        <v>56100</v>
      </c>
      <c r="Q19" s="91"/>
      <c r="R19" s="68"/>
      <c r="S19" s="70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</row>
    <row r="20" ht="42.0" customHeight="1">
      <c r="A20" s="71"/>
      <c r="B20" s="92"/>
      <c r="C20" s="72"/>
      <c r="D20" s="72"/>
      <c r="E20" s="72"/>
      <c r="F20" s="73">
        <f>F19+G19+H19+I19+J19+K19+L19+M19+N19+O19</f>
        <v>56100</v>
      </c>
      <c r="G20" s="5"/>
      <c r="H20" s="5"/>
      <c r="I20" s="5"/>
      <c r="J20" s="5"/>
      <c r="K20" s="5"/>
      <c r="L20" s="5"/>
      <c r="M20" s="5"/>
      <c r="N20" s="5"/>
      <c r="O20" s="5"/>
      <c r="P20" s="74" t="s">
        <v>161</v>
      </c>
      <c r="Q20" s="74"/>
      <c r="R20" s="72"/>
      <c r="S20" s="7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</row>
    <row r="21" ht="42.0" customHeight="1">
      <c r="A21" s="55"/>
      <c r="B21" s="55"/>
      <c r="C21" s="55"/>
      <c r="D21" s="55"/>
      <c r="E21" s="31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</row>
    <row r="22" ht="42.0" customHeight="1">
      <c r="A22" s="55"/>
      <c r="B22" s="55"/>
      <c r="C22" s="55"/>
      <c r="D22" s="55"/>
      <c r="E22" s="31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</row>
    <row r="23" ht="42.0" customHeight="1">
      <c r="A23" s="117" t="s">
        <v>169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6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</row>
    <row r="24" ht="42.0" customHeight="1">
      <c r="A24" s="119" t="s">
        <v>2</v>
      </c>
      <c r="B24" s="120" t="s">
        <v>3</v>
      </c>
      <c r="C24" s="120" t="s">
        <v>4</v>
      </c>
      <c r="D24" s="120" t="s">
        <v>5</v>
      </c>
      <c r="E24" s="120" t="s">
        <v>6</v>
      </c>
      <c r="F24" s="121" t="s">
        <v>31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  <c r="R24" s="120" t="s">
        <v>32</v>
      </c>
      <c r="S24" s="120" t="s">
        <v>33</v>
      </c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</row>
    <row r="25" ht="42.0" customHeight="1">
      <c r="A25" s="12"/>
      <c r="B25" s="13"/>
      <c r="C25" s="13"/>
      <c r="D25" s="13"/>
      <c r="E25" s="13"/>
      <c r="F25" s="122" t="s">
        <v>34</v>
      </c>
      <c r="G25" s="123" t="s">
        <v>35</v>
      </c>
      <c r="H25" s="11"/>
      <c r="I25" s="123" t="s">
        <v>36</v>
      </c>
      <c r="J25" s="11"/>
      <c r="K25" s="120" t="s">
        <v>37</v>
      </c>
      <c r="L25" s="124"/>
      <c r="M25" s="124"/>
      <c r="N25" s="124"/>
      <c r="O25" s="125" t="s">
        <v>904</v>
      </c>
      <c r="P25" s="120" t="s">
        <v>39</v>
      </c>
      <c r="Q25" s="120" t="s">
        <v>40</v>
      </c>
      <c r="R25" s="13"/>
      <c r="S25" s="13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</row>
    <row r="26" ht="42.0" customHeight="1">
      <c r="A26" s="17"/>
      <c r="B26" s="11"/>
      <c r="C26" s="11"/>
      <c r="D26" s="11"/>
      <c r="E26" s="11"/>
      <c r="F26" s="11"/>
      <c r="G26" s="126" t="s">
        <v>41</v>
      </c>
      <c r="H26" s="126" t="s">
        <v>42</v>
      </c>
      <c r="I26" s="126" t="s">
        <v>43</v>
      </c>
      <c r="J26" s="126" t="s">
        <v>44</v>
      </c>
      <c r="K26" s="11"/>
      <c r="L26" s="126" t="s">
        <v>45</v>
      </c>
      <c r="M26" s="126" t="s">
        <v>46</v>
      </c>
      <c r="N26" s="126" t="s">
        <v>47</v>
      </c>
      <c r="O26" s="11"/>
      <c r="P26" s="11"/>
      <c r="Q26" s="11"/>
      <c r="R26" s="11"/>
      <c r="S26" s="11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</row>
    <row r="27" ht="42.0" customHeight="1">
      <c r="A27" s="127">
        <v>1.0</v>
      </c>
      <c r="B27" s="205">
        <v>45825.0</v>
      </c>
      <c r="C27" s="128" t="s">
        <v>905</v>
      </c>
      <c r="D27" s="128">
        <v>49655.0</v>
      </c>
      <c r="E27" s="129" t="s">
        <v>546</v>
      </c>
      <c r="F27" s="130"/>
      <c r="G27" s="130"/>
      <c r="H27" s="133">
        <v>8660.0</v>
      </c>
      <c r="I27" s="132"/>
      <c r="J27" s="132"/>
      <c r="K27" s="132"/>
      <c r="L27" s="132"/>
      <c r="M27" s="130"/>
      <c r="N27" s="130"/>
      <c r="O27" s="130"/>
      <c r="P27" s="133">
        <v>8660.0</v>
      </c>
      <c r="Q27" s="134">
        <v>0.0</v>
      </c>
      <c r="R27" s="177"/>
      <c r="S27" s="136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</row>
    <row r="28" ht="42.0" customHeight="1">
      <c r="A28" s="137">
        <v>2.0</v>
      </c>
      <c r="B28" s="205">
        <v>45825.0</v>
      </c>
      <c r="C28" s="128" t="s">
        <v>906</v>
      </c>
      <c r="D28" s="138">
        <v>13781.0</v>
      </c>
      <c r="E28" s="139" t="s">
        <v>54</v>
      </c>
      <c r="F28" s="130"/>
      <c r="G28" s="130"/>
      <c r="H28" s="133"/>
      <c r="I28" s="132"/>
      <c r="J28" s="130"/>
      <c r="K28" s="132"/>
      <c r="L28" s="132">
        <v>5700.0</v>
      </c>
      <c r="M28" s="130"/>
      <c r="N28" s="130"/>
      <c r="O28" s="130"/>
      <c r="P28" s="133">
        <v>5700.0</v>
      </c>
      <c r="Q28" s="134">
        <v>0.0</v>
      </c>
      <c r="R28" s="177" t="s">
        <v>76</v>
      </c>
      <c r="S28" s="136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</row>
    <row r="29" ht="42.0" customHeight="1">
      <c r="A29" s="137">
        <v>3.0</v>
      </c>
      <c r="B29" s="205">
        <v>45825.0</v>
      </c>
      <c r="C29" s="128" t="s">
        <v>907</v>
      </c>
      <c r="D29" s="138">
        <v>59103.0</v>
      </c>
      <c r="E29" s="139" t="s">
        <v>174</v>
      </c>
      <c r="F29" s="130"/>
      <c r="G29" s="130"/>
      <c r="H29" s="133"/>
      <c r="I29" s="132">
        <v>3400.0</v>
      </c>
      <c r="J29" s="130"/>
      <c r="K29" s="132"/>
      <c r="L29" s="130"/>
      <c r="M29" s="130"/>
      <c r="N29" s="130"/>
      <c r="O29" s="130"/>
      <c r="P29" s="133">
        <v>3400.0</v>
      </c>
      <c r="Q29" s="134">
        <v>0.0</v>
      </c>
      <c r="R29" s="177" t="s">
        <v>64</v>
      </c>
      <c r="S29" s="136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</row>
    <row r="30" ht="42.0" customHeight="1">
      <c r="A30" s="137"/>
      <c r="B30" s="85"/>
      <c r="C30" s="128"/>
      <c r="D30" s="138"/>
      <c r="E30" s="139"/>
      <c r="F30" s="130"/>
      <c r="G30" s="130"/>
      <c r="H30" s="133"/>
      <c r="I30" s="132"/>
      <c r="J30" s="130"/>
      <c r="K30" s="132"/>
      <c r="L30" s="130"/>
      <c r="M30" s="130"/>
      <c r="N30" s="130"/>
      <c r="O30" s="130"/>
      <c r="P30" s="133"/>
      <c r="Q30" s="134">
        <v>0.0</v>
      </c>
      <c r="R30" s="177"/>
      <c r="S30" s="136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</row>
    <row r="31" ht="42.0" customHeight="1">
      <c r="A31" s="137"/>
      <c r="B31" s="85"/>
      <c r="C31" s="128"/>
      <c r="D31" s="138"/>
      <c r="E31" s="139"/>
      <c r="F31" s="130"/>
      <c r="G31" s="130"/>
      <c r="H31" s="131"/>
      <c r="I31" s="132"/>
      <c r="J31" s="130"/>
      <c r="K31" s="132"/>
      <c r="L31" s="130"/>
      <c r="M31" s="130"/>
      <c r="N31" s="130"/>
      <c r="O31" s="130"/>
      <c r="P31" s="133"/>
      <c r="Q31" s="204">
        <v>0.0</v>
      </c>
      <c r="R31" s="177"/>
      <c r="S31" s="136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</row>
    <row r="32" ht="42.0" customHeight="1">
      <c r="A32" s="137"/>
      <c r="B32" s="85"/>
      <c r="C32" s="128"/>
      <c r="D32" s="138"/>
      <c r="E32" s="139"/>
      <c r="F32" s="130"/>
      <c r="G32" s="130"/>
      <c r="H32" s="131"/>
      <c r="I32" s="132"/>
      <c r="J32" s="130"/>
      <c r="K32" s="132"/>
      <c r="L32" s="130"/>
      <c r="M32" s="130"/>
      <c r="N32" s="130"/>
      <c r="O32" s="130"/>
      <c r="P32" s="133"/>
      <c r="Q32" s="204">
        <v>0.0</v>
      </c>
      <c r="R32" s="177"/>
      <c r="S32" s="136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</row>
    <row r="33" ht="42.0" customHeight="1">
      <c r="A33" s="146"/>
      <c r="B33" s="147"/>
      <c r="C33" s="148"/>
      <c r="D33" s="149" t="s">
        <v>168</v>
      </c>
      <c r="E33" s="124"/>
      <c r="F33" s="150">
        <f t="shared" ref="F33:P33" si="3">SUM(F27:F32)</f>
        <v>0</v>
      </c>
      <c r="G33" s="150">
        <f t="shared" si="3"/>
        <v>0</v>
      </c>
      <c r="H33" s="150">
        <f t="shared" si="3"/>
        <v>8660</v>
      </c>
      <c r="I33" s="150">
        <f t="shared" si="3"/>
        <v>3400</v>
      </c>
      <c r="J33" s="150">
        <f t="shared" si="3"/>
        <v>0</v>
      </c>
      <c r="K33" s="150">
        <f t="shared" si="3"/>
        <v>0</v>
      </c>
      <c r="L33" s="150">
        <f t="shared" si="3"/>
        <v>5700</v>
      </c>
      <c r="M33" s="150">
        <f t="shared" si="3"/>
        <v>0</v>
      </c>
      <c r="N33" s="150">
        <f t="shared" si="3"/>
        <v>0</v>
      </c>
      <c r="O33" s="150">
        <f t="shared" si="3"/>
        <v>0</v>
      </c>
      <c r="P33" s="151">
        <f t="shared" si="3"/>
        <v>17760</v>
      </c>
      <c r="Q33" s="152"/>
      <c r="R33" s="124"/>
      <c r="S33" s="153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</row>
    <row r="34" ht="42.0" customHeight="1">
      <c r="A34" s="154"/>
      <c r="B34" s="155"/>
      <c r="C34" s="155"/>
      <c r="D34" s="155"/>
      <c r="E34" s="155"/>
      <c r="F34" s="156">
        <f>F33++G33+H33+I33+J33+K33+L33+M33+N33+O33</f>
        <v>17760</v>
      </c>
      <c r="G34" s="5"/>
      <c r="H34" s="5"/>
      <c r="I34" s="5"/>
      <c r="J34" s="5"/>
      <c r="K34" s="5"/>
      <c r="L34" s="5"/>
      <c r="M34" s="5"/>
      <c r="N34" s="5"/>
      <c r="O34" s="5"/>
      <c r="P34" s="157"/>
      <c r="Q34" s="157"/>
      <c r="R34" s="155"/>
      <c r="S34" s="158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ht="42.0" customHeight="1">
      <c r="A35" s="55"/>
      <c r="B35" s="55"/>
      <c r="C35" s="55"/>
      <c r="D35" s="55"/>
      <c r="E35" s="31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ht="42.0" customHeight="1">
      <c r="A36" s="55"/>
      <c r="B36" s="55"/>
      <c r="C36" s="55"/>
      <c r="D36" s="55"/>
      <c r="E36" s="115"/>
      <c r="F36" s="116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ht="42.0" customHeight="1">
      <c r="A37" s="55"/>
      <c r="B37" s="55"/>
      <c r="C37" s="55"/>
      <c r="D37" s="55"/>
      <c r="E37" s="115"/>
      <c r="F37" s="116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ht="51.0" customHeight="1">
      <c r="A38" s="3"/>
      <c r="B38" s="3"/>
      <c r="C38" s="3"/>
      <c r="D38" s="3"/>
      <c r="E38" s="159" t="s">
        <v>188</v>
      </c>
      <c r="F38" s="160" t="s">
        <v>424</v>
      </c>
      <c r="G38" s="3"/>
      <c r="H38" s="3"/>
      <c r="I38" s="3"/>
      <c r="J38" s="161" t="s">
        <v>190</v>
      </c>
      <c r="K38" s="162"/>
      <c r="L38" s="162"/>
      <c r="M38" s="162"/>
      <c r="N38" s="163"/>
      <c r="O38" s="163"/>
      <c r="P38" s="164"/>
      <c r="Q38" s="165"/>
      <c r="R38" s="165"/>
      <c r="S38" s="165"/>
      <c r="T38" s="165"/>
      <c r="U38" s="165"/>
      <c r="V38" s="165"/>
      <c r="W38" s="165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3"/>
      <c r="B39" s="3"/>
      <c r="C39" s="3"/>
      <c r="D39" s="3"/>
      <c r="E39" s="159" t="s">
        <v>191</v>
      </c>
      <c r="F39" s="166" t="s">
        <v>192</v>
      </c>
      <c r="G39" s="3"/>
      <c r="H39" s="3"/>
      <c r="I39" s="3"/>
      <c r="J39" s="167" t="s">
        <v>193</v>
      </c>
      <c r="K39" s="168"/>
      <c r="L39" s="168"/>
      <c r="M39" s="168"/>
      <c r="N39" s="168"/>
      <c r="O39" s="168"/>
      <c r="P39" s="169"/>
      <c r="Q39" s="165"/>
      <c r="R39" s="165"/>
      <c r="S39" s="165"/>
      <c r="T39" s="165"/>
      <c r="U39" s="165"/>
      <c r="V39" s="165"/>
      <c r="W39" s="165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3"/>
      <c r="B40" s="3"/>
      <c r="C40" s="3"/>
      <c r="D40" s="3"/>
      <c r="E40" s="159" t="s">
        <v>194</v>
      </c>
      <c r="F40" s="160" t="s">
        <v>424</v>
      </c>
      <c r="G40" s="3"/>
      <c r="H40" s="3"/>
      <c r="I40" s="207">
        <v>1.0</v>
      </c>
      <c r="J40" s="208" t="s">
        <v>777</v>
      </c>
      <c r="K40" s="209"/>
      <c r="L40" s="208" t="s">
        <v>908</v>
      </c>
      <c r="M40" s="209"/>
      <c r="N40" s="209"/>
      <c r="O40" s="209"/>
      <c r="P40" s="208" t="s">
        <v>909</v>
      </c>
      <c r="Q40" s="17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3"/>
      <c r="B41" s="3"/>
      <c r="C41" s="3"/>
      <c r="D41" s="3"/>
      <c r="E41" s="159" t="s">
        <v>195</v>
      </c>
      <c r="F41" s="160" t="s">
        <v>424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3"/>
      <c r="B42" s="3"/>
      <c r="C42" s="3"/>
      <c r="D42" s="3"/>
      <c r="E42" s="159" t="s">
        <v>910</v>
      </c>
      <c r="F42" s="160" t="s">
        <v>424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3"/>
      <c r="B43" s="3"/>
      <c r="C43" s="3"/>
      <c r="D43" s="3"/>
      <c r="E43" s="159" t="s">
        <v>199</v>
      </c>
      <c r="F43" s="160" t="s">
        <v>198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3"/>
      <c r="B44" s="3"/>
      <c r="C44" s="3"/>
      <c r="D44" s="3"/>
      <c r="E44" s="159" t="s">
        <v>200</v>
      </c>
      <c r="F44" s="160" t="s">
        <v>192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0:O20"/>
    <mergeCell ref="A23:S23"/>
    <mergeCell ref="A24:A26"/>
    <mergeCell ref="B24:B26"/>
    <mergeCell ref="C24:C26"/>
    <mergeCell ref="D24:D26"/>
    <mergeCell ref="E24:E26"/>
    <mergeCell ref="S24:S26"/>
    <mergeCell ref="P25:P26"/>
    <mergeCell ref="Q25:Q26"/>
    <mergeCell ref="F24:Q24"/>
    <mergeCell ref="R24:R26"/>
    <mergeCell ref="F25:F26"/>
    <mergeCell ref="G25:H25"/>
    <mergeCell ref="I25:J25"/>
    <mergeCell ref="K25:K26"/>
    <mergeCell ref="O25:O26"/>
    <mergeCell ref="F34:O3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76" t="s">
        <v>911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84.0" customHeight="1">
      <c r="A2" s="77" t="s">
        <v>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8" t="s">
        <v>2</v>
      </c>
      <c r="B3" s="79" t="s">
        <v>3</v>
      </c>
      <c r="C3" s="79" t="s">
        <v>4</v>
      </c>
      <c r="D3" s="79" t="s">
        <v>5</v>
      </c>
      <c r="E3" s="79" t="s">
        <v>6</v>
      </c>
      <c r="F3" s="80" t="s">
        <v>31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79" t="s">
        <v>32</v>
      </c>
      <c r="S3" s="79" t="s">
        <v>33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81" t="s">
        <v>34</v>
      </c>
      <c r="G4" s="82" t="s">
        <v>35</v>
      </c>
      <c r="H4" s="11"/>
      <c r="I4" s="82" t="s">
        <v>36</v>
      </c>
      <c r="J4" s="11"/>
      <c r="K4" s="79" t="s">
        <v>37</v>
      </c>
      <c r="L4" s="83"/>
      <c r="M4" s="83"/>
      <c r="N4" s="83"/>
      <c r="O4" s="79" t="s">
        <v>38</v>
      </c>
      <c r="P4" s="79" t="s">
        <v>39</v>
      </c>
      <c r="Q4" s="79" t="s">
        <v>40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84" t="s">
        <v>41</v>
      </c>
      <c r="H5" s="84" t="s">
        <v>42</v>
      </c>
      <c r="I5" s="84" t="s">
        <v>43</v>
      </c>
      <c r="J5" s="84" t="s">
        <v>44</v>
      </c>
      <c r="K5" s="11"/>
      <c r="L5" s="84" t="s">
        <v>45</v>
      </c>
      <c r="M5" s="84" t="s">
        <v>46</v>
      </c>
      <c r="N5" s="84" t="s">
        <v>47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85">
        <v>45826.0</v>
      </c>
      <c r="C6" s="86" t="s">
        <v>912</v>
      </c>
      <c r="D6" s="87">
        <v>13209.0</v>
      </c>
      <c r="E6" s="88" t="s">
        <v>913</v>
      </c>
      <c r="F6" s="25"/>
      <c r="G6" s="25"/>
      <c r="H6" s="25"/>
      <c r="I6" s="89">
        <v>4880.0</v>
      </c>
      <c r="J6" s="27"/>
      <c r="K6" s="25"/>
      <c r="L6" s="25"/>
      <c r="M6" s="89"/>
      <c r="N6" s="25"/>
      <c r="O6" s="25"/>
      <c r="P6" s="26">
        <v>4880.0</v>
      </c>
      <c r="Q6" s="30">
        <f t="shared" ref="Q6:Q34" si="1">F6+G6+H6+I6+J6+K6+L6+M6+N6+O6-P6</f>
        <v>0</v>
      </c>
      <c r="R6" s="26" t="s">
        <v>64</v>
      </c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85">
        <v>45826.0</v>
      </c>
      <c r="C7" s="86" t="s">
        <v>914</v>
      </c>
      <c r="D7" s="87">
        <v>59812.0</v>
      </c>
      <c r="E7" s="88" t="s">
        <v>662</v>
      </c>
      <c r="F7" s="25"/>
      <c r="G7" s="25"/>
      <c r="H7" s="25"/>
      <c r="I7" s="89">
        <v>10000.0</v>
      </c>
      <c r="J7" s="27"/>
      <c r="K7" s="25"/>
      <c r="L7" s="25"/>
      <c r="M7" s="89"/>
      <c r="N7" s="25"/>
      <c r="O7" s="25"/>
      <c r="P7" s="26">
        <v>10000.0</v>
      </c>
      <c r="Q7" s="30">
        <f t="shared" si="1"/>
        <v>0</v>
      </c>
      <c r="R7" s="26" t="s">
        <v>55</v>
      </c>
      <c r="S7" s="29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85">
        <v>45826.0</v>
      </c>
      <c r="C8" s="86" t="s">
        <v>915</v>
      </c>
      <c r="D8" s="87">
        <v>50613.0</v>
      </c>
      <c r="E8" s="88" t="s">
        <v>916</v>
      </c>
      <c r="F8" s="27"/>
      <c r="G8" s="27"/>
      <c r="H8" s="25"/>
      <c r="I8" s="89"/>
      <c r="J8" s="27">
        <v>12250.0</v>
      </c>
      <c r="K8" s="27"/>
      <c r="L8" s="25"/>
      <c r="M8" s="89"/>
      <c r="N8" s="25"/>
      <c r="O8" s="25"/>
      <c r="P8" s="26">
        <v>12250.0</v>
      </c>
      <c r="Q8" s="30">
        <f t="shared" si="1"/>
        <v>0</v>
      </c>
      <c r="R8" s="26" t="s">
        <v>76</v>
      </c>
      <c r="S8" s="29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85">
        <v>45826.0</v>
      </c>
      <c r="C9" s="86" t="s">
        <v>917</v>
      </c>
      <c r="D9" s="87">
        <v>50436.0</v>
      </c>
      <c r="E9" s="88" t="s">
        <v>210</v>
      </c>
      <c r="F9" s="25"/>
      <c r="G9" s="25"/>
      <c r="H9" s="25"/>
      <c r="I9" s="89">
        <v>100.0</v>
      </c>
      <c r="J9" s="27"/>
      <c r="K9" s="27"/>
      <c r="L9" s="25"/>
      <c r="M9" s="89"/>
      <c r="N9" s="25"/>
      <c r="O9" s="25"/>
      <c r="P9" s="26">
        <v>100.0</v>
      </c>
      <c r="Q9" s="30">
        <f t="shared" si="1"/>
        <v>0</v>
      </c>
      <c r="R9" s="26" t="s">
        <v>64</v>
      </c>
      <c r="S9" s="29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85">
        <v>45826.0</v>
      </c>
      <c r="C10" s="86" t="s">
        <v>918</v>
      </c>
      <c r="D10" s="87">
        <v>73862.0</v>
      </c>
      <c r="E10" s="88" t="s">
        <v>919</v>
      </c>
      <c r="F10" s="27"/>
      <c r="G10" s="25"/>
      <c r="H10" s="25"/>
      <c r="I10" s="89">
        <v>9000.0</v>
      </c>
      <c r="J10" s="27"/>
      <c r="K10" s="25"/>
      <c r="L10" s="25"/>
      <c r="M10" s="64"/>
      <c r="N10" s="25"/>
      <c r="O10" s="25"/>
      <c r="P10" s="26">
        <v>9000.0</v>
      </c>
      <c r="Q10" s="30">
        <f t="shared" si="1"/>
        <v>0</v>
      </c>
      <c r="R10" s="26" t="s">
        <v>55</v>
      </c>
      <c r="S10" s="29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85">
        <v>45826.0</v>
      </c>
      <c r="C11" s="86" t="s">
        <v>920</v>
      </c>
      <c r="D11" s="87">
        <v>64461.0</v>
      </c>
      <c r="E11" s="88" t="s">
        <v>797</v>
      </c>
      <c r="F11" s="27">
        <v>5000.0</v>
      </c>
      <c r="G11" s="25"/>
      <c r="H11" s="25"/>
      <c r="I11" s="89"/>
      <c r="J11" s="27"/>
      <c r="K11" s="27"/>
      <c r="L11" s="25"/>
      <c r="M11" s="89"/>
      <c r="N11" s="25"/>
      <c r="O11" s="25"/>
      <c r="P11" s="26">
        <v>5000.0</v>
      </c>
      <c r="Q11" s="30">
        <f t="shared" si="1"/>
        <v>0</v>
      </c>
      <c r="R11" s="26" t="s">
        <v>55</v>
      </c>
      <c r="S11" s="2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85">
        <v>45826.0</v>
      </c>
      <c r="C12" s="86" t="s">
        <v>921</v>
      </c>
      <c r="D12" s="87">
        <v>51589.0</v>
      </c>
      <c r="E12" s="88" t="s">
        <v>922</v>
      </c>
      <c r="F12" s="25"/>
      <c r="G12" s="27"/>
      <c r="H12" s="25"/>
      <c r="I12" s="89"/>
      <c r="J12" s="27"/>
      <c r="K12" s="27"/>
      <c r="L12" s="25"/>
      <c r="M12" s="89">
        <v>2375.0</v>
      </c>
      <c r="N12" s="25"/>
      <c r="O12" s="25"/>
      <c r="P12" s="26">
        <v>2375.0</v>
      </c>
      <c r="Q12" s="30">
        <f t="shared" si="1"/>
        <v>0</v>
      </c>
      <c r="R12" s="26" t="s">
        <v>76</v>
      </c>
      <c r="S12" s="2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85">
        <v>45826.0</v>
      </c>
      <c r="C13" s="86" t="s">
        <v>923</v>
      </c>
      <c r="D13" s="87">
        <v>52247.0</v>
      </c>
      <c r="E13" s="88" t="s">
        <v>226</v>
      </c>
      <c r="F13" s="25"/>
      <c r="G13" s="25"/>
      <c r="H13" s="27"/>
      <c r="I13" s="89">
        <v>10000.0</v>
      </c>
      <c r="J13" s="25"/>
      <c r="K13" s="25"/>
      <c r="L13" s="25"/>
      <c r="M13" s="64"/>
      <c r="N13" s="25"/>
      <c r="O13" s="25"/>
      <c r="P13" s="26">
        <v>10000.0</v>
      </c>
      <c r="Q13" s="30">
        <f t="shared" si="1"/>
        <v>0</v>
      </c>
      <c r="R13" s="26" t="s">
        <v>55</v>
      </c>
      <c r="S13" s="2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85">
        <v>45826.0</v>
      </c>
      <c r="C14" s="86" t="s">
        <v>924</v>
      </c>
      <c r="D14" s="87">
        <v>39803.0</v>
      </c>
      <c r="E14" s="88" t="s">
        <v>925</v>
      </c>
      <c r="F14" s="25"/>
      <c r="G14" s="25"/>
      <c r="H14" s="27"/>
      <c r="I14" s="89">
        <v>2600.0</v>
      </c>
      <c r="J14" s="25"/>
      <c r="K14" s="25"/>
      <c r="L14" s="25"/>
      <c r="M14" s="64"/>
      <c r="N14" s="25"/>
      <c r="O14" s="25"/>
      <c r="P14" s="26">
        <v>2600.0</v>
      </c>
      <c r="Q14" s="30">
        <f t="shared" si="1"/>
        <v>0</v>
      </c>
      <c r="R14" s="26" t="s">
        <v>55</v>
      </c>
      <c r="S14" s="2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85">
        <v>45826.0</v>
      </c>
      <c r="C15" s="86" t="s">
        <v>926</v>
      </c>
      <c r="D15" s="87">
        <v>71914.0</v>
      </c>
      <c r="E15" s="88" t="s">
        <v>927</v>
      </c>
      <c r="F15" s="25"/>
      <c r="G15" s="25"/>
      <c r="H15" s="27">
        <v>32500.0</v>
      </c>
      <c r="I15" s="89"/>
      <c r="J15" s="25"/>
      <c r="K15" s="25"/>
      <c r="L15" s="25"/>
      <c r="M15" s="64"/>
      <c r="N15" s="25"/>
      <c r="O15" s="25"/>
      <c r="P15" s="26">
        <v>32500.0</v>
      </c>
      <c r="Q15" s="30">
        <f t="shared" si="1"/>
        <v>0</v>
      </c>
      <c r="R15" s="26" t="s">
        <v>76</v>
      </c>
      <c r="S15" s="2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85">
        <v>45826.0</v>
      </c>
      <c r="C16" s="86" t="s">
        <v>928</v>
      </c>
      <c r="D16" s="87">
        <v>81108.0</v>
      </c>
      <c r="E16" s="88" t="s">
        <v>220</v>
      </c>
      <c r="F16" s="25"/>
      <c r="G16" s="25"/>
      <c r="H16" s="27"/>
      <c r="I16" s="89">
        <v>15350.0</v>
      </c>
      <c r="J16" s="25"/>
      <c r="K16" s="25"/>
      <c r="L16" s="25"/>
      <c r="M16" s="64"/>
      <c r="N16" s="25"/>
      <c r="O16" s="25"/>
      <c r="P16" s="26">
        <v>15350.0</v>
      </c>
      <c r="Q16" s="30">
        <f t="shared" si="1"/>
        <v>0</v>
      </c>
      <c r="R16" s="26" t="s">
        <v>55</v>
      </c>
      <c r="S16" s="2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85">
        <v>45826.0</v>
      </c>
      <c r="C17" s="86" t="s">
        <v>929</v>
      </c>
      <c r="D17" s="87">
        <v>55448.0</v>
      </c>
      <c r="E17" s="88" t="s">
        <v>930</v>
      </c>
      <c r="F17" s="25"/>
      <c r="G17" s="25"/>
      <c r="H17" s="27"/>
      <c r="I17" s="89">
        <v>5100.0</v>
      </c>
      <c r="J17" s="25"/>
      <c r="K17" s="25"/>
      <c r="L17" s="25"/>
      <c r="M17" s="64"/>
      <c r="N17" s="25"/>
      <c r="O17" s="25"/>
      <c r="P17" s="26">
        <v>5100.0</v>
      </c>
      <c r="Q17" s="30">
        <f t="shared" si="1"/>
        <v>0</v>
      </c>
      <c r="R17" s="26" t="s">
        <v>55</v>
      </c>
      <c r="S17" s="29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85">
        <v>45826.0</v>
      </c>
      <c r="C18" s="86" t="s">
        <v>931</v>
      </c>
      <c r="D18" s="87">
        <v>13762.0</v>
      </c>
      <c r="E18" s="88" t="s">
        <v>254</v>
      </c>
      <c r="F18" s="25"/>
      <c r="G18" s="25"/>
      <c r="H18" s="27"/>
      <c r="I18" s="89"/>
      <c r="J18" s="27">
        <v>8500.0</v>
      </c>
      <c r="K18" s="25"/>
      <c r="L18" s="25"/>
      <c r="M18" s="64"/>
      <c r="N18" s="25"/>
      <c r="O18" s="25"/>
      <c r="P18" s="26">
        <v>8500.0</v>
      </c>
      <c r="Q18" s="30">
        <f t="shared" si="1"/>
        <v>0</v>
      </c>
      <c r="R18" s="26" t="s">
        <v>64</v>
      </c>
      <c r="S18" s="29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85">
        <v>45826.0</v>
      </c>
      <c r="C19" s="86" t="s">
        <v>932</v>
      </c>
      <c r="D19" s="87">
        <v>89348.0</v>
      </c>
      <c r="E19" s="88" t="s">
        <v>933</v>
      </c>
      <c r="F19" s="25"/>
      <c r="G19" s="25"/>
      <c r="H19" s="27"/>
      <c r="I19" s="89"/>
      <c r="J19" s="27">
        <v>300.0</v>
      </c>
      <c r="K19" s="25"/>
      <c r="L19" s="25"/>
      <c r="M19" s="64"/>
      <c r="N19" s="25"/>
      <c r="O19" s="25"/>
      <c r="P19" s="26">
        <v>300.0</v>
      </c>
      <c r="Q19" s="30">
        <f t="shared" si="1"/>
        <v>0</v>
      </c>
      <c r="R19" s="26" t="s">
        <v>64</v>
      </c>
      <c r="S19" s="29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85">
        <v>45826.0</v>
      </c>
      <c r="C20" s="86" t="s">
        <v>934</v>
      </c>
      <c r="D20" s="87">
        <v>22332.0</v>
      </c>
      <c r="E20" s="88" t="s">
        <v>467</v>
      </c>
      <c r="F20" s="25"/>
      <c r="G20" s="25"/>
      <c r="H20" s="27"/>
      <c r="I20" s="89">
        <v>20303.0</v>
      </c>
      <c r="J20" s="25"/>
      <c r="K20" s="27">
        <v>42197.0</v>
      </c>
      <c r="L20" s="25"/>
      <c r="M20" s="64"/>
      <c r="N20" s="25"/>
      <c r="O20" s="25"/>
      <c r="P20" s="26">
        <v>62500.0</v>
      </c>
      <c r="Q20" s="30">
        <f t="shared" si="1"/>
        <v>0</v>
      </c>
      <c r="R20" s="26" t="s">
        <v>55</v>
      </c>
      <c r="S20" s="29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9">
        <v>16.0</v>
      </c>
      <c r="B21" s="85">
        <v>45826.0</v>
      </c>
      <c r="C21" s="86" t="s">
        <v>935</v>
      </c>
      <c r="D21" s="87">
        <v>89349.0</v>
      </c>
      <c r="E21" s="88" t="s">
        <v>936</v>
      </c>
      <c r="F21" s="25"/>
      <c r="G21" s="25"/>
      <c r="H21" s="27"/>
      <c r="I21" s="89"/>
      <c r="J21" s="27">
        <v>300.0</v>
      </c>
      <c r="K21" s="25"/>
      <c r="L21" s="25"/>
      <c r="M21" s="64"/>
      <c r="N21" s="25"/>
      <c r="O21" s="25"/>
      <c r="P21" s="26">
        <v>300.0</v>
      </c>
      <c r="Q21" s="30">
        <f t="shared" si="1"/>
        <v>0</v>
      </c>
      <c r="R21" s="26" t="s">
        <v>64</v>
      </c>
      <c r="S21" s="29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85">
        <v>45826.0</v>
      </c>
      <c r="C22" s="86" t="s">
        <v>937</v>
      </c>
      <c r="D22" s="87">
        <v>26831.0</v>
      </c>
      <c r="E22" s="88" t="s">
        <v>705</v>
      </c>
      <c r="F22" s="25"/>
      <c r="G22" s="25"/>
      <c r="H22" s="27"/>
      <c r="I22" s="89"/>
      <c r="J22" s="27">
        <v>3050.0</v>
      </c>
      <c r="K22" s="25"/>
      <c r="L22" s="25"/>
      <c r="M22" s="64"/>
      <c r="N22" s="25"/>
      <c r="O22" s="25"/>
      <c r="P22" s="26">
        <v>3050.0</v>
      </c>
      <c r="Q22" s="30">
        <f t="shared" si="1"/>
        <v>0</v>
      </c>
      <c r="R22" s="26" t="s">
        <v>55</v>
      </c>
      <c r="S22" s="29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85">
        <v>45826.0</v>
      </c>
      <c r="C23" s="86" t="s">
        <v>938</v>
      </c>
      <c r="D23" s="87">
        <v>69346.0</v>
      </c>
      <c r="E23" s="88" t="s">
        <v>939</v>
      </c>
      <c r="F23" s="25"/>
      <c r="G23" s="25"/>
      <c r="H23" s="27"/>
      <c r="I23" s="89">
        <v>4500.0</v>
      </c>
      <c r="J23" s="25"/>
      <c r="K23" s="25"/>
      <c r="L23" s="25"/>
      <c r="M23" s="64"/>
      <c r="N23" s="25"/>
      <c r="O23" s="25"/>
      <c r="P23" s="26">
        <v>4500.0</v>
      </c>
      <c r="Q23" s="30">
        <f t="shared" si="1"/>
        <v>0</v>
      </c>
      <c r="R23" s="26" t="s">
        <v>55</v>
      </c>
      <c r="S23" s="29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85">
        <v>45826.0</v>
      </c>
      <c r="C24" s="86" t="s">
        <v>940</v>
      </c>
      <c r="D24" s="87">
        <v>89355.0</v>
      </c>
      <c r="E24" s="88" t="s">
        <v>941</v>
      </c>
      <c r="F24" s="25"/>
      <c r="G24" s="25"/>
      <c r="H24" s="27"/>
      <c r="I24" s="89">
        <v>3250.0</v>
      </c>
      <c r="J24" s="25"/>
      <c r="K24" s="25"/>
      <c r="L24" s="25"/>
      <c r="M24" s="64"/>
      <c r="N24" s="25"/>
      <c r="O24" s="25"/>
      <c r="P24" s="26">
        <v>3250.0</v>
      </c>
      <c r="Q24" s="30">
        <f t="shared" si="1"/>
        <v>0</v>
      </c>
      <c r="R24" s="26" t="s">
        <v>76</v>
      </c>
      <c r="S24" s="29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85">
        <v>45826.0</v>
      </c>
      <c r="C25" s="86" t="s">
        <v>942</v>
      </c>
      <c r="D25" s="87">
        <v>89356.0</v>
      </c>
      <c r="E25" s="88" t="s">
        <v>943</v>
      </c>
      <c r="F25" s="25"/>
      <c r="G25" s="25"/>
      <c r="H25" s="27"/>
      <c r="I25" s="89">
        <v>3250.0</v>
      </c>
      <c r="J25" s="25"/>
      <c r="K25" s="25"/>
      <c r="L25" s="25"/>
      <c r="M25" s="64"/>
      <c r="N25" s="25"/>
      <c r="O25" s="25"/>
      <c r="P25" s="26">
        <v>3250.0</v>
      </c>
      <c r="Q25" s="30">
        <f t="shared" si="1"/>
        <v>0</v>
      </c>
      <c r="R25" s="26" t="s">
        <v>76</v>
      </c>
      <c r="S25" s="29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85">
        <v>45826.0</v>
      </c>
      <c r="C26" s="86" t="s">
        <v>944</v>
      </c>
      <c r="D26" s="87">
        <v>50596.0</v>
      </c>
      <c r="E26" s="88" t="s">
        <v>331</v>
      </c>
      <c r="F26" s="25"/>
      <c r="G26" s="25"/>
      <c r="H26" s="27"/>
      <c r="I26" s="89">
        <v>2500.0</v>
      </c>
      <c r="J26" s="25"/>
      <c r="K26" s="25"/>
      <c r="L26" s="25"/>
      <c r="M26" s="64"/>
      <c r="N26" s="25"/>
      <c r="O26" s="25"/>
      <c r="P26" s="26">
        <v>2500.0</v>
      </c>
      <c r="Q26" s="30">
        <f t="shared" si="1"/>
        <v>0</v>
      </c>
      <c r="R26" s="26" t="s">
        <v>76</v>
      </c>
      <c r="S26" s="29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85">
        <v>45826.0</v>
      </c>
      <c r="C27" s="86" t="s">
        <v>945</v>
      </c>
      <c r="D27" s="87">
        <v>78066.0</v>
      </c>
      <c r="E27" s="88" t="s">
        <v>946</v>
      </c>
      <c r="F27" s="25"/>
      <c r="G27" s="25"/>
      <c r="H27" s="27"/>
      <c r="I27" s="89">
        <v>10000.0</v>
      </c>
      <c r="J27" s="25"/>
      <c r="K27" s="25"/>
      <c r="L27" s="25"/>
      <c r="M27" s="64"/>
      <c r="N27" s="25"/>
      <c r="O27" s="25"/>
      <c r="P27" s="26">
        <v>10000.0</v>
      </c>
      <c r="Q27" s="30">
        <f t="shared" si="1"/>
        <v>0</v>
      </c>
      <c r="R27" s="26" t="s">
        <v>76</v>
      </c>
      <c r="S27" s="29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85">
        <v>45826.0</v>
      </c>
      <c r="C28" s="86" t="s">
        <v>947</v>
      </c>
      <c r="D28" s="87">
        <v>47787.0</v>
      </c>
      <c r="E28" s="88" t="s">
        <v>25</v>
      </c>
      <c r="F28" s="25"/>
      <c r="G28" s="25"/>
      <c r="H28" s="27">
        <v>5000.0</v>
      </c>
      <c r="I28" s="89"/>
      <c r="J28" s="25"/>
      <c r="K28" s="25"/>
      <c r="L28" s="25"/>
      <c r="M28" s="64"/>
      <c r="N28" s="25"/>
      <c r="O28" s="25"/>
      <c r="P28" s="26">
        <v>5000.0</v>
      </c>
      <c r="Q28" s="30">
        <f t="shared" si="1"/>
        <v>0</v>
      </c>
      <c r="R28" s="26"/>
      <c r="S28" s="29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85">
        <v>45826.0</v>
      </c>
      <c r="C29" s="86" t="s">
        <v>948</v>
      </c>
      <c r="D29" s="87">
        <v>10006.0</v>
      </c>
      <c r="E29" s="88" t="s">
        <v>155</v>
      </c>
      <c r="F29" s="25"/>
      <c r="G29" s="25"/>
      <c r="H29" s="27">
        <v>1500.0</v>
      </c>
      <c r="I29" s="89"/>
      <c r="J29" s="25"/>
      <c r="K29" s="25"/>
      <c r="L29" s="25"/>
      <c r="M29" s="64"/>
      <c r="N29" s="25"/>
      <c r="O29" s="25"/>
      <c r="P29" s="26">
        <v>1500.0</v>
      </c>
      <c r="Q29" s="30">
        <f t="shared" si="1"/>
        <v>0</v>
      </c>
      <c r="R29" s="26"/>
      <c r="S29" s="29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85">
        <v>45826.0</v>
      </c>
      <c r="C30" s="86" t="s">
        <v>949</v>
      </c>
      <c r="D30" s="87">
        <v>51406.0</v>
      </c>
      <c r="E30" s="88" t="s">
        <v>950</v>
      </c>
      <c r="F30" s="27"/>
      <c r="G30" s="25"/>
      <c r="H30" s="27">
        <v>2500.0</v>
      </c>
      <c r="I30" s="89"/>
      <c r="J30" s="27"/>
      <c r="K30" s="25"/>
      <c r="L30" s="25"/>
      <c r="M30" s="64"/>
      <c r="N30" s="25"/>
      <c r="O30" s="25"/>
      <c r="P30" s="26">
        <v>2500.0</v>
      </c>
      <c r="Q30" s="30">
        <f t="shared" si="1"/>
        <v>0</v>
      </c>
      <c r="R30" s="26"/>
      <c r="S30" s="32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90">
        <v>45826.0</v>
      </c>
      <c r="C31" s="86" t="s">
        <v>951</v>
      </c>
      <c r="D31" s="87">
        <v>10006.0</v>
      </c>
      <c r="E31" s="88" t="s">
        <v>155</v>
      </c>
      <c r="F31" s="27"/>
      <c r="G31" s="25"/>
      <c r="H31" s="27">
        <v>2600.0</v>
      </c>
      <c r="I31" s="89"/>
      <c r="J31" s="27"/>
      <c r="K31" s="25"/>
      <c r="L31" s="25"/>
      <c r="M31" s="89"/>
      <c r="N31" s="25"/>
      <c r="O31" s="25"/>
      <c r="P31" s="26">
        <v>2600.0</v>
      </c>
      <c r="Q31" s="30">
        <f t="shared" si="1"/>
        <v>0</v>
      </c>
      <c r="R31" s="26"/>
      <c r="S31" s="32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9">
        <v>27.0</v>
      </c>
      <c r="B32" s="90">
        <v>45826.0</v>
      </c>
      <c r="C32" s="86" t="s">
        <v>952</v>
      </c>
      <c r="D32" s="87">
        <v>51017.0</v>
      </c>
      <c r="E32" s="88" t="s">
        <v>293</v>
      </c>
      <c r="F32" s="27"/>
      <c r="G32" s="25"/>
      <c r="H32" s="27">
        <v>16000.0</v>
      </c>
      <c r="I32" s="89"/>
      <c r="J32" s="27"/>
      <c r="K32" s="25"/>
      <c r="L32" s="25"/>
      <c r="M32" s="64"/>
      <c r="N32" s="25"/>
      <c r="O32" s="25"/>
      <c r="P32" s="26">
        <v>16000.0</v>
      </c>
      <c r="Q32" s="30">
        <f t="shared" si="1"/>
        <v>0</v>
      </c>
      <c r="R32" s="26"/>
      <c r="S32" s="32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19">
        <v>28.0</v>
      </c>
      <c r="B33" s="90"/>
      <c r="C33" s="86"/>
      <c r="D33" s="87"/>
      <c r="E33" s="88"/>
      <c r="F33" s="27"/>
      <c r="G33" s="25"/>
      <c r="H33" s="27"/>
      <c r="I33" s="89"/>
      <c r="J33" s="27"/>
      <c r="K33" s="27"/>
      <c r="L33" s="25"/>
      <c r="M33" s="64"/>
      <c r="N33" s="25"/>
      <c r="O33" s="25"/>
      <c r="P33" s="26"/>
      <c r="Q33" s="30">
        <f t="shared" si="1"/>
        <v>0</v>
      </c>
      <c r="R33" s="26"/>
      <c r="S33" s="32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customHeight="1">
      <c r="A34" s="19"/>
      <c r="B34" s="90"/>
      <c r="C34" s="86"/>
      <c r="D34" s="87"/>
      <c r="E34" s="88"/>
      <c r="F34" s="27"/>
      <c r="G34" s="27"/>
      <c r="H34" s="25"/>
      <c r="I34" s="89"/>
      <c r="J34" s="27"/>
      <c r="K34" s="25"/>
      <c r="L34" s="25"/>
      <c r="M34" s="64"/>
      <c r="N34" s="25"/>
      <c r="O34" s="25"/>
      <c r="P34" s="26"/>
      <c r="Q34" s="30">
        <f t="shared" si="1"/>
        <v>0</v>
      </c>
      <c r="R34" s="26"/>
      <c r="S34" s="32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customHeight="1">
      <c r="A35" s="65"/>
      <c r="B35" s="66"/>
      <c r="C35" s="67"/>
      <c r="D35" s="68"/>
      <c r="E35" s="68"/>
      <c r="F35" s="69">
        <f t="shared" ref="F35:P35" si="2">SUM(F6:F34)</f>
        <v>5000</v>
      </c>
      <c r="G35" s="69">
        <f t="shared" si="2"/>
        <v>0</v>
      </c>
      <c r="H35" s="69">
        <f t="shared" si="2"/>
        <v>60100</v>
      </c>
      <c r="I35" s="69">
        <f t="shared" si="2"/>
        <v>100833</v>
      </c>
      <c r="J35" s="69">
        <f t="shared" si="2"/>
        <v>24400</v>
      </c>
      <c r="K35" s="69">
        <f t="shared" si="2"/>
        <v>42197</v>
      </c>
      <c r="L35" s="69">
        <f t="shared" si="2"/>
        <v>0</v>
      </c>
      <c r="M35" s="69">
        <f t="shared" si="2"/>
        <v>2375</v>
      </c>
      <c r="N35" s="69">
        <f t="shared" si="2"/>
        <v>0</v>
      </c>
      <c r="O35" s="69">
        <f t="shared" si="2"/>
        <v>0</v>
      </c>
      <c r="P35" s="69">
        <f t="shared" si="2"/>
        <v>234905</v>
      </c>
      <c r="Q35" s="91"/>
      <c r="R35" s="68"/>
      <c r="S35" s="70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</row>
    <row r="36" ht="42.0" customHeight="1">
      <c r="A36" s="71"/>
      <c r="B36" s="92"/>
      <c r="C36" s="72"/>
      <c r="D36" s="72"/>
      <c r="E36" s="72"/>
      <c r="F36" s="73">
        <f>F35+G35+H35+I35+J35+K35+L35+M35+N35+O35</f>
        <v>234905</v>
      </c>
      <c r="G36" s="5"/>
      <c r="H36" s="5"/>
      <c r="I36" s="5"/>
      <c r="J36" s="5"/>
      <c r="K36" s="5"/>
      <c r="L36" s="5"/>
      <c r="M36" s="5"/>
      <c r="N36" s="5"/>
      <c r="O36" s="5"/>
      <c r="P36" s="74" t="s">
        <v>161</v>
      </c>
      <c r="Q36" s="74"/>
      <c r="R36" s="72"/>
      <c r="S36" s="7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ht="42.0" customHeight="1">
      <c r="A37" s="55"/>
      <c r="B37" s="55"/>
      <c r="C37" s="55"/>
      <c r="D37" s="55"/>
      <c r="E37" s="31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ht="42.0" customHeight="1">
      <c r="A38" s="55"/>
      <c r="B38" s="55"/>
      <c r="C38" s="55"/>
      <c r="D38" s="55"/>
      <c r="E38" s="31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ht="42.0" customHeight="1">
      <c r="A39" s="117" t="s">
        <v>169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6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ht="42.0" customHeight="1">
      <c r="A40" s="119" t="s">
        <v>2</v>
      </c>
      <c r="B40" s="120" t="s">
        <v>3</v>
      </c>
      <c r="C40" s="120" t="s">
        <v>4</v>
      </c>
      <c r="D40" s="120" t="s">
        <v>5</v>
      </c>
      <c r="E40" s="120" t="s">
        <v>6</v>
      </c>
      <c r="F40" s="121" t="s">
        <v>31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1"/>
      <c r="R40" s="120" t="s">
        <v>32</v>
      </c>
      <c r="S40" s="120" t="s">
        <v>33</v>
      </c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ht="42.0" customHeight="1">
      <c r="A41" s="12"/>
      <c r="B41" s="13"/>
      <c r="C41" s="13"/>
      <c r="D41" s="13"/>
      <c r="E41" s="13"/>
      <c r="F41" s="122" t="s">
        <v>34</v>
      </c>
      <c r="G41" s="123" t="s">
        <v>35</v>
      </c>
      <c r="H41" s="11"/>
      <c r="I41" s="123" t="s">
        <v>36</v>
      </c>
      <c r="J41" s="11"/>
      <c r="K41" s="120" t="s">
        <v>37</v>
      </c>
      <c r="L41" s="124"/>
      <c r="M41" s="124"/>
      <c r="N41" s="124"/>
      <c r="O41" s="125" t="s">
        <v>953</v>
      </c>
      <c r="P41" s="120" t="s">
        <v>39</v>
      </c>
      <c r="Q41" s="120" t="s">
        <v>40</v>
      </c>
      <c r="R41" s="13"/>
      <c r="S41" s="13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ht="42.0" customHeight="1">
      <c r="A42" s="17"/>
      <c r="B42" s="11"/>
      <c r="C42" s="11"/>
      <c r="D42" s="11"/>
      <c r="E42" s="11"/>
      <c r="F42" s="11"/>
      <c r="G42" s="126" t="s">
        <v>41</v>
      </c>
      <c r="H42" s="126" t="s">
        <v>42</v>
      </c>
      <c r="I42" s="126" t="s">
        <v>43</v>
      </c>
      <c r="J42" s="126" t="s">
        <v>44</v>
      </c>
      <c r="K42" s="11"/>
      <c r="L42" s="126" t="s">
        <v>45</v>
      </c>
      <c r="M42" s="126" t="s">
        <v>46</v>
      </c>
      <c r="N42" s="126" t="s">
        <v>47</v>
      </c>
      <c r="O42" s="11"/>
      <c r="P42" s="11"/>
      <c r="Q42" s="11"/>
      <c r="R42" s="11"/>
      <c r="S42" s="11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</row>
    <row r="43" ht="42.0" customHeight="1">
      <c r="A43" s="127">
        <v>1.0</v>
      </c>
      <c r="B43" s="210">
        <v>45826.0</v>
      </c>
      <c r="C43" s="211" t="s">
        <v>954</v>
      </c>
      <c r="D43" s="212">
        <v>47787.0</v>
      </c>
      <c r="E43" s="213" t="s">
        <v>25</v>
      </c>
      <c r="F43" s="130"/>
      <c r="G43" s="130"/>
      <c r="H43" s="133"/>
      <c r="I43" s="132"/>
      <c r="J43" s="132"/>
      <c r="K43" s="132"/>
      <c r="L43" s="132">
        <v>5700.0</v>
      </c>
      <c r="M43" s="130"/>
      <c r="N43" s="130"/>
      <c r="O43" s="130"/>
      <c r="P43" s="133">
        <v>5700.0</v>
      </c>
      <c r="Q43" s="134">
        <v>0.0</v>
      </c>
      <c r="R43" s="177"/>
      <c r="S43" s="136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ht="42.0" customHeight="1">
      <c r="A44" s="137">
        <v>2.0</v>
      </c>
      <c r="B44" s="205"/>
      <c r="C44" s="128"/>
      <c r="D44" s="138"/>
      <c r="E44" s="139"/>
      <c r="F44" s="130"/>
      <c r="G44" s="130"/>
      <c r="H44" s="133"/>
      <c r="I44" s="132"/>
      <c r="J44" s="130"/>
      <c r="K44" s="132"/>
      <c r="L44" s="132"/>
      <c r="M44" s="130"/>
      <c r="N44" s="130"/>
      <c r="O44" s="130"/>
      <c r="P44" s="133"/>
      <c r="Q44" s="134">
        <v>0.0</v>
      </c>
      <c r="R44" s="177"/>
      <c r="S44" s="136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ht="42.0" customHeight="1">
      <c r="A45" s="137">
        <v>3.0</v>
      </c>
      <c r="B45" s="205"/>
      <c r="C45" s="128"/>
      <c r="D45" s="138"/>
      <c r="E45" s="139"/>
      <c r="F45" s="130"/>
      <c r="G45" s="130"/>
      <c r="H45" s="133"/>
      <c r="I45" s="132"/>
      <c r="J45" s="130"/>
      <c r="K45" s="132"/>
      <c r="L45" s="130"/>
      <c r="M45" s="130"/>
      <c r="N45" s="130"/>
      <c r="O45" s="130"/>
      <c r="P45" s="133"/>
      <c r="Q45" s="134">
        <v>0.0</v>
      </c>
      <c r="R45" s="177"/>
      <c r="S45" s="136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ht="42.0" customHeight="1">
      <c r="A46" s="137"/>
      <c r="B46" s="85"/>
      <c r="C46" s="128"/>
      <c r="D46" s="138"/>
      <c r="E46" s="139"/>
      <c r="F46" s="130"/>
      <c r="G46" s="130"/>
      <c r="H46" s="133"/>
      <c r="I46" s="132"/>
      <c r="J46" s="130"/>
      <c r="K46" s="132"/>
      <c r="L46" s="130"/>
      <c r="M46" s="130"/>
      <c r="N46" s="130"/>
      <c r="O46" s="130"/>
      <c r="P46" s="133"/>
      <c r="Q46" s="134">
        <v>0.0</v>
      </c>
      <c r="R46" s="177"/>
      <c r="S46" s="136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ht="42.0" customHeight="1">
      <c r="A47" s="137"/>
      <c r="B47" s="85"/>
      <c r="C47" s="128"/>
      <c r="D47" s="138"/>
      <c r="E47" s="139"/>
      <c r="F47" s="130"/>
      <c r="G47" s="130"/>
      <c r="H47" s="131"/>
      <c r="I47" s="132"/>
      <c r="J47" s="130"/>
      <c r="K47" s="132"/>
      <c r="L47" s="130"/>
      <c r="M47" s="130"/>
      <c r="N47" s="130"/>
      <c r="O47" s="130"/>
      <c r="P47" s="133"/>
      <c r="Q47" s="204">
        <v>0.0</v>
      </c>
      <c r="R47" s="177"/>
      <c r="S47" s="136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ht="42.0" customHeight="1">
      <c r="A48" s="137"/>
      <c r="B48" s="85"/>
      <c r="C48" s="128"/>
      <c r="D48" s="138"/>
      <c r="E48" s="139"/>
      <c r="F48" s="130"/>
      <c r="G48" s="130"/>
      <c r="H48" s="131"/>
      <c r="I48" s="132"/>
      <c r="J48" s="130"/>
      <c r="K48" s="132"/>
      <c r="L48" s="130"/>
      <c r="M48" s="130"/>
      <c r="N48" s="130"/>
      <c r="O48" s="130"/>
      <c r="P48" s="133"/>
      <c r="Q48" s="204">
        <v>0.0</v>
      </c>
      <c r="R48" s="177"/>
      <c r="S48" s="136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</row>
    <row r="49" ht="42.0" customHeight="1">
      <c r="A49" s="146"/>
      <c r="B49" s="147"/>
      <c r="C49" s="148"/>
      <c r="D49" s="149" t="s">
        <v>168</v>
      </c>
      <c r="E49" s="124"/>
      <c r="F49" s="150">
        <f t="shared" ref="F49:P49" si="3">SUM(F43:F48)</f>
        <v>0</v>
      </c>
      <c r="G49" s="150">
        <f t="shared" si="3"/>
        <v>0</v>
      </c>
      <c r="H49" s="150">
        <f t="shared" si="3"/>
        <v>0</v>
      </c>
      <c r="I49" s="150">
        <f t="shared" si="3"/>
        <v>0</v>
      </c>
      <c r="J49" s="150">
        <f t="shared" si="3"/>
        <v>0</v>
      </c>
      <c r="K49" s="150">
        <f t="shared" si="3"/>
        <v>0</v>
      </c>
      <c r="L49" s="150">
        <f t="shared" si="3"/>
        <v>5700</v>
      </c>
      <c r="M49" s="150">
        <f t="shared" si="3"/>
        <v>0</v>
      </c>
      <c r="N49" s="150">
        <f t="shared" si="3"/>
        <v>0</v>
      </c>
      <c r="O49" s="150">
        <f t="shared" si="3"/>
        <v>0</v>
      </c>
      <c r="P49" s="151">
        <f t="shared" si="3"/>
        <v>5700</v>
      </c>
      <c r="Q49" s="152"/>
      <c r="R49" s="124"/>
      <c r="S49" s="153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</row>
    <row r="50" ht="42.0" customHeight="1">
      <c r="A50" s="154"/>
      <c r="B50" s="155"/>
      <c r="C50" s="155"/>
      <c r="D50" s="155"/>
      <c r="E50" s="155"/>
      <c r="F50" s="156">
        <f>F49++G49+H49+I49+J49+K49+L49+M49+N49+O49</f>
        <v>5700</v>
      </c>
      <c r="G50" s="5"/>
      <c r="H50" s="5"/>
      <c r="I50" s="5"/>
      <c r="J50" s="5"/>
      <c r="K50" s="5"/>
      <c r="L50" s="5"/>
      <c r="M50" s="5"/>
      <c r="N50" s="5"/>
      <c r="O50" s="5"/>
      <c r="P50" s="157"/>
      <c r="Q50" s="157"/>
      <c r="R50" s="155"/>
      <c r="S50" s="158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</row>
    <row r="51" ht="42.0" customHeight="1">
      <c r="A51" s="55"/>
      <c r="B51" s="55"/>
      <c r="C51" s="55"/>
      <c r="D51" s="55"/>
      <c r="E51" s="31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</row>
    <row r="52" ht="42.0" customHeight="1">
      <c r="A52" s="55"/>
      <c r="B52" s="55"/>
      <c r="C52" s="55"/>
      <c r="D52" s="55"/>
      <c r="E52" s="115"/>
      <c r="F52" s="116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</row>
    <row r="53" ht="42.0" customHeight="1">
      <c r="A53" s="55"/>
      <c r="B53" s="55"/>
      <c r="C53" s="55"/>
      <c r="D53" s="55"/>
      <c r="E53" s="115"/>
      <c r="F53" s="116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</row>
    <row r="54" ht="51.0" customHeight="1">
      <c r="A54" s="3"/>
      <c r="B54" s="3"/>
      <c r="C54" s="3"/>
      <c r="D54" s="3"/>
      <c r="E54" s="159" t="s">
        <v>188</v>
      </c>
      <c r="F54" s="160" t="s">
        <v>424</v>
      </c>
      <c r="G54" s="3"/>
      <c r="H54" s="3"/>
      <c r="I54" s="3"/>
      <c r="J54" s="161" t="s">
        <v>190</v>
      </c>
      <c r="K54" s="162"/>
      <c r="L54" s="162"/>
      <c r="M54" s="162"/>
      <c r="N54" s="163"/>
      <c r="O54" s="163"/>
      <c r="P54" s="164"/>
      <c r="Q54" s="165"/>
      <c r="R54" s="165"/>
      <c r="S54" s="165"/>
      <c r="T54" s="165"/>
      <c r="U54" s="165"/>
      <c r="V54" s="165"/>
      <c r="W54" s="165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159" t="s">
        <v>191</v>
      </c>
      <c r="F55" s="166" t="s">
        <v>192</v>
      </c>
      <c r="G55" s="3"/>
      <c r="H55" s="3"/>
      <c r="I55" s="3"/>
      <c r="J55" s="167" t="s">
        <v>193</v>
      </c>
      <c r="K55" s="168"/>
      <c r="L55" s="168"/>
      <c r="M55" s="168"/>
      <c r="N55" s="168"/>
      <c r="O55" s="168"/>
      <c r="P55" s="169"/>
      <c r="Q55" s="165"/>
      <c r="R55" s="165"/>
      <c r="S55" s="165"/>
      <c r="T55" s="165"/>
      <c r="U55" s="165"/>
      <c r="V55" s="165"/>
      <c r="W55" s="165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159" t="s">
        <v>194</v>
      </c>
      <c r="F56" s="166" t="s">
        <v>192</v>
      </c>
      <c r="G56" s="3"/>
      <c r="H56" s="3"/>
      <c r="I56" s="207"/>
      <c r="J56" s="208"/>
      <c r="K56" s="209"/>
      <c r="L56" s="208"/>
      <c r="M56" s="209"/>
      <c r="N56" s="209"/>
      <c r="O56" s="209"/>
      <c r="P56" s="208"/>
      <c r="Q56" s="172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159" t="s">
        <v>195</v>
      </c>
      <c r="F57" s="166" t="s">
        <v>192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159" t="s">
        <v>955</v>
      </c>
      <c r="F58" s="166" t="s">
        <v>192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159" t="s">
        <v>199</v>
      </c>
      <c r="F59" s="166" t="s">
        <v>192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159" t="s">
        <v>200</v>
      </c>
      <c r="F60" s="166" t="s">
        <v>192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4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4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ht="4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ht="4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ht="4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ht="4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40:D42"/>
    <mergeCell ref="E40:E42"/>
    <mergeCell ref="P4:P5"/>
    <mergeCell ref="Q4:Q5"/>
    <mergeCell ref="F36:O36"/>
    <mergeCell ref="A39:S39"/>
    <mergeCell ref="A40:A42"/>
    <mergeCell ref="B40:B42"/>
    <mergeCell ref="C40:C42"/>
    <mergeCell ref="S40:S42"/>
    <mergeCell ref="P41:P42"/>
    <mergeCell ref="Q41:Q42"/>
    <mergeCell ref="F40:Q40"/>
    <mergeCell ref="R40:R42"/>
    <mergeCell ref="F41:F42"/>
    <mergeCell ref="G41:H41"/>
    <mergeCell ref="I41:J41"/>
    <mergeCell ref="K41:K42"/>
    <mergeCell ref="O41:O42"/>
    <mergeCell ref="F50:O5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76" t="s">
        <v>956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84.0" customHeight="1">
      <c r="A2" s="77" t="s">
        <v>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8" t="s">
        <v>2</v>
      </c>
      <c r="B3" s="79" t="s">
        <v>3</v>
      </c>
      <c r="C3" s="79" t="s">
        <v>4</v>
      </c>
      <c r="D3" s="79" t="s">
        <v>5</v>
      </c>
      <c r="E3" s="79" t="s">
        <v>6</v>
      </c>
      <c r="F3" s="80" t="s">
        <v>31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79" t="s">
        <v>32</v>
      </c>
      <c r="S3" s="79" t="s">
        <v>33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81" t="s">
        <v>34</v>
      </c>
      <c r="G4" s="82" t="s">
        <v>35</v>
      </c>
      <c r="H4" s="11"/>
      <c r="I4" s="82" t="s">
        <v>36</v>
      </c>
      <c r="J4" s="11"/>
      <c r="K4" s="79" t="s">
        <v>37</v>
      </c>
      <c r="L4" s="83"/>
      <c r="M4" s="83"/>
      <c r="N4" s="83"/>
      <c r="O4" s="79" t="s">
        <v>38</v>
      </c>
      <c r="P4" s="79" t="s">
        <v>39</v>
      </c>
      <c r="Q4" s="79" t="s">
        <v>40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84" t="s">
        <v>41</v>
      </c>
      <c r="H5" s="84" t="s">
        <v>42</v>
      </c>
      <c r="I5" s="84" t="s">
        <v>43</v>
      </c>
      <c r="J5" s="84" t="s">
        <v>44</v>
      </c>
      <c r="K5" s="11"/>
      <c r="L5" s="84" t="s">
        <v>45</v>
      </c>
      <c r="M5" s="84" t="s">
        <v>46</v>
      </c>
      <c r="N5" s="84" t="s">
        <v>47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85">
        <v>45827.0</v>
      </c>
      <c r="C6" s="86" t="s">
        <v>957</v>
      </c>
      <c r="D6" s="87">
        <v>67621.0</v>
      </c>
      <c r="E6" s="88" t="s">
        <v>218</v>
      </c>
      <c r="F6" s="25"/>
      <c r="G6" s="25"/>
      <c r="H6" s="25"/>
      <c r="I6" s="89">
        <v>32500.0</v>
      </c>
      <c r="J6" s="27"/>
      <c r="K6" s="25"/>
      <c r="L6" s="25"/>
      <c r="M6" s="89"/>
      <c r="N6" s="25"/>
      <c r="O6" s="25"/>
      <c r="P6" s="26">
        <v>32500.0</v>
      </c>
      <c r="Q6" s="30">
        <f t="shared" ref="Q6:Q34" si="1">F6+G6+H6+I6+J6+K6+L6+M6+N6+O6-P6</f>
        <v>0</v>
      </c>
      <c r="R6" s="26" t="s">
        <v>55</v>
      </c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85">
        <v>45827.0</v>
      </c>
      <c r="C7" s="86" t="s">
        <v>958</v>
      </c>
      <c r="D7" s="87">
        <v>58818.0</v>
      </c>
      <c r="E7" s="88" t="s">
        <v>107</v>
      </c>
      <c r="F7" s="25"/>
      <c r="G7" s="25"/>
      <c r="H7" s="25"/>
      <c r="I7" s="89">
        <v>10000.0</v>
      </c>
      <c r="J7" s="27"/>
      <c r="K7" s="25"/>
      <c r="L7" s="25"/>
      <c r="M7" s="89"/>
      <c r="N7" s="25"/>
      <c r="O7" s="25"/>
      <c r="P7" s="26">
        <v>10000.0</v>
      </c>
      <c r="Q7" s="30">
        <f t="shared" si="1"/>
        <v>0</v>
      </c>
      <c r="R7" s="26" t="s">
        <v>55</v>
      </c>
      <c r="S7" s="29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85">
        <v>45827.0</v>
      </c>
      <c r="C8" s="86" t="s">
        <v>959</v>
      </c>
      <c r="D8" s="87">
        <v>48631.0</v>
      </c>
      <c r="E8" s="88" t="s">
        <v>75</v>
      </c>
      <c r="F8" s="27"/>
      <c r="G8" s="27"/>
      <c r="H8" s="25"/>
      <c r="I8" s="89"/>
      <c r="J8" s="27">
        <v>4400.0</v>
      </c>
      <c r="K8" s="27"/>
      <c r="L8" s="25"/>
      <c r="M8" s="89"/>
      <c r="N8" s="25"/>
      <c r="O8" s="25"/>
      <c r="P8" s="26">
        <v>4400.0</v>
      </c>
      <c r="Q8" s="30">
        <f t="shared" si="1"/>
        <v>0</v>
      </c>
      <c r="R8" s="26" t="s">
        <v>76</v>
      </c>
      <c r="S8" s="29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85">
        <v>45827.0</v>
      </c>
      <c r="C9" s="86" t="s">
        <v>960</v>
      </c>
      <c r="D9" s="87">
        <v>46927.0</v>
      </c>
      <c r="E9" s="88" t="s">
        <v>143</v>
      </c>
      <c r="F9" s="25"/>
      <c r="G9" s="25"/>
      <c r="H9" s="25"/>
      <c r="I9" s="89">
        <v>300.0</v>
      </c>
      <c r="J9" s="27"/>
      <c r="K9" s="27"/>
      <c r="L9" s="25"/>
      <c r="M9" s="89"/>
      <c r="N9" s="25"/>
      <c r="O9" s="25"/>
      <c r="P9" s="26">
        <v>300.0</v>
      </c>
      <c r="Q9" s="30">
        <f t="shared" si="1"/>
        <v>0</v>
      </c>
      <c r="R9" s="26" t="s">
        <v>55</v>
      </c>
      <c r="S9" s="29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85">
        <v>45827.0</v>
      </c>
      <c r="C10" s="86" t="s">
        <v>961</v>
      </c>
      <c r="D10" s="87">
        <v>74492.0</v>
      </c>
      <c r="E10" s="88" t="s">
        <v>134</v>
      </c>
      <c r="F10" s="27"/>
      <c r="G10" s="25"/>
      <c r="H10" s="25"/>
      <c r="I10" s="89">
        <v>5100.0</v>
      </c>
      <c r="J10" s="27"/>
      <c r="K10" s="25"/>
      <c r="L10" s="25"/>
      <c r="M10" s="64"/>
      <c r="N10" s="25"/>
      <c r="O10" s="25"/>
      <c r="P10" s="26">
        <v>5100.0</v>
      </c>
      <c r="Q10" s="30">
        <f t="shared" si="1"/>
        <v>0</v>
      </c>
      <c r="R10" s="26" t="s">
        <v>55</v>
      </c>
      <c r="S10" s="29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85">
        <v>45827.0</v>
      </c>
      <c r="C11" s="86" t="s">
        <v>962</v>
      </c>
      <c r="D11" s="87">
        <v>36555.0</v>
      </c>
      <c r="E11" s="88" t="s">
        <v>448</v>
      </c>
      <c r="F11" s="27"/>
      <c r="G11" s="25"/>
      <c r="H11" s="25"/>
      <c r="I11" s="89">
        <v>5550.0</v>
      </c>
      <c r="J11" s="27"/>
      <c r="K11" s="27"/>
      <c r="L11" s="25"/>
      <c r="M11" s="89"/>
      <c r="N11" s="25"/>
      <c r="O11" s="25"/>
      <c r="P11" s="26">
        <v>5550.0</v>
      </c>
      <c r="Q11" s="30">
        <f t="shared" si="1"/>
        <v>0</v>
      </c>
      <c r="R11" s="26" t="s">
        <v>55</v>
      </c>
      <c r="S11" s="2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85">
        <v>45827.0</v>
      </c>
      <c r="C12" s="86" t="s">
        <v>963</v>
      </c>
      <c r="D12" s="87">
        <v>52083.0</v>
      </c>
      <c r="E12" s="88" t="s">
        <v>233</v>
      </c>
      <c r="F12" s="25"/>
      <c r="G12" s="27"/>
      <c r="H12" s="25"/>
      <c r="I12" s="89">
        <v>3400.0</v>
      </c>
      <c r="J12" s="27"/>
      <c r="K12" s="27"/>
      <c r="L12" s="25"/>
      <c r="M12" s="89"/>
      <c r="N12" s="25"/>
      <c r="O12" s="25"/>
      <c r="P12" s="26">
        <v>3400.0</v>
      </c>
      <c r="Q12" s="30">
        <f t="shared" si="1"/>
        <v>0</v>
      </c>
      <c r="R12" s="26" t="s">
        <v>76</v>
      </c>
      <c r="S12" s="2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85">
        <v>45827.0</v>
      </c>
      <c r="C13" s="86" t="s">
        <v>964</v>
      </c>
      <c r="D13" s="87">
        <v>29621.0</v>
      </c>
      <c r="E13" s="88" t="s">
        <v>452</v>
      </c>
      <c r="F13" s="25"/>
      <c r="G13" s="27">
        <v>1250.0</v>
      </c>
      <c r="H13" s="27"/>
      <c r="I13" s="89"/>
      <c r="J13" s="25"/>
      <c r="K13" s="25"/>
      <c r="L13" s="25"/>
      <c r="M13" s="64"/>
      <c r="N13" s="25"/>
      <c r="O13" s="25"/>
      <c r="P13" s="26">
        <v>1250.0</v>
      </c>
      <c r="Q13" s="30">
        <f t="shared" si="1"/>
        <v>0</v>
      </c>
      <c r="R13" s="26" t="s">
        <v>76</v>
      </c>
      <c r="S13" s="2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85">
        <v>45827.0</v>
      </c>
      <c r="C14" s="86" t="s">
        <v>965</v>
      </c>
      <c r="D14" s="87">
        <v>13133.0</v>
      </c>
      <c r="E14" s="88" t="s">
        <v>742</v>
      </c>
      <c r="F14" s="25"/>
      <c r="G14" s="25"/>
      <c r="H14" s="27"/>
      <c r="I14" s="89"/>
      <c r="J14" s="27">
        <v>10000.0</v>
      </c>
      <c r="K14" s="25"/>
      <c r="L14" s="25"/>
      <c r="M14" s="64"/>
      <c r="N14" s="25"/>
      <c r="O14" s="25"/>
      <c r="P14" s="26">
        <v>10000.0</v>
      </c>
      <c r="Q14" s="30">
        <f t="shared" si="1"/>
        <v>0</v>
      </c>
      <c r="R14" s="26" t="s">
        <v>76</v>
      </c>
      <c r="S14" s="2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85">
        <v>45827.0</v>
      </c>
      <c r="C15" s="86" t="s">
        <v>966</v>
      </c>
      <c r="D15" s="87">
        <v>22332.0</v>
      </c>
      <c r="E15" s="88" t="s">
        <v>467</v>
      </c>
      <c r="F15" s="25"/>
      <c r="G15" s="25"/>
      <c r="H15" s="27"/>
      <c r="I15" s="89">
        <v>25300.0</v>
      </c>
      <c r="J15" s="25"/>
      <c r="K15" s="25"/>
      <c r="L15" s="25"/>
      <c r="M15" s="64"/>
      <c r="N15" s="25"/>
      <c r="O15" s="25"/>
      <c r="P15" s="26">
        <v>25300.0</v>
      </c>
      <c r="Q15" s="30">
        <f t="shared" si="1"/>
        <v>0</v>
      </c>
      <c r="R15" s="26" t="s">
        <v>55</v>
      </c>
      <c r="S15" s="2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85">
        <v>45827.0</v>
      </c>
      <c r="C16" s="86" t="s">
        <v>967</v>
      </c>
      <c r="D16" s="87">
        <v>67980.0</v>
      </c>
      <c r="E16" s="88" t="s">
        <v>968</v>
      </c>
      <c r="F16" s="25"/>
      <c r="G16" s="25"/>
      <c r="H16" s="27"/>
      <c r="I16" s="89">
        <v>4600.0</v>
      </c>
      <c r="J16" s="25"/>
      <c r="K16" s="25"/>
      <c r="L16" s="25"/>
      <c r="M16" s="64"/>
      <c r="N16" s="25"/>
      <c r="O16" s="25"/>
      <c r="P16" s="26">
        <v>4600.0</v>
      </c>
      <c r="Q16" s="30">
        <f t="shared" si="1"/>
        <v>0</v>
      </c>
      <c r="R16" s="26" t="s">
        <v>76</v>
      </c>
      <c r="S16" s="2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85">
        <v>45827.0</v>
      </c>
      <c r="C17" s="86" t="s">
        <v>969</v>
      </c>
      <c r="D17" s="87">
        <v>54763.0</v>
      </c>
      <c r="E17" s="88" t="s">
        <v>694</v>
      </c>
      <c r="F17" s="25"/>
      <c r="G17" s="25"/>
      <c r="H17" s="27"/>
      <c r="I17" s="89">
        <v>2600.0</v>
      </c>
      <c r="J17" s="25"/>
      <c r="K17" s="25"/>
      <c r="L17" s="25"/>
      <c r="M17" s="64"/>
      <c r="N17" s="25"/>
      <c r="O17" s="25"/>
      <c r="P17" s="26">
        <v>2600.0</v>
      </c>
      <c r="Q17" s="30">
        <f t="shared" si="1"/>
        <v>0</v>
      </c>
      <c r="R17" s="26" t="s">
        <v>55</v>
      </c>
      <c r="S17" s="29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85">
        <v>45827.0</v>
      </c>
      <c r="C18" s="86" t="s">
        <v>970</v>
      </c>
      <c r="D18" s="87">
        <v>57499.0</v>
      </c>
      <c r="E18" s="88" t="s">
        <v>582</v>
      </c>
      <c r="F18" s="25"/>
      <c r="G18" s="25"/>
      <c r="H18" s="27"/>
      <c r="I18" s="89">
        <v>10000.0</v>
      </c>
      <c r="J18" s="27"/>
      <c r="K18" s="25"/>
      <c r="L18" s="25"/>
      <c r="M18" s="64"/>
      <c r="N18" s="25"/>
      <c r="O18" s="25"/>
      <c r="P18" s="26">
        <v>10000.0</v>
      </c>
      <c r="Q18" s="30">
        <f t="shared" si="1"/>
        <v>0</v>
      </c>
      <c r="R18" s="26" t="s">
        <v>55</v>
      </c>
      <c r="S18" s="29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85">
        <v>45827.0</v>
      </c>
      <c r="C19" s="86" t="s">
        <v>971</v>
      </c>
      <c r="D19" s="87">
        <v>46927.0</v>
      </c>
      <c r="E19" s="88" t="s">
        <v>143</v>
      </c>
      <c r="F19" s="25"/>
      <c r="G19" s="25"/>
      <c r="H19" s="27"/>
      <c r="I19" s="89"/>
      <c r="J19" s="27"/>
      <c r="K19" s="27">
        <v>300.0</v>
      </c>
      <c r="L19" s="25"/>
      <c r="M19" s="64"/>
      <c r="N19" s="25"/>
      <c r="O19" s="25"/>
      <c r="P19" s="26">
        <v>300.0</v>
      </c>
      <c r="Q19" s="30">
        <f t="shared" si="1"/>
        <v>0</v>
      </c>
      <c r="R19" s="26" t="s">
        <v>55</v>
      </c>
      <c r="S19" s="29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85">
        <v>45827.0</v>
      </c>
      <c r="C20" s="86" t="s">
        <v>972</v>
      </c>
      <c r="D20" s="87">
        <v>58257.0</v>
      </c>
      <c r="E20" s="88" t="s">
        <v>973</v>
      </c>
      <c r="F20" s="25"/>
      <c r="G20" s="25"/>
      <c r="H20" s="27"/>
      <c r="I20" s="89"/>
      <c r="J20" s="25"/>
      <c r="K20" s="27">
        <v>3300.0</v>
      </c>
      <c r="L20" s="25"/>
      <c r="M20" s="64"/>
      <c r="N20" s="25"/>
      <c r="O20" s="25"/>
      <c r="P20" s="26">
        <v>3300.0</v>
      </c>
      <c r="Q20" s="30">
        <f t="shared" si="1"/>
        <v>0</v>
      </c>
      <c r="R20" s="26" t="s">
        <v>55</v>
      </c>
      <c r="S20" s="29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9">
        <v>16.0</v>
      </c>
      <c r="B21" s="85">
        <v>45827.0</v>
      </c>
      <c r="C21" s="86" t="s">
        <v>974</v>
      </c>
      <c r="D21" s="87">
        <v>89070.0</v>
      </c>
      <c r="E21" s="88" t="s">
        <v>975</v>
      </c>
      <c r="F21" s="25"/>
      <c r="G21" s="27">
        <v>7000.0</v>
      </c>
      <c r="H21" s="27"/>
      <c r="I21" s="89"/>
      <c r="J21" s="27"/>
      <c r="K21" s="25"/>
      <c r="L21" s="25"/>
      <c r="M21" s="64"/>
      <c r="N21" s="25"/>
      <c r="O21" s="25"/>
      <c r="P21" s="26">
        <v>7000.0</v>
      </c>
      <c r="Q21" s="30">
        <f t="shared" si="1"/>
        <v>0</v>
      </c>
      <c r="R21" s="26" t="s">
        <v>76</v>
      </c>
      <c r="S21" s="29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85">
        <v>45827.0</v>
      </c>
      <c r="C22" s="86" t="s">
        <v>976</v>
      </c>
      <c r="D22" s="87">
        <v>48631.0</v>
      </c>
      <c r="E22" s="88" t="s">
        <v>75</v>
      </c>
      <c r="F22" s="25"/>
      <c r="G22" s="25"/>
      <c r="H22" s="27"/>
      <c r="I22" s="89"/>
      <c r="J22" s="27"/>
      <c r="K22" s="27">
        <v>5000.0</v>
      </c>
      <c r="L22" s="25"/>
      <c r="M22" s="64"/>
      <c r="N22" s="25"/>
      <c r="O22" s="25"/>
      <c r="P22" s="26">
        <v>5000.0</v>
      </c>
      <c r="Q22" s="30">
        <f t="shared" si="1"/>
        <v>0</v>
      </c>
      <c r="R22" s="26" t="s">
        <v>55</v>
      </c>
      <c r="S22" s="29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85">
        <v>45827.0</v>
      </c>
      <c r="C23" s="86" t="s">
        <v>977</v>
      </c>
      <c r="D23" s="87">
        <v>62146.0</v>
      </c>
      <c r="E23" s="88" t="s">
        <v>278</v>
      </c>
      <c r="F23" s="25"/>
      <c r="G23" s="25"/>
      <c r="H23" s="27"/>
      <c r="I23" s="89">
        <v>5000.0</v>
      </c>
      <c r="J23" s="25"/>
      <c r="K23" s="25"/>
      <c r="L23" s="25"/>
      <c r="M23" s="64"/>
      <c r="N23" s="25"/>
      <c r="O23" s="25"/>
      <c r="P23" s="26">
        <v>5000.0</v>
      </c>
      <c r="Q23" s="30">
        <f t="shared" si="1"/>
        <v>0</v>
      </c>
      <c r="R23" s="26" t="s">
        <v>55</v>
      </c>
      <c r="S23" s="29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85">
        <v>45827.0</v>
      </c>
      <c r="C24" s="86" t="s">
        <v>978</v>
      </c>
      <c r="D24" s="87">
        <v>62146.0</v>
      </c>
      <c r="E24" s="88" t="s">
        <v>278</v>
      </c>
      <c r="F24" s="25"/>
      <c r="G24" s="25"/>
      <c r="H24" s="27"/>
      <c r="I24" s="89">
        <v>450.0</v>
      </c>
      <c r="J24" s="25"/>
      <c r="K24" s="25"/>
      <c r="L24" s="25"/>
      <c r="M24" s="64"/>
      <c r="N24" s="25"/>
      <c r="O24" s="25"/>
      <c r="P24" s="26">
        <v>450.0</v>
      </c>
      <c r="Q24" s="30">
        <f t="shared" si="1"/>
        <v>0</v>
      </c>
      <c r="R24" s="26" t="s">
        <v>55</v>
      </c>
      <c r="S24" s="29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85">
        <v>45827.0</v>
      </c>
      <c r="C25" s="86" t="s">
        <v>979</v>
      </c>
      <c r="D25" s="87">
        <v>81221.0</v>
      </c>
      <c r="E25" s="88" t="s">
        <v>980</v>
      </c>
      <c r="F25" s="25"/>
      <c r="G25" s="25"/>
      <c r="H25" s="27"/>
      <c r="I25" s="89">
        <v>2700.0</v>
      </c>
      <c r="J25" s="25"/>
      <c r="K25" s="25"/>
      <c r="L25" s="25"/>
      <c r="M25" s="64"/>
      <c r="N25" s="25"/>
      <c r="O25" s="25"/>
      <c r="P25" s="26">
        <v>2700.0</v>
      </c>
      <c r="Q25" s="30">
        <f t="shared" si="1"/>
        <v>0</v>
      </c>
      <c r="R25" s="26" t="s">
        <v>236</v>
      </c>
      <c r="S25" s="29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85">
        <v>45826.0</v>
      </c>
      <c r="C26" s="86" t="s">
        <v>981</v>
      </c>
      <c r="D26" s="87">
        <v>47787.0</v>
      </c>
      <c r="E26" s="88" t="s">
        <v>25</v>
      </c>
      <c r="F26" s="25"/>
      <c r="G26" s="25"/>
      <c r="H26" s="27"/>
      <c r="I26" s="89"/>
      <c r="J26" s="25"/>
      <c r="K26" s="27">
        <v>5200.0</v>
      </c>
      <c r="L26" s="25"/>
      <c r="M26" s="64"/>
      <c r="N26" s="25"/>
      <c r="O26" s="25"/>
      <c r="P26" s="26">
        <v>5200.0</v>
      </c>
      <c r="Q26" s="30">
        <f t="shared" si="1"/>
        <v>0</v>
      </c>
      <c r="R26" s="26"/>
      <c r="S26" s="29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85">
        <v>45826.0</v>
      </c>
      <c r="C27" s="86" t="s">
        <v>982</v>
      </c>
      <c r="D27" s="87">
        <v>89363.0</v>
      </c>
      <c r="E27" s="88" t="s">
        <v>983</v>
      </c>
      <c r="F27" s="25"/>
      <c r="G27" s="25"/>
      <c r="H27" s="27">
        <v>7000.0</v>
      </c>
      <c r="I27" s="89"/>
      <c r="J27" s="25"/>
      <c r="K27" s="27"/>
      <c r="L27" s="25"/>
      <c r="M27" s="64"/>
      <c r="N27" s="25"/>
      <c r="O27" s="25"/>
      <c r="P27" s="26">
        <v>7000.0</v>
      </c>
      <c r="Q27" s="30">
        <f t="shared" si="1"/>
        <v>0</v>
      </c>
      <c r="R27" s="26"/>
      <c r="S27" s="29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85">
        <v>45827.0</v>
      </c>
      <c r="C28" s="86" t="s">
        <v>984</v>
      </c>
      <c r="D28" s="87">
        <v>52669.0</v>
      </c>
      <c r="E28" s="88" t="s">
        <v>355</v>
      </c>
      <c r="F28" s="25"/>
      <c r="G28" s="25"/>
      <c r="H28" s="27">
        <v>26250.0</v>
      </c>
      <c r="I28" s="89"/>
      <c r="J28" s="25"/>
      <c r="K28" s="25"/>
      <c r="L28" s="25"/>
      <c r="M28" s="64"/>
      <c r="N28" s="25"/>
      <c r="O28" s="25"/>
      <c r="P28" s="26">
        <v>26250.0</v>
      </c>
      <c r="Q28" s="30">
        <f t="shared" si="1"/>
        <v>0</v>
      </c>
      <c r="R28" s="26"/>
      <c r="S28" s="29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85">
        <v>45827.0</v>
      </c>
      <c r="C29" s="86" t="s">
        <v>985</v>
      </c>
      <c r="D29" s="87">
        <v>51782.0</v>
      </c>
      <c r="E29" s="88" t="s">
        <v>353</v>
      </c>
      <c r="F29" s="25"/>
      <c r="G29" s="25"/>
      <c r="H29" s="27">
        <v>2500.0</v>
      </c>
      <c r="I29" s="89"/>
      <c r="J29" s="25"/>
      <c r="K29" s="25"/>
      <c r="L29" s="25"/>
      <c r="M29" s="64"/>
      <c r="N29" s="25"/>
      <c r="O29" s="25"/>
      <c r="P29" s="26">
        <v>2500.0</v>
      </c>
      <c r="Q29" s="30">
        <f t="shared" si="1"/>
        <v>0</v>
      </c>
      <c r="R29" s="26"/>
      <c r="S29" s="29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85"/>
      <c r="C30" s="86"/>
      <c r="D30" s="87"/>
      <c r="E30" s="88"/>
      <c r="F30" s="27"/>
      <c r="G30" s="25"/>
      <c r="H30" s="27"/>
      <c r="I30" s="89"/>
      <c r="J30" s="27"/>
      <c r="K30" s="25"/>
      <c r="L30" s="25"/>
      <c r="M30" s="64"/>
      <c r="N30" s="25"/>
      <c r="O30" s="25"/>
      <c r="P30" s="26"/>
      <c r="Q30" s="30">
        <f t="shared" si="1"/>
        <v>0</v>
      </c>
      <c r="R30" s="26"/>
      <c r="S30" s="32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90"/>
      <c r="C31" s="86"/>
      <c r="D31" s="87"/>
      <c r="E31" s="88"/>
      <c r="F31" s="27"/>
      <c r="G31" s="25"/>
      <c r="H31" s="27"/>
      <c r="I31" s="89"/>
      <c r="J31" s="27"/>
      <c r="K31" s="25"/>
      <c r="L31" s="25"/>
      <c r="M31" s="89"/>
      <c r="N31" s="25"/>
      <c r="O31" s="25"/>
      <c r="P31" s="26"/>
      <c r="Q31" s="30">
        <f t="shared" si="1"/>
        <v>0</v>
      </c>
      <c r="R31" s="26"/>
      <c r="S31" s="32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9">
        <v>27.0</v>
      </c>
      <c r="B32" s="90"/>
      <c r="C32" s="86"/>
      <c r="D32" s="87"/>
      <c r="E32" s="88"/>
      <c r="F32" s="27"/>
      <c r="G32" s="25"/>
      <c r="H32" s="27"/>
      <c r="I32" s="89"/>
      <c r="J32" s="27"/>
      <c r="K32" s="25"/>
      <c r="L32" s="25"/>
      <c r="M32" s="64"/>
      <c r="N32" s="25"/>
      <c r="O32" s="25"/>
      <c r="P32" s="26"/>
      <c r="Q32" s="30">
        <f t="shared" si="1"/>
        <v>0</v>
      </c>
      <c r="R32" s="26"/>
      <c r="S32" s="32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19">
        <v>28.0</v>
      </c>
      <c r="B33" s="90"/>
      <c r="C33" s="86"/>
      <c r="D33" s="87"/>
      <c r="E33" s="88"/>
      <c r="F33" s="27"/>
      <c r="G33" s="25"/>
      <c r="H33" s="27"/>
      <c r="I33" s="89"/>
      <c r="J33" s="27"/>
      <c r="K33" s="27"/>
      <c r="L33" s="25"/>
      <c r="M33" s="64"/>
      <c r="N33" s="25"/>
      <c r="O33" s="25"/>
      <c r="P33" s="26"/>
      <c r="Q33" s="30">
        <f t="shared" si="1"/>
        <v>0</v>
      </c>
      <c r="R33" s="26"/>
      <c r="S33" s="32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customHeight="1">
      <c r="A34" s="19"/>
      <c r="B34" s="90"/>
      <c r="C34" s="86"/>
      <c r="D34" s="87"/>
      <c r="E34" s="88"/>
      <c r="F34" s="27"/>
      <c r="G34" s="27"/>
      <c r="H34" s="25"/>
      <c r="I34" s="89"/>
      <c r="J34" s="27"/>
      <c r="K34" s="25"/>
      <c r="L34" s="25"/>
      <c r="M34" s="64"/>
      <c r="N34" s="25"/>
      <c r="O34" s="25"/>
      <c r="P34" s="26"/>
      <c r="Q34" s="30">
        <f t="shared" si="1"/>
        <v>0</v>
      </c>
      <c r="R34" s="26"/>
      <c r="S34" s="32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customHeight="1">
      <c r="A35" s="65"/>
      <c r="B35" s="66"/>
      <c r="C35" s="67"/>
      <c r="D35" s="68"/>
      <c r="E35" s="68"/>
      <c r="F35" s="69">
        <f t="shared" ref="F35:P35" si="2">SUM(F6:F34)</f>
        <v>0</v>
      </c>
      <c r="G35" s="69">
        <f t="shared" si="2"/>
        <v>8250</v>
      </c>
      <c r="H35" s="69">
        <f t="shared" si="2"/>
        <v>35750</v>
      </c>
      <c r="I35" s="69">
        <f t="shared" si="2"/>
        <v>107500</v>
      </c>
      <c r="J35" s="69">
        <f t="shared" si="2"/>
        <v>14400</v>
      </c>
      <c r="K35" s="69">
        <f t="shared" si="2"/>
        <v>13800</v>
      </c>
      <c r="L35" s="69">
        <f t="shared" si="2"/>
        <v>0</v>
      </c>
      <c r="M35" s="69">
        <f t="shared" si="2"/>
        <v>0</v>
      </c>
      <c r="N35" s="69">
        <f t="shared" si="2"/>
        <v>0</v>
      </c>
      <c r="O35" s="69">
        <f t="shared" si="2"/>
        <v>0</v>
      </c>
      <c r="P35" s="69">
        <f t="shared" si="2"/>
        <v>179700</v>
      </c>
      <c r="Q35" s="91"/>
      <c r="R35" s="68"/>
      <c r="S35" s="70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</row>
    <row r="36" ht="42.0" customHeight="1">
      <c r="A36" s="71"/>
      <c r="B36" s="92"/>
      <c r="C36" s="72"/>
      <c r="D36" s="72"/>
      <c r="E36" s="72"/>
      <c r="F36" s="73">
        <f>F35+G35+H35+I35+J35+K35+L35+M35+N35+O35</f>
        <v>179700</v>
      </c>
      <c r="G36" s="5"/>
      <c r="H36" s="5"/>
      <c r="I36" s="5"/>
      <c r="J36" s="5"/>
      <c r="K36" s="5"/>
      <c r="L36" s="5"/>
      <c r="M36" s="5"/>
      <c r="N36" s="5"/>
      <c r="O36" s="5"/>
      <c r="P36" s="74" t="s">
        <v>161</v>
      </c>
      <c r="Q36" s="74"/>
      <c r="R36" s="72"/>
      <c r="S36" s="7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ht="42.0" customHeight="1">
      <c r="A37" s="55"/>
      <c r="B37" s="55"/>
      <c r="C37" s="55"/>
      <c r="D37" s="55"/>
      <c r="E37" s="31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ht="42.0" customHeight="1">
      <c r="A38" s="55"/>
      <c r="B38" s="55"/>
      <c r="C38" s="55"/>
      <c r="D38" s="55"/>
      <c r="E38" s="31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ht="42.0" customHeight="1">
      <c r="A39" s="117" t="s">
        <v>169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6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ht="42.0" customHeight="1">
      <c r="A40" s="119" t="s">
        <v>2</v>
      </c>
      <c r="B40" s="120" t="s">
        <v>3</v>
      </c>
      <c r="C40" s="120" t="s">
        <v>4</v>
      </c>
      <c r="D40" s="120" t="s">
        <v>5</v>
      </c>
      <c r="E40" s="120" t="s">
        <v>6</v>
      </c>
      <c r="F40" s="121" t="s">
        <v>31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1"/>
      <c r="R40" s="120" t="s">
        <v>32</v>
      </c>
      <c r="S40" s="120" t="s">
        <v>33</v>
      </c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ht="42.0" customHeight="1">
      <c r="A41" s="12"/>
      <c r="B41" s="13"/>
      <c r="C41" s="13"/>
      <c r="D41" s="13"/>
      <c r="E41" s="13"/>
      <c r="F41" s="122" t="s">
        <v>34</v>
      </c>
      <c r="G41" s="123" t="s">
        <v>35</v>
      </c>
      <c r="H41" s="11"/>
      <c r="I41" s="123" t="s">
        <v>36</v>
      </c>
      <c r="J41" s="11"/>
      <c r="K41" s="120" t="s">
        <v>37</v>
      </c>
      <c r="L41" s="124"/>
      <c r="M41" s="124"/>
      <c r="N41" s="124"/>
      <c r="O41" s="125" t="s">
        <v>986</v>
      </c>
      <c r="P41" s="120" t="s">
        <v>39</v>
      </c>
      <c r="Q41" s="120" t="s">
        <v>40</v>
      </c>
      <c r="R41" s="13"/>
      <c r="S41" s="13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ht="42.0" customHeight="1">
      <c r="A42" s="17"/>
      <c r="B42" s="11"/>
      <c r="C42" s="11"/>
      <c r="D42" s="11"/>
      <c r="E42" s="11"/>
      <c r="F42" s="11"/>
      <c r="G42" s="126" t="s">
        <v>41</v>
      </c>
      <c r="H42" s="126" t="s">
        <v>42</v>
      </c>
      <c r="I42" s="126" t="s">
        <v>43</v>
      </c>
      <c r="J42" s="126" t="s">
        <v>44</v>
      </c>
      <c r="K42" s="11"/>
      <c r="L42" s="126" t="s">
        <v>45</v>
      </c>
      <c r="M42" s="126" t="s">
        <v>46</v>
      </c>
      <c r="N42" s="126" t="s">
        <v>47</v>
      </c>
      <c r="O42" s="11"/>
      <c r="P42" s="11"/>
      <c r="Q42" s="11"/>
      <c r="R42" s="11"/>
      <c r="S42" s="11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</row>
    <row r="43" ht="42.0" customHeight="1">
      <c r="A43" s="127">
        <v>1.0</v>
      </c>
      <c r="B43" s="210"/>
      <c r="C43" s="211"/>
      <c r="D43" s="212"/>
      <c r="E43" s="213"/>
      <c r="F43" s="130"/>
      <c r="G43" s="130"/>
      <c r="H43" s="133"/>
      <c r="I43" s="132"/>
      <c r="J43" s="132"/>
      <c r="K43" s="132"/>
      <c r="L43" s="132"/>
      <c r="M43" s="130"/>
      <c r="N43" s="130"/>
      <c r="O43" s="130"/>
      <c r="P43" s="133"/>
      <c r="Q43" s="134">
        <v>0.0</v>
      </c>
      <c r="R43" s="177"/>
      <c r="S43" s="136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ht="42.0" customHeight="1">
      <c r="A44" s="137">
        <v>2.0</v>
      </c>
      <c r="B44" s="205"/>
      <c r="C44" s="128"/>
      <c r="D44" s="138"/>
      <c r="E44" s="139"/>
      <c r="F44" s="130"/>
      <c r="G44" s="130"/>
      <c r="H44" s="133"/>
      <c r="I44" s="132"/>
      <c r="J44" s="130"/>
      <c r="K44" s="132"/>
      <c r="L44" s="132"/>
      <c r="M44" s="130"/>
      <c r="N44" s="130"/>
      <c r="O44" s="130"/>
      <c r="P44" s="133"/>
      <c r="Q44" s="134">
        <v>0.0</v>
      </c>
      <c r="R44" s="177"/>
      <c r="S44" s="136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ht="42.0" customHeight="1">
      <c r="A45" s="137">
        <v>3.0</v>
      </c>
      <c r="B45" s="205"/>
      <c r="C45" s="128"/>
      <c r="D45" s="138"/>
      <c r="E45" s="139"/>
      <c r="F45" s="130"/>
      <c r="G45" s="130"/>
      <c r="H45" s="133"/>
      <c r="I45" s="132"/>
      <c r="J45" s="130"/>
      <c r="K45" s="132"/>
      <c r="L45" s="130"/>
      <c r="M45" s="130"/>
      <c r="N45" s="130"/>
      <c r="O45" s="130"/>
      <c r="P45" s="133"/>
      <c r="Q45" s="134">
        <v>0.0</v>
      </c>
      <c r="R45" s="177"/>
      <c r="S45" s="136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ht="42.0" customHeight="1">
      <c r="A46" s="137"/>
      <c r="B46" s="85"/>
      <c r="C46" s="128"/>
      <c r="D46" s="138"/>
      <c r="E46" s="139"/>
      <c r="F46" s="130"/>
      <c r="G46" s="130"/>
      <c r="H46" s="133"/>
      <c r="I46" s="132"/>
      <c r="J46" s="130"/>
      <c r="K46" s="132"/>
      <c r="L46" s="130"/>
      <c r="M46" s="130"/>
      <c r="N46" s="130"/>
      <c r="O46" s="130"/>
      <c r="P46" s="133"/>
      <c r="Q46" s="134">
        <v>0.0</v>
      </c>
      <c r="R46" s="177"/>
      <c r="S46" s="136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ht="42.0" customHeight="1">
      <c r="A47" s="137"/>
      <c r="B47" s="85"/>
      <c r="C47" s="128"/>
      <c r="D47" s="138"/>
      <c r="E47" s="139"/>
      <c r="F47" s="130"/>
      <c r="G47" s="130"/>
      <c r="H47" s="131"/>
      <c r="I47" s="132"/>
      <c r="J47" s="130"/>
      <c r="K47" s="132"/>
      <c r="L47" s="130"/>
      <c r="M47" s="130"/>
      <c r="N47" s="130"/>
      <c r="O47" s="130"/>
      <c r="P47" s="133"/>
      <c r="Q47" s="204">
        <v>0.0</v>
      </c>
      <c r="R47" s="177"/>
      <c r="S47" s="136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ht="42.0" customHeight="1">
      <c r="A48" s="137"/>
      <c r="B48" s="85"/>
      <c r="C48" s="128"/>
      <c r="D48" s="138"/>
      <c r="E48" s="139"/>
      <c r="F48" s="130"/>
      <c r="G48" s="130"/>
      <c r="H48" s="131"/>
      <c r="I48" s="132"/>
      <c r="J48" s="130"/>
      <c r="K48" s="132"/>
      <c r="L48" s="130"/>
      <c r="M48" s="130"/>
      <c r="N48" s="130"/>
      <c r="O48" s="130"/>
      <c r="P48" s="133"/>
      <c r="Q48" s="204">
        <v>0.0</v>
      </c>
      <c r="R48" s="177"/>
      <c r="S48" s="136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</row>
    <row r="49" ht="42.0" customHeight="1">
      <c r="A49" s="146"/>
      <c r="B49" s="147"/>
      <c r="C49" s="148"/>
      <c r="D49" s="149" t="s">
        <v>168</v>
      </c>
      <c r="E49" s="124"/>
      <c r="F49" s="150">
        <f t="shared" ref="F49:P49" si="3">SUM(F43:F48)</f>
        <v>0</v>
      </c>
      <c r="G49" s="150">
        <f t="shared" si="3"/>
        <v>0</v>
      </c>
      <c r="H49" s="150">
        <f t="shared" si="3"/>
        <v>0</v>
      </c>
      <c r="I49" s="150">
        <f t="shared" si="3"/>
        <v>0</v>
      </c>
      <c r="J49" s="150">
        <f t="shared" si="3"/>
        <v>0</v>
      </c>
      <c r="K49" s="150">
        <f t="shared" si="3"/>
        <v>0</v>
      </c>
      <c r="L49" s="150">
        <f t="shared" si="3"/>
        <v>0</v>
      </c>
      <c r="M49" s="150">
        <f t="shared" si="3"/>
        <v>0</v>
      </c>
      <c r="N49" s="150">
        <f t="shared" si="3"/>
        <v>0</v>
      </c>
      <c r="O49" s="150">
        <f t="shared" si="3"/>
        <v>0</v>
      </c>
      <c r="P49" s="151">
        <f t="shared" si="3"/>
        <v>0</v>
      </c>
      <c r="Q49" s="152"/>
      <c r="R49" s="124"/>
      <c r="S49" s="153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</row>
    <row r="50" ht="42.0" customHeight="1">
      <c r="A50" s="154"/>
      <c r="B50" s="155"/>
      <c r="C50" s="155"/>
      <c r="D50" s="155"/>
      <c r="E50" s="155"/>
      <c r="F50" s="156">
        <f>F49++G49+H49+I49+J49+K49+L49+M49+N49+O49</f>
        <v>0</v>
      </c>
      <c r="G50" s="5"/>
      <c r="H50" s="5"/>
      <c r="I50" s="5"/>
      <c r="J50" s="5"/>
      <c r="K50" s="5"/>
      <c r="L50" s="5"/>
      <c r="M50" s="5"/>
      <c r="N50" s="5"/>
      <c r="O50" s="5"/>
      <c r="P50" s="157"/>
      <c r="Q50" s="157"/>
      <c r="R50" s="155"/>
      <c r="S50" s="158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</row>
    <row r="51" ht="42.0" customHeight="1">
      <c r="A51" s="55"/>
      <c r="B51" s="55"/>
      <c r="C51" s="55"/>
      <c r="D51" s="55"/>
      <c r="E51" s="31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</row>
    <row r="52" ht="42.0" customHeight="1">
      <c r="A52" s="55"/>
      <c r="B52" s="55"/>
      <c r="C52" s="55"/>
      <c r="D52" s="55"/>
      <c r="E52" s="115"/>
      <c r="F52" s="116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</row>
    <row r="53" ht="42.0" customHeight="1">
      <c r="A53" s="55"/>
      <c r="B53" s="55"/>
      <c r="C53" s="55"/>
      <c r="D53" s="55"/>
      <c r="E53" s="115"/>
      <c r="F53" s="116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</row>
    <row r="54" ht="51.0" customHeight="1">
      <c r="A54" s="3"/>
      <c r="B54" s="3"/>
      <c r="C54" s="3"/>
      <c r="D54" s="3"/>
      <c r="E54" s="159" t="s">
        <v>188</v>
      </c>
      <c r="F54" s="160" t="s">
        <v>424</v>
      </c>
      <c r="G54" s="3"/>
      <c r="H54" s="3"/>
      <c r="I54" s="3"/>
      <c r="J54" s="161" t="s">
        <v>190</v>
      </c>
      <c r="K54" s="162"/>
      <c r="L54" s="162"/>
      <c r="M54" s="162"/>
      <c r="N54" s="163"/>
      <c r="O54" s="163"/>
      <c r="P54" s="164"/>
      <c r="Q54" s="165"/>
      <c r="R54" s="165"/>
      <c r="S54" s="165"/>
      <c r="T54" s="165"/>
      <c r="U54" s="165"/>
      <c r="V54" s="165"/>
      <c r="W54" s="165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159" t="s">
        <v>191</v>
      </c>
      <c r="F55" s="160" t="s">
        <v>424</v>
      </c>
      <c r="G55" s="3"/>
      <c r="H55" s="3"/>
      <c r="I55" s="3"/>
      <c r="J55" s="167" t="s">
        <v>193</v>
      </c>
      <c r="K55" s="168"/>
      <c r="L55" s="168"/>
      <c r="M55" s="168"/>
      <c r="N55" s="168"/>
      <c r="O55" s="168"/>
      <c r="P55" s="169"/>
      <c r="Q55" s="165"/>
      <c r="R55" s="165"/>
      <c r="S55" s="165"/>
      <c r="T55" s="165"/>
      <c r="U55" s="165"/>
      <c r="V55" s="165"/>
      <c r="W55" s="165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159" t="s">
        <v>194</v>
      </c>
      <c r="F56" s="160" t="s">
        <v>424</v>
      </c>
      <c r="G56" s="3"/>
      <c r="H56" s="3"/>
      <c r="I56" s="207"/>
      <c r="J56" s="208"/>
      <c r="K56" s="209"/>
      <c r="L56" s="208"/>
      <c r="M56" s="209"/>
      <c r="N56" s="209"/>
      <c r="O56" s="209"/>
      <c r="P56" s="208"/>
      <c r="Q56" s="172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159" t="s">
        <v>195</v>
      </c>
      <c r="F57" s="160" t="s">
        <v>424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159" t="s">
        <v>987</v>
      </c>
      <c r="F58" s="160" t="s">
        <v>424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159" t="s">
        <v>199</v>
      </c>
      <c r="F59" s="160" t="s">
        <v>424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159" t="s">
        <v>200</v>
      </c>
      <c r="F60" s="160" t="s">
        <v>424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4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4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ht="4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ht="4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ht="4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ht="4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40:D42"/>
    <mergeCell ref="E40:E42"/>
    <mergeCell ref="P4:P5"/>
    <mergeCell ref="Q4:Q5"/>
    <mergeCell ref="F36:O36"/>
    <mergeCell ref="A39:S39"/>
    <mergeCell ref="A40:A42"/>
    <mergeCell ref="B40:B42"/>
    <mergeCell ref="C40:C42"/>
    <mergeCell ref="S40:S42"/>
    <mergeCell ref="P41:P42"/>
    <mergeCell ref="Q41:Q42"/>
    <mergeCell ref="F40:Q40"/>
    <mergeCell ref="R40:R42"/>
    <mergeCell ref="F41:F42"/>
    <mergeCell ref="G41:H41"/>
    <mergeCell ref="I41:J41"/>
    <mergeCell ref="K41:K42"/>
    <mergeCell ref="O41:O42"/>
    <mergeCell ref="F50:O5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76" t="s">
        <v>988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84.0" customHeight="1">
      <c r="A2" s="77" t="s">
        <v>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8" t="s">
        <v>2</v>
      </c>
      <c r="B3" s="79" t="s">
        <v>3</v>
      </c>
      <c r="C3" s="79" t="s">
        <v>4</v>
      </c>
      <c r="D3" s="79" t="s">
        <v>5</v>
      </c>
      <c r="E3" s="79" t="s">
        <v>6</v>
      </c>
      <c r="F3" s="80" t="s">
        <v>31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79" t="s">
        <v>32</v>
      </c>
      <c r="S3" s="79" t="s">
        <v>33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81" t="s">
        <v>34</v>
      </c>
      <c r="G4" s="82" t="s">
        <v>35</v>
      </c>
      <c r="H4" s="11"/>
      <c r="I4" s="82" t="s">
        <v>36</v>
      </c>
      <c r="J4" s="11"/>
      <c r="K4" s="79" t="s">
        <v>37</v>
      </c>
      <c r="L4" s="83"/>
      <c r="M4" s="83"/>
      <c r="N4" s="83"/>
      <c r="O4" s="79" t="s">
        <v>38</v>
      </c>
      <c r="P4" s="79" t="s">
        <v>39</v>
      </c>
      <c r="Q4" s="79" t="s">
        <v>40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84" t="s">
        <v>41</v>
      </c>
      <c r="H5" s="84" t="s">
        <v>42</v>
      </c>
      <c r="I5" s="84" t="s">
        <v>43</v>
      </c>
      <c r="J5" s="84" t="s">
        <v>44</v>
      </c>
      <c r="K5" s="11"/>
      <c r="L5" s="84" t="s">
        <v>45</v>
      </c>
      <c r="M5" s="84" t="s">
        <v>46</v>
      </c>
      <c r="N5" s="84" t="s">
        <v>47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85">
        <v>45827.0</v>
      </c>
      <c r="C6" s="86" t="s">
        <v>989</v>
      </c>
      <c r="D6" s="87">
        <v>53249.0</v>
      </c>
      <c r="E6" s="88" t="s">
        <v>127</v>
      </c>
      <c r="F6" s="25"/>
      <c r="G6" s="25"/>
      <c r="H6" s="25"/>
      <c r="I6" s="89">
        <v>15000.0</v>
      </c>
      <c r="J6" s="27"/>
      <c r="K6" s="25"/>
      <c r="L6" s="25"/>
      <c r="M6" s="89"/>
      <c r="N6" s="25"/>
      <c r="O6" s="25"/>
      <c r="P6" s="26">
        <v>15000.0</v>
      </c>
      <c r="Q6" s="30">
        <f t="shared" ref="Q6:Q23" si="1">F6+G6+H6+I6+J6+K6+L6+M6+N6+O6-P6</f>
        <v>0</v>
      </c>
      <c r="R6" s="26" t="s">
        <v>55</v>
      </c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85">
        <v>45828.0</v>
      </c>
      <c r="C7" s="86" t="s">
        <v>990</v>
      </c>
      <c r="D7" s="87">
        <v>10250.0</v>
      </c>
      <c r="E7" s="88" t="s">
        <v>99</v>
      </c>
      <c r="F7" s="25"/>
      <c r="G7" s="25"/>
      <c r="H7" s="25"/>
      <c r="I7" s="89">
        <v>10350.0</v>
      </c>
      <c r="J7" s="27"/>
      <c r="K7" s="25"/>
      <c r="L7" s="25"/>
      <c r="M7" s="89"/>
      <c r="N7" s="25"/>
      <c r="O7" s="25"/>
      <c r="P7" s="26">
        <v>10350.0</v>
      </c>
      <c r="Q7" s="30">
        <f t="shared" si="1"/>
        <v>0</v>
      </c>
      <c r="R7" s="26" t="s">
        <v>55</v>
      </c>
      <c r="S7" s="29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85">
        <v>45828.0</v>
      </c>
      <c r="C8" s="86" t="s">
        <v>991</v>
      </c>
      <c r="D8" s="87">
        <v>57773.0</v>
      </c>
      <c r="E8" s="88" t="s">
        <v>847</v>
      </c>
      <c r="F8" s="27"/>
      <c r="G8" s="27"/>
      <c r="H8" s="25"/>
      <c r="I8" s="89">
        <v>3050.0</v>
      </c>
      <c r="J8" s="27"/>
      <c r="K8" s="27"/>
      <c r="L8" s="25"/>
      <c r="M8" s="89"/>
      <c r="N8" s="25"/>
      <c r="O8" s="25"/>
      <c r="P8" s="26">
        <v>3050.0</v>
      </c>
      <c r="Q8" s="30">
        <f t="shared" si="1"/>
        <v>0</v>
      </c>
      <c r="R8" s="26" t="s">
        <v>76</v>
      </c>
      <c r="S8" s="29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85">
        <v>45828.0</v>
      </c>
      <c r="C9" s="86" t="s">
        <v>992</v>
      </c>
      <c r="D9" s="87">
        <v>79140.0</v>
      </c>
      <c r="E9" s="88" t="s">
        <v>993</v>
      </c>
      <c r="F9" s="25"/>
      <c r="G9" s="25"/>
      <c r="H9" s="25"/>
      <c r="I9" s="89">
        <v>1300.0</v>
      </c>
      <c r="J9" s="27"/>
      <c r="K9" s="27"/>
      <c r="L9" s="25"/>
      <c r="M9" s="89"/>
      <c r="N9" s="25"/>
      <c r="O9" s="25"/>
      <c r="P9" s="26">
        <v>1300.0</v>
      </c>
      <c r="Q9" s="30">
        <f t="shared" si="1"/>
        <v>0</v>
      </c>
      <c r="R9" s="26" t="s">
        <v>55</v>
      </c>
      <c r="S9" s="29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85">
        <v>45828.0</v>
      </c>
      <c r="C10" s="86" t="s">
        <v>994</v>
      </c>
      <c r="D10" s="87">
        <v>49655.0</v>
      </c>
      <c r="E10" s="88" t="s">
        <v>511</v>
      </c>
      <c r="F10" s="27"/>
      <c r="G10" s="25"/>
      <c r="H10" s="25"/>
      <c r="I10" s="89">
        <v>10000.0</v>
      </c>
      <c r="J10" s="27"/>
      <c r="K10" s="25"/>
      <c r="L10" s="25"/>
      <c r="M10" s="64"/>
      <c r="N10" s="25"/>
      <c r="O10" s="25"/>
      <c r="P10" s="26">
        <v>10000.0</v>
      </c>
      <c r="Q10" s="30">
        <f t="shared" si="1"/>
        <v>0</v>
      </c>
      <c r="R10" s="26" t="s">
        <v>55</v>
      </c>
      <c r="S10" s="29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85">
        <v>45828.0</v>
      </c>
      <c r="C11" s="86" t="s">
        <v>995</v>
      </c>
      <c r="D11" s="87">
        <v>20541.0</v>
      </c>
      <c r="E11" s="88" t="s">
        <v>82</v>
      </c>
      <c r="F11" s="27"/>
      <c r="G11" s="25"/>
      <c r="H11" s="25"/>
      <c r="I11" s="89">
        <v>4500.0</v>
      </c>
      <c r="J11" s="27"/>
      <c r="K11" s="27"/>
      <c r="L11" s="25"/>
      <c r="M11" s="89"/>
      <c r="N11" s="25"/>
      <c r="O11" s="25"/>
      <c r="P11" s="26">
        <v>4500.0</v>
      </c>
      <c r="Q11" s="30">
        <f t="shared" si="1"/>
        <v>0</v>
      </c>
      <c r="R11" s="26" t="s">
        <v>55</v>
      </c>
      <c r="S11" s="2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85">
        <v>45828.0</v>
      </c>
      <c r="C12" s="86" t="s">
        <v>996</v>
      </c>
      <c r="D12" s="87">
        <v>20541.0</v>
      </c>
      <c r="E12" s="88" t="s">
        <v>82</v>
      </c>
      <c r="F12" s="25"/>
      <c r="G12" s="27"/>
      <c r="H12" s="25"/>
      <c r="I12" s="89">
        <v>2500.0</v>
      </c>
      <c r="J12" s="27"/>
      <c r="K12" s="27"/>
      <c r="L12" s="25"/>
      <c r="M12" s="89"/>
      <c r="N12" s="25"/>
      <c r="O12" s="25"/>
      <c r="P12" s="26">
        <v>2500.0</v>
      </c>
      <c r="Q12" s="30">
        <f t="shared" si="1"/>
        <v>0</v>
      </c>
      <c r="R12" s="26" t="s">
        <v>55</v>
      </c>
      <c r="S12" s="2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85">
        <v>45828.0</v>
      </c>
      <c r="C13" s="86" t="s">
        <v>997</v>
      </c>
      <c r="D13" s="87">
        <v>20541.0</v>
      </c>
      <c r="E13" s="88" t="s">
        <v>82</v>
      </c>
      <c r="F13" s="25"/>
      <c r="G13" s="27"/>
      <c r="H13" s="27"/>
      <c r="I13" s="89">
        <v>100.0</v>
      </c>
      <c r="J13" s="25"/>
      <c r="K13" s="25"/>
      <c r="L13" s="25"/>
      <c r="M13" s="64"/>
      <c r="N13" s="25"/>
      <c r="O13" s="25"/>
      <c r="P13" s="26">
        <v>100.0</v>
      </c>
      <c r="Q13" s="30">
        <f t="shared" si="1"/>
        <v>0</v>
      </c>
      <c r="R13" s="26" t="s">
        <v>55</v>
      </c>
      <c r="S13" s="2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85">
        <v>45828.0</v>
      </c>
      <c r="C14" s="86" t="s">
        <v>998</v>
      </c>
      <c r="D14" s="87">
        <v>48631.0</v>
      </c>
      <c r="E14" s="88" t="s">
        <v>75</v>
      </c>
      <c r="F14" s="25"/>
      <c r="G14" s="25"/>
      <c r="H14" s="27"/>
      <c r="I14" s="89"/>
      <c r="J14" s="27"/>
      <c r="K14" s="27">
        <v>3000.0</v>
      </c>
      <c r="L14" s="25"/>
      <c r="M14" s="64"/>
      <c r="N14" s="25"/>
      <c r="O14" s="25"/>
      <c r="P14" s="26">
        <v>3000.0</v>
      </c>
      <c r="Q14" s="30">
        <f t="shared" si="1"/>
        <v>0</v>
      </c>
      <c r="R14" s="26" t="s">
        <v>55</v>
      </c>
      <c r="S14" s="2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85">
        <v>45828.0</v>
      </c>
      <c r="C15" s="86" t="s">
        <v>999</v>
      </c>
      <c r="D15" s="87">
        <v>22332.0</v>
      </c>
      <c r="E15" s="88" t="s">
        <v>467</v>
      </c>
      <c r="F15" s="25"/>
      <c r="G15" s="25"/>
      <c r="H15" s="27"/>
      <c r="I15" s="89"/>
      <c r="J15" s="25"/>
      <c r="K15" s="27">
        <v>2350.0</v>
      </c>
      <c r="L15" s="25"/>
      <c r="M15" s="64"/>
      <c r="N15" s="25"/>
      <c r="O15" s="25"/>
      <c r="P15" s="26">
        <v>2350.0</v>
      </c>
      <c r="Q15" s="30">
        <f t="shared" si="1"/>
        <v>0</v>
      </c>
      <c r="R15" s="26" t="s">
        <v>55</v>
      </c>
      <c r="S15" s="2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85">
        <v>45828.0</v>
      </c>
      <c r="C16" s="86" t="s">
        <v>1000</v>
      </c>
      <c r="D16" s="87">
        <v>46927.0</v>
      </c>
      <c r="E16" s="88" t="s">
        <v>143</v>
      </c>
      <c r="F16" s="25"/>
      <c r="G16" s="25"/>
      <c r="H16" s="27"/>
      <c r="I16" s="89">
        <v>74.0</v>
      </c>
      <c r="J16" s="25"/>
      <c r="K16" s="27">
        <v>226.0</v>
      </c>
      <c r="L16" s="25"/>
      <c r="M16" s="64"/>
      <c r="N16" s="25"/>
      <c r="O16" s="25"/>
      <c r="P16" s="26">
        <v>300.0</v>
      </c>
      <c r="Q16" s="30">
        <f t="shared" si="1"/>
        <v>0</v>
      </c>
      <c r="R16" s="26" t="s">
        <v>55</v>
      </c>
      <c r="S16" s="2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85">
        <v>45828.0</v>
      </c>
      <c r="C17" s="86" t="s">
        <v>1001</v>
      </c>
      <c r="D17" s="87">
        <v>24368.0</v>
      </c>
      <c r="E17" s="88" t="s">
        <v>434</v>
      </c>
      <c r="F17" s="25"/>
      <c r="G17" s="25"/>
      <c r="H17" s="27"/>
      <c r="I17" s="89"/>
      <c r="J17" s="25"/>
      <c r="K17" s="27">
        <v>600.0</v>
      </c>
      <c r="L17" s="25"/>
      <c r="M17" s="64"/>
      <c r="N17" s="25"/>
      <c r="O17" s="25"/>
      <c r="P17" s="26">
        <v>600.0</v>
      </c>
      <c r="Q17" s="30">
        <f t="shared" si="1"/>
        <v>0</v>
      </c>
      <c r="R17" s="26" t="s">
        <v>55</v>
      </c>
      <c r="S17" s="29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85">
        <v>45827.0</v>
      </c>
      <c r="C18" s="86" t="s">
        <v>1002</v>
      </c>
      <c r="D18" s="87">
        <v>51017.0</v>
      </c>
      <c r="E18" s="88" t="s">
        <v>293</v>
      </c>
      <c r="F18" s="25"/>
      <c r="G18" s="25"/>
      <c r="H18" s="27">
        <v>10000.0</v>
      </c>
      <c r="I18" s="89"/>
      <c r="J18" s="27"/>
      <c r="K18" s="25"/>
      <c r="L18" s="25"/>
      <c r="M18" s="64"/>
      <c r="N18" s="25"/>
      <c r="O18" s="25"/>
      <c r="P18" s="26">
        <v>10000.0</v>
      </c>
      <c r="Q18" s="30">
        <f t="shared" si="1"/>
        <v>0</v>
      </c>
      <c r="R18" s="26"/>
      <c r="S18" s="29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85">
        <v>45828.0</v>
      </c>
      <c r="C19" s="86" t="s">
        <v>1003</v>
      </c>
      <c r="D19" s="87">
        <v>50342.0</v>
      </c>
      <c r="E19" s="88" t="s">
        <v>158</v>
      </c>
      <c r="F19" s="25"/>
      <c r="G19" s="25"/>
      <c r="H19" s="27">
        <v>5000.0</v>
      </c>
      <c r="I19" s="89"/>
      <c r="J19" s="27"/>
      <c r="K19" s="27"/>
      <c r="L19" s="25"/>
      <c r="M19" s="64"/>
      <c r="N19" s="25"/>
      <c r="O19" s="25"/>
      <c r="P19" s="26">
        <v>5000.0</v>
      </c>
      <c r="Q19" s="30">
        <f t="shared" si="1"/>
        <v>0</v>
      </c>
      <c r="R19" s="26"/>
      <c r="S19" s="29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85">
        <v>45828.0</v>
      </c>
      <c r="C20" s="86" t="s">
        <v>1004</v>
      </c>
      <c r="D20" s="87">
        <v>50595.0</v>
      </c>
      <c r="E20" s="88" t="s">
        <v>678</v>
      </c>
      <c r="F20" s="25"/>
      <c r="G20" s="25"/>
      <c r="H20" s="27">
        <v>16250.0</v>
      </c>
      <c r="I20" s="89"/>
      <c r="J20" s="25"/>
      <c r="K20" s="27"/>
      <c r="L20" s="25"/>
      <c r="M20" s="64"/>
      <c r="N20" s="25"/>
      <c r="O20" s="25"/>
      <c r="P20" s="26">
        <v>16250.0</v>
      </c>
      <c r="Q20" s="30">
        <f t="shared" si="1"/>
        <v>0</v>
      </c>
      <c r="R20" s="26"/>
      <c r="S20" s="29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9">
        <v>16.0</v>
      </c>
      <c r="B21" s="85">
        <v>45828.0</v>
      </c>
      <c r="C21" s="86" t="s">
        <v>1005</v>
      </c>
      <c r="D21" s="87">
        <v>42095.0</v>
      </c>
      <c r="E21" s="88" t="s">
        <v>73</v>
      </c>
      <c r="F21" s="25"/>
      <c r="G21" s="27"/>
      <c r="H21" s="27"/>
      <c r="I21" s="89"/>
      <c r="J21" s="27"/>
      <c r="K21" s="27">
        <v>320.0</v>
      </c>
      <c r="L21" s="25"/>
      <c r="M21" s="64"/>
      <c r="N21" s="25"/>
      <c r="O21" s="25"/>
      <c r="P21" s="26">
        <v>320.0</v>
      </c>
      <c r="Q21" s="30">
        <f t="shared" si="1"/>
        <v>0</v>
      </c>
      <c r="R21" s="26"/>
      <c r="S21" s="29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85">
        <v>45828.0</v>
      </c>
      <c r="C22" s="86" t="s">
        <v>1006</v>
      </c>
      <c r="D22" s="87">
        <v>47787.0</v>
      </c>
      <c r="E22" s="88" t="s">
        <v>25</v>
      </c>
      <c r="F22" s="25"/>
      <c r="G22" s="25"/>
      <c r="H22" s="27">
        <v>9500.0</v>
      </c>
      <c r="I22" s="89"/>
      <c r="J22" s="27"/>
      <c r="K22" s="27"/>
      <c r="L22" s="25"/>
      <c r="M22" s="64"/>
      <c r="N22" s="25"/>
      <c r="O22" s="25"/>
      <c r="P22" s="26">
        <v>9500.0</v>
      </c>
      <c r="Q22" s="30">
        <f t="shared" si="1"/>
        <v>0</v>
      </c>
      <c r="R22" s="26"/>
      <c r="S22" s="29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/>
      <c r="B23" s="85"/>
      <c r="C23" s="86"/>
      <c r="D23" s="87"/>
      <c r="E23" s="88"/>
      <c r="F23" s="25"/>
      <c r="G23" s="25"/>
      <c r="H23" s="27"/>
      <c r="I23" s="89"/>
      <c r="J23" s="25"/>
      <c r="K23" s="25"/>
      <c r="L23" s="25"/>
      <c r="M23" s="64"/>
      <c r="N23" s="25"/>
      <c r="O23" s="25"/>
      <c r="P23" s="26"/>
      <c r="Q23" s="30">
        <f t="shared" si="1"/>
        <v>0</v>
      </c>
      <c r="R23" s="26"/>
      <c r="S23" s="29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65"/>
      <c r="B24" s="66"/>
      <c r="C24" s="67"/>
      <c r="D24" s="68"/>
      <c r="E24" s="68"/>
      <c r="F24" s="69">
        <f t="shared" ref="F24:P24" si="2">SUM(F6:F23)</f>
        <v>0</v>
      </c>
      <c r="G24" s="69">
        <f t="shared" si="2"/>
        <v>0</v>
      </c>
      <c r="H24" s="69">
        <f t="shared" si="2"/>
        <v>40750</v>
      </c>
      <c r="I24" s="69">
        <f t="shared" si="2"/>
        <v>46874</v>
      </c>
      <c r="J24" s="69">
        <f t="shared" si="2"/>
        <v>0</v>
      </c>
      <c r="K24" s="69">
        <f t="shared" si="2"/>
        <v>6496</v>
      </c>
      <c r="L24" s="69">
        <f t="shared" si="2"/>
        <v>0</v>
      </c>
      <c r="M24" s="69">
        <f t="shared" si="2"/>
        <v>0</v>
      </c>
      <c r="N24" s="69">
        <f t="shared" si="2"/>
        <v>0</v>
      </c>
      <c r="O24" s="69">
        <f t="shared" si="2"/>
        <v>0</v>
      </c>
      <c r="P24" s="69">
        <f t="shared" si="2"/>
        <v>94120</v>
      </c>
      <c r="Q24" s="91"/>
      <c r="R24" s="68"/>
      <c r="S24" s="70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</row>
    <row r="25" ht="42.0" customHeight="1">
      <c r="A25" s="71"/>
      <c r="B25" s="92"/>
      <c r="C25" s="72"/>
      <c r="D25" s="72"/>
      <c r="E25" s="72"/>
      <c r="F25" s="73">
        <f>F24+G24+H24+I24+J24+K24+L24+M24+N24+O24</f>
        <v>94120</v>
      </c>
      <c r="G25" s="5"/>
      <c r="H25" s="5"/>
      <c r="I25" s="5"/>
      <c r="J25" s="5"/>
      <c r="K25" s="5"/>
      <c r="L25" s="5"/>
      <c r="M25" s="5"/>
      <c r="N25" s="5"/>
      <c r="O25" s="5"/>
      <c r="P25" s="74" t="s">
        <v>161</v>
      </c>
      <c r="Q25" s="74"/>
      <c r="R25" s="72"/>
      <c r="S25" s="7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</row>
    <row r="26" ht="42.0" customHeight="1">
      <c r="A26" s="55"/>
      <c r="B26" s="55"/>
      <c r="C26" s="55"/>
      <c r="D26" s="55"/>
      <c r="E26" s="31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</row>
    <row r="27" ht="42.0" customHeight="1">
      <c r="A27" s="55"/>
      <c r="B27" s="55"/>
      <c r="C27" s="55"/>
      <c r="D27" s="55"/>
      <c r="E27" s="31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</row>
    <row r="28" ht="42.0" customHeight="1">
      <c r="A28" s="117" t="s">
        <v>169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6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</row>
    <row r="29" ht="42.0" customHeight="1">
      <c r="A29" s="119" t="s">
        <v>2</v>
      </c>
      <c r="B29" s="120" t="s">
        <v>3</v>
      </c>
      <c r="C29" s="120" t="s">
        <v>4</v>
      </c>
      <c r="D29" s="120" t="s">
        <v>5</v>
      </c>
      <c r="E29" s="120" t="s">
        <v>6</v>
      </c>
      <c r="F29" s="121" t="s">
        <v>31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1"/>
      <c r="R29" s="120" t="s">
        <v>32</v>
      </c>
      <c r="S29" s="120" t="s">
        <v>33</v>
      </c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</row>
    <row r="30" ht="42.0" customHeight="1">
      <c r="A30" s="12"/>
      <c r="B30" s="13"/>
      <c r="C30" s="13"/>
      <c r="D30" s="13"/>
      <c r="E30" s="13"/>
      <c r="F30" s="122" t="s">
        <v>34</v>
      </c>
      <c r="G30" s="123" t="s">
        <v>35</v>
      </c>
      <c r="H30" s="11"/>
      <c r="I30" s="123" t="s">
        <v>36</v>
      </c>
      <c r="J30" s="11"/>
      <c r="K30" s="120" t="s">
        <v>37</v>
      </c>
      <c r="L30" s="124"/>
      <c r="M30" s="124"/>
      <c r="N30" s="124"/>
      <c r="O30" s="125" t="s">
        <v>1007</v>
      </c>
      <c r="P30" s="120" t="s">
        <v>39</v>
      </c>
      <c r="Q30" s="120" t="s">
        <v>40</v>
      </c>
      <c r="R30" s="13"/>
      <c r="S30" s="13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</row>
    <row r="31" ht="42.0" customHeight="1">
      <c r="A31" s="17"/>
      <c r="B31" s="11"/>
      <c r="C31" s="11"/>
      <c r="D31" s="11"/>
      <c r="E31" s="11"/>
      <c r="F31" s="11"/>
      <c r="G31" s="126" t="s">
        <v>41</v>
      </c>
      <c r="H31" s="126" t="s">
        <v>42</v>
      </c>
      <c r="I31" s="126" t="s">
        <v>43</v>
      </c>
      <c r="J31" s="126" t="s">
        <v>44</v>
      </c>
      <c r="K31" s="11"/>
      <c r="L31" s="126" t="s">
        <v>45</v>
      </c>
      <c r="M31" s="126" t="s">
        <v>46</v>
      </c>
      <c r="N31" s="126" t="s">
        <v>47</v>
      </c>
      <c r="O31" s="11"/>
      <c r="P31" s="11"/>
      <c r="Q31" s="11"/>
      <c r="R31" s="11"/>
      <c r="S31" s="11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</row>
    <row r="32" ht="42.0" customHeight="1">
      <c r="A32" s="127">
        <v>1.0</v>
      </c>
      <c r="B32" s="210"/>
      <c r="C32" s="211"/>
      <c r="D32" s="212"/>
      <c r="E32" s="213"/>
      <c r="F32" s="130"/>
      <c r="G32" s="130"/>
      <c r="H32" s="133"/>
      <c r="I32" s="132"/>
      <c r="J32" s="132"/>
      <c r="K32" s="132"/>
      <c r="L32" s="132"/>
      <c r="M32" s="130"/>
      <c r="N32" s="130"/>
      <c r="O32" s="130"/>
      <c r="P32" s="133"/>
      <c r="Q32" s="134">
        <v>0.0</v>
      </c>
      <c r="R32" s="177"/>
      <c r="S32" s="136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</row>
    <row r="33" ht="42.0" customHeight="1">
      <c r="A33" s="137">
        <v>2.0</v>
      </c>
      <c r="B33" s="205"/>
      <c r="C33" s="128"/>
      <c r="D33" s="138"/>
      <c r="E33" s="139"/>
      <c r="F33" s="130"/>
      <c r="G33" s="130"/>
      <c r="H33" s="133"/>
      <c r="I33" s="132"/>
      <c r="J33" s="130"/>
      <c r="K33" s="132"/>
      <c r="L33" s="132"/>
      <c r="M33" s="130"/>
      <c r="N33" s="130"/>
      <c r="O33" s="130"/>
      <c r="P33" s="133"/>
      <c r="Q33" s="134">
        <v>0.0</v>
      </c>
      <c r="R33" s="177"/>
      <c r="S33" s="136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</row>
    <row r="34" ht="42.0" customHeight="1">
      <c r="A34" s="137">
        <v>3.0</v>
      </c>
      <c r="B34" s="205"/>
      <c r="C34" s="128"/>
      <c r="D34" s="138"/>
      <c r="E34" s="139"/>
      <c r="F34" s="130"/>
      <c r="G34" s="130"/>
      <c r="H34" s="133"/>
      <c r="I34" s="132"/>
      <c r="J34" s="130"/>
      <c r="K34" s="132"/>
      <c r="L34" s="130"/>
      <c r="M34" s="130"/>
      <c r="N34" s="130"/>
      <c r="O34" s="130"/>
      <c r="P34" s="133"/>
      <c r="Q34" s="134">
        <v>0.0</v>
      </c>
      <c r="R34" s="177"/>
      <c r="S34" s="136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ht="42.0" customHeight="1">
      <c r="A35" s="137"/>
      <c r="B35" s="85"/>
      <c r="C35" s="128"/>
      <c r="D35" s="138"/>
      <c r="E35" s="139"/>
      <c r="F35" s="130"/>
      <c r="G35" s="130"/>
      <c r="H35" s="133"/>
      <c r="I35" s="132"/>
      <c r="J35" s="130"/>
      <c r="K35" s="132"/>
      <c r="L35" s="130"/>
      <c r="M35" s="130"/>
      <c r="N35" s="130"/>
      <c r="O35" s="130"/>
      <c r="P35" s="133"/>
      <c r="Q35" s="134">
        <v>0.0</v>
      </c>
      <c r="R35" s="177"/>
      <c r="S35" s="136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ht="42.0" customHeight="1">
      <c r="A36" s="137"/>
      <c r="B36" s="85"/>
      <c r="C36" s="128"/>
      <c r="D36" s="138"/>
      <c r="E36" s="139"/>
      <c r="F36" s="130"/>
      <c r="G36" s="130"/>
      <c r="H36" s="131"/>
      <c r="I36" s="132"/>
      <c r="J36" s="130"/>
      <c r="K36" s="132"/>
      <c r="L36" s="130"/>
      <c r="M36" s="130"/>
      <c r="N36" s="130"/>
      <c r="O36" s="130"/>
      <c r="P36" s="133"/>
      <c r="Q36" s="204">
        <v>0.0</v>
      </c>
      <c r="R36" s="177"/>
      <c r="S36" s="136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ht="42.0" customHeight="1">
      <c r="A37" s="137"/>
      <c r="B37" s="85"/>
      <c r="C37" s="128"/>
      <c r="D37" s="138"/>
      <c r="E37" s="139"/>
      <c r="F37" s="130"/>
      <c r="G37" s="130"/>
      <c r="H37" s="131"/>
      <c r="I37" s="132"/>
      <c r="J37" s="130"/>
      <c r="K37" s="132"/>
      <c r="L37" s="130"/>
      <c r="M37" s="130"/>
      <c r="N37" s="130"/>
      <c r="O37" s="130"/>
      <c r="P37" s="133"/>
      <c r="Q37" s="204">
        <v>0.0</v>
      </c>
      <c r="R37" s="177"/>
      <c r="S37" s="136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ht="42.0" customHeight="1">
      <c r="A38" s="146"/>
      <c r="B38" s="147"/>
      <c r="C38" s="148"/>
      <c r="D38" s="149" t="s">
        <v>168</v>
      </c>
      <c r="E38" s="124"/>
      <c r="F38" s="150">
        <f t="shared" ref="F38:P38" si="3">SUM(F32:F37)</f>
        <v>0</v>
      </c>
      <c r="G38" s="150">
        <f t="shared" si="3"/>
        <v>0</v>
      </c>
      <c r="H38" s="150">
        <f t="shared" si="3"/>
        <v>0</v>
      </c>
      <c r="I38" s="150">
        <f t="shared" si="3"/>
        <v>0</v>
      </c>
      <c r="J38" s="150">
        <f t="shared" si="3"/>
        <v>0</v>
      </c>
      <c r="K38" s="150">
        <f t="shared" si="3"/>
        <v>0</v>
      </c>
      <c r="L38" s="150">
        <f t="shared" si="3"/>
        <v>0</v>
      </c>
      <c r="M38" s="150">
        <f t="shared" si="3"/>
        <v>0</v>
      </c>
      <c r="N38" s="150">
        <f t="shared" si="3"/>
        <v>0</v>
      </c>
      <c r="O38" s="150">
        <f t="shared" si="3"/>
        <v>0</v>
      </c>
      <c r="P38" s="151">
        <f t="shared" si="3"/>
        <v>0</v>
      </c>
      <c r="Q38" s="152"/>
      <c r="R38" s="124"/>
      <c r="S38" s="153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ht="42.0" customHeight="1">
      <c r="A39" s="154"/>
      <c r="B39" s="155"/>
      <c r="C39" s="155"/>
      <c r="D39" s="155"/>
      <c r="E39" s="155"/>
      <c r="F39" s="156">
        <f>F38++G38+H38+I38+J38+K38+L38+M38+N38+O38</f>
        <v>0</v>
      </c>
      <c r="G39" s="5"/>
      <c r="H39" s="5"/>
      <c r="I39" s="5"/>
      <c r="J39" s="5"/>
      <c r="K39" s="5"/>
      <c r="L39" s="5"/>
      <c r="M39" s="5"/>
      <c r="N39" s="5"/>
      <c r="O39" s="5"/>
      <c r="P39" s="157"/>
      <c r="Q39" s="157"/>
      <c r="R39" s="155"/>
      <c r="S39" s="158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ht="42.0" customHeight="1">
      <c r="A40" s="55"/>
      <c r="B40" s="55"/>
      <c r="C40" s="55"/>
      <c r="D40" s="55"/>
      <c r="E40" s="31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ht="42.0" customHeight="1">
      <c r="A41" s="55"/>
      <c r="B41" s="55"/>
      <c r="C41" s="55"/>
      <c r="D41" s="55"/>
      <c r="E41" s="115"/>
      <c r="F41" s="116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ht="42.0" customHeight="1">
      <c r="A42" s="55"/>
      <c r="B42" s="55"/>
      <c r="C42" s="55"/>
      <c r="D42" s="55"/>
      <c r="E42" s="115"/>
      <c r="F42" s="116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</row>
    <row r="43" ht="51.0" customHeight="1">
      <c r="A43" s="3"/>
      <c r="B43" s="3"/>
      <c r="C43" s="3"/>
      <c r="D43" s="3"/>
      <c r="E43" s="159" t="s">
        <v>188</v>
      </c>
      <c r="F43" s="160" t="s">
        <v>424</v>
      </c>
      <c r="G43" s="3"/>
      <c r="H43" s="3"/>
      <c r="I43" s="3"/>
      <c r="J43" s="161" t="s">
        <v>190</v>
      </c>
      <c r="K43" s="162"/>
      <c r="L43" s="162"/>
      <c r="M43" s="162"/>
      <c r="N43" s="163"/>
      <c r="O43" s="163"/>
      <c r="P43" s="164"/>
      <c r="Q43" s="165"/>
      <c r="R43" s="165"/>
      <c r="S43" s="165"/>
      <c r="T43" s="165"/>
      <c r="U43" s="165"/>
      <c r="V43" s="165"/>
      <c r="W43" s="165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3"/>
      <c r="B44" s="3"/>
      <c r="C44" s="3"/>
      <c r="D44" s="3"/>
      <c r="E44" s="159" t="s">
        <v>191</v>
      </c>
      <c r="F44" s="160" t="s">
        <v>424</v>
      </c>
      <c r="G44" s="3"/>
      <c r="H44" s="3"/>
      <c r="I44" s="3"/>
      <c r="J44" s="167" t="s">
        <v>193</v>
      </c>
      <c r="K44" s="168"/>
      <c r="L44" s="168"/>
      <c r="M44" s="168"/>
      <c r="N44" s="168"/>
      <c r="O44" s="168"/>
      <c r="P44" s="169"/>
      <c r="Q44" s="165"/>
      <c r="R44" s="165"/>
      <c r="S44" s="165"/>
      <c r="T44" s="165"/>
      <c r="U44" s="165"/>
      <c r="V44" s="165"/>
      <c r="W44" s="165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159" t="s">
        <v>194</v>
      </c>
      <c r="F45" s="160" t="s">
        <v>424</v>
      </c>
      <c r="G45" s="3"/>
      <c r="H45" s="3"/>
      <c r="I45" s="207"/>
      <c r="J45" s="208"/>
      <c r="K45" s="209"/>
      <c r="L45" s="208"/>
      <c r="M45" s="209"/>
      <c r="N45" s="209"/>
      <c r="O45" s="209"/>
      <c r="P45" s="208"/>
      <c r="Q45" s="172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159" t="s">
        <v>195</v>
      </c>
      <c r="F46" s="160" t="s">
        <v>424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159" t="s">
        <v>1008</v>
      </c>
      <c r="F47" s="160" t="s">
        <v>424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159" t="s">
        <v>199</v>
      </c>
      <c r="F48" s="160" t="s">
        <v>424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159" t="s">
        <v>200</v>
      </c>
      <c r="F49" s="160" t="s">
        <v>424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5:O25"/>
    <mergeCell ref="A28:S28"/>
    <mergeCell ref="A29:A31"/>
    <mergeCell ref="B29:B31"/>
    <mergeCell ref="C29:C31"/>
    <mergeCell ref="D29:D31"/>
    <mergeCell ref="E29:E31"/>
    <mergeCell ref="S29:S31"/>
    <mergeCell ref="P30:P31"/>
    <mergeCell ref="Q30:Q31"/>
    <mergeCell ref="F29:Q29"/>
    <mergeCell ref="R29:R31"/>
    <mergeCell ref="F30:F31"/>
    <mergeCell ref="G30:H30"/>
    <mergeCell ref="I30:J30"/>
    <mergeCell ref="K30:K31"/>
    <mergeCell ref="O30:O31"/>
    <mergeCell ref="F39:O3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76" t="s">
        <v>1009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84.0" customHeight="1">
      <c r="A2" s="77" t="s">
        <v>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8" t="s">
        <v>2</v>
      </c>
      <c r="B3" s="79" t="s">
        <v>3</v>
      </c>
      <c r="C3" s="79" t="s">
        <v>4</v>
      </c>
      <c r="D3" s="79" t="s">
        <v>5</v>
      </c>
      <c r="E3" s="79" t="s">
        <v>6</v>
      </c>
      <c r="F3" s="80" t="s">
        <v>31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79" t="s">
        <v>32</v>
      </c>
      <c r="S3" s="79" t="s">
        <v>33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81" t="s">
        <v>34</v>
      </c>
      <c r="G4" s="82" t="s">
        <v>35</v>
      </c>
      <c r="H4" s="11"/>
      <c r="I4" s="82" t="s">
        <v>36</v>
      </c>
      <c r="J4" s="11"/>
      <c r="K4" s="79" t="s">
        <v>37</v>
      </c>
      <c r="L4" s="83"/>
      <c r="M4" s="83"/>
      <c r="N4" s="83"/>
      <c r="O4" s="79" t="s">
        <v>38</v>
      </c>
      <c r="P4" s="79" t="s">
        <v>39</v>
      </c>
      <c r="Q4" s="79" t="s">
        <v>40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84" t="s">
        <v>41</v>
      </c>
      <c r="H5" s="84" t="s">
        <v>42</v>
      </c>
      <c r="I5" s="84" t="s">
        <v>43</v>
      </c>
      <c r="J5" s="84" t="s">
        <v>44</v>
      </c>
      <c r="K5" s="11"/>
      <c r="L5" s="84" t="s">
        <v>45</v>
      </c>
      <c r="M5" s="84" t="s">
        <v>46</v>
      </c>
      <c r="N5" s="84" t="s">
        <v>47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85">
        <v>45829.0</v>
      </c>
      <c r="C6" s="86" t="s">
        <v>1010</v>
      </c>
      <c r="D6" s="87">
        <v>36885.0</v>
      </c>
      <c r="E6" s="88" t="s">
        <v>1011</v>
      </c>
      <c r="F6" s="25"/>
      <c r="G6" s="25"/>
      <c r="H6" s="25"/>
      <c r="I6" s="89">
        <v>2500.0</v>
      </c>
      <c r="J6" s="27"/>
      <c r="K6" s="25"/>
      <c r="L6" s="25"/>
      <c r="M6" s="89"/>
      <c r="N6" s="25"/>
      <c r="O6" s="25"/>
      <c r="P6" s="26">
        <v>2500.0</v>
      </c>
      <c r="Q6" s="30">
        <f t="shared" ref="Q6:Q24" si="1">F6+G6+H6+I6+J6+K6+L6+M6+N6+O6-P6</f>
        <v>0</v>
      </c>
      <c r="R6" s="26" t="s">
        <v>76</v>
      </c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85">
        <v>45829.0</v>
      </c>
      <c r="C7" s="86" t="s">
        <v>1012</v>
      </c>
      <c r="D7" s="87">
        <v>36555.0</v>
      </c>
      <c r="E7" s="88" t="s">
        <v>448</v>
      </c>
      <c r="F7" s="25"/>
      <c r="G7" s="25"/>
      <c r="H7" s="25"/>
      <c r="I7" s="89">
        <v>10000.0</v>
      </c>
      <c r="J7" s="27"/>
      <c r="K7" s="25"/>
      <c r="L7" s="25"/>
      <c r="M7" s="89"/>
      <c r="N7" s="25"/>
      <c r="O7" s="25"/>
      <c r="P7" s="26">
        <v>10000.0</v>
      </c>
      <c r="Q7" s="30">
        <f t="shared" si="1"/>
        <v>0</v>
      </c>
      <c r="R7" s="26" t="s">
        <v>64</v>
      </c>
      <c r="S7" s="29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85">
        <v>45829.0</v>
      </c>
      <c r="C8" s="86" t="s">
        <v>1013</v>
      </c>
      <c r="D8" s="87">
        <v>46778.0</v>
      </c>
      <c r="E8" s="88" t="s">
        <v>281</v>
      </c>
      <c r="F8" s="27"/>
      <c r="G8" s="27"/>
      <c r="H8" s="25"/>
      <c r="I8" s="89"/>
      <c r="J8" s="27">
        <v>12650.0</v>
      </c>
      <c r="K8" s="27"/>
      <c r="L8" s="25"/>
      <c r="M8" s="89"/>
      <c r="N8" s="25"/>
      <c r="O8" s="25"/>
      <c r="P8" s="26">
        <v>12650.0</v>
      </c>
      <c r="Q8" s="30">
        <f t="shared" si="1"/>
        <v>0</v>
      </c>
      <c r="R8" s="26" t="s">
        <v>55</v>
      </c>
      <c r="S8" s="29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85">
        <v>45829.0</v>
      </c>
      <c r="C9" s="86" t="s">
        <v>1014</v>
      </c>
      <c r="D9" s="87">
        <v>44149.0</v>
      </c>
      <c r="E9" s="88" t="s">
        <v>264</v>
      </c>
      <c r="F9" s="25"/>
      <c r="G9" s="25"/>
      <c r="H9" s="25"/>
      <c r="I9" s="89">
        <v>5100.0</v>
      </c>
      <c r="J9" s="27"/>
      <c r="K9" s="27"/>
      <c r="L9" s="25"/>
      <c r="M9" s="89"/>
      <c r="N9" s="25"/>
      <c r="O9" s="25"/>
      <c r="P9" s="26">
        <v>5100.0</v>
      </c>
      <c r="Q9" s="30">
        <f t="shared" si="1"/>
        <v>0</v>
      </c>
      <c r="R9" s="26" t="s">
        <v>64</v>
      </c>
      <c r="S9" s="29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85">
        <v>45829.0</v>
      </c>
      <c r="C10" s="86" t="s">
        <v>1015</v>
      </c>
      <c r="D10" s="87">
        <v>10001.0</v>
      </c>
      <c r="E10" s="88" t="s">
        <v>807</v>
      </c>
      <c r="F10" s="27"/>
      <c r="G10" s="25"/>
      <c r="H10" s="25"/>
      <c r="I10" s="89">
        <v>4770.0</v>
      </c>
      <c r="J10" s="27"/>
      <c r="K10" s="25"/>
      <c r="L10" s="25"/>
      <c r="M10" s="64"/>
      <c r="N10" s="25"/>
      <c r="O10" s="25"/>
      <c r="P10" s="26">
        <v>4770.0</v>
      </c>
      <c r="Q10" s="30">
        <f t="shared" si="1"/>
        <v>0</v>
      </c>
      <c r="R10" s="26" t="s">
        <v>64</v>
      </c>
      <c r="S10" s="29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85">
        <v>45829.0</v>
      </c>
      <c r="C11" s="86" t="s">
        <v>1016</v>
      </c>
      <c r="D11" s="87">
        <v>46927.0</v>
      </c>
      <c r="E11" s="88" t="s">
        <v>143</v>
      </c>
      <c r="F11" s="27"/>
      <c r="G11" s="25"/>
      <c r="H11" s="25"/>
      <c r="I11" s="89">
        <v>7100.0</v>
      </c>
      <c r="J11" s="27"/>
      <c r="K11" s="27"/>
      <c r="L11" s="25"/>
      <c r="M11" s="89"/>
      <c r="N11" s="25"/>
      <c r="O11" s="25"/>
      <c r="P11" s="26">
        <v>7100.0</v>
      </c>
      <c r="Q11" s="30">
        <f t="shared" si="1"/>
        <v>0</v>
      </c>
      <c r="R11" s="26" t="s">
        <v>55</v>
      </c>
      <c r="S11" s="2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85">
        <v>45829.0</v>
      </c>
      <c r="C12" s="86" t="s">
        <v>1017</v>
      </c>
      <c r="D12" s="87">
        <v>89502.0</v>
      </c>
      <c r="E12" s="88" t="s">
        <v>1018</v>
      </c>
      <c r="F12" s="25"/>
      <c r="G12" s="27"/>
      <c r="H12" s="25"/>
      <c r="I12" s="89">
        <v>300.0</v>
      </c>
      <c r="J12" s="27"/>
      <c r="K12" s="27"/>
      <c r="L12" s="25"/>
      <c r="M12" s="89"/>
      <c r="N12" s="25"/>
      <c r="O12" s="25"/>
      <c r="P12" s="26">
        <v>300.0</v>
      </c>
      <c r="Q12" s="30">
        <f t="shared" si="1"/>
        <v>0</v>
      </c>
      <c r="R12" s="26" t="s">
        <v>55</v>
      </c>
      <c r="S12" s="2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85">
        <v>45829.0</v>
      </c>
      <c r="C13" s="86" t="s">
        <v>1019</v>
      </c>
      <c r="D13" s="87">
        <v>10249.0</v>
      </c>
      <c r="E13" s="88" t="s">
        <v>513</v>
      </c>
      <c r="F13" s="25"/>
      <c r="G13" s="27"/>
      <c r="H13" s="27"/>
      <c r="I13" s="89"/>
      <c r="J13" s="27">
        <v>300.0</v>
      </c>
      <c r="K13" s="25"/>
      <c r="L13" s="25"/>
      <c r="M13" s="64"/>
      <c r="N13" s="25"/>
      <c r="O13" s="25"/>
      <c r="P13" s="26">
        <v>300.0</v>
      </c>
      <c r="Q13" s="30">
        <f t="shared" si="1"/>
        <v>0</v>
      </c>
      <c r="R13" s="26" t="s">
        <v>55</v>
      </c>
      <c r="S13" s="2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85">
        <v>45829.0</v>
      </c>
      <c r="C14" s="86" t="s">
        <v>1020</v>
      </c>
      <c r="D14" s="87">
        <v>81108.0</v>
      </c>
      <c r="E14" s="88" t="s">
        <v>220</v>
      </c>
      <c r="F14" s="25"/>
      <c r="G14" s="25"/>
      <c r="H14" s="27"/>
      <c r="I14" s="89">
        <v>9500.0</v>
      </c>
      <c r="J14" s="27"/>
      <c r="K14" s="27"/>
      <c r="L14" s="25"/>
      <c r="M14" s="64"/>
      <c r="N14" s="25"/>
      <c r="O14" s="25"/>
      <c r="P14" s="26">
        <v>9500.0</v>
      </c>
      <c r="Q14" s="30">
        <f t="shared" si="1"/>
        <v>0</v>
      </c>
      <c r="R14" s="26" t="s">
        <v>55</v>
      </c>
      <c r="S14" s="2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85">
        <v>45829.0</v>
      </c>
      <c r="C15" s="86" t="s">
        <v>1021</v>
      </c>
      <c r="D15" s="87">
        <v>22332.0</v>
      </c>
      <c r="E15" s="88" t="s">
        <v>467</v>
      </c>
      <c r="F15" s="25"/>
      <c r="G15" s="25"/>
      <c r="H15" s="27"/>
      <c r="I15" s="89">
        <v>2600.0</v>
      </c>
      <c r="J15" s="25"/>
      <c r="K15" s="27"/>
      <c r="L15" s="25"/>
      <c r="M15" s="64"/>
      <c r="N15" s="25"/>
      <c r="O15" s="25"/>
      <c r="P15" s="26">
        <v>2600.0</v>
      </c>
      <c r="Q15" s="30">
        <f t="shared" si="1"/>
        <v>0</v>
      </c>
      <c r="R15" s="26" t="s">
        <v>55</v>
      </c>
      <c r="S15" s="2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85">
        <v>45829.0</v>
      </c>
      <c r="C16" s="86" t="s">
        <v>1022</v>
      </c>
      <c r="D16" s="87">
        <v>21818.0</v>
      </c>
      <c r="E16" s="88" t="s">
        <v>66</v>
      </c>
      <c r="F16" s="25"/>
      <c r="G16" s="25"/>
      <c r="H16" s="27"/>
      <c r="I16" s="89"/>
      <c r="J16" s="25"/>
      <c r="K16" s="27"/>
      <c r="L16" s="25"/>
      <c r="M16" s="89">
        <v>1450.0</v>
      </c>
      <c r="N16" s="25"/>
      <c r="O16" s="25"/>
      <c r="P16" s="26">
        <v>1450.0</v>
      </c>
      <c r="Q16" s="30">
        <f t="shared" si="1"/>
        <v>0</v>
      </c>
      <c r="R16" s="26" t="s">
        <v>55</v>
      </c>
      <c r="S16" s="2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85">
        <v>45829.0</v>
      </c>
      <c r="C17" s="86" t="s">
        <v>1023</v>
      </c>
      <c r="D17" s="87">
        <v>10249.0</v>
      </c>
      <c r="E17" s="88" t="s">
        <v>513</v>
      </c>
      <c r="F17" s="25"/>
      <c r="G17" s="25"/>
      <c r="H17" s="27"/>
      <c r="I17" s="89"/>
      <c r="J17" s="27">
        <v>300.0</v>
      </c>
      <c r="K17" s="27"/>
      <c r="L17" s="25"/>
      <c r="M17" s="64"/>
      <c r="N17" s="25"/>
      <c r="O17" s="25"/>
      <c r="P17" s="26">
        <v>300.0</v>
      </c>
      <c r="Q17" s="30">
        <f t="shared" si="1"/>
        <v>0</v>
      </c>
      <c r="R17" s="26" t="s">
        <v>55</v>
      </c>
      <c r="S17" s="29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85">
        <v>45829.0</v>
      </c>
      <c r="C18" s="86" t="s">
        <v>1024</v>
      </c>
      <c r="D18" s="87">
        <v>52083.0</v>
      </c>
      <c r="E18" s="88" t="s">
        <v>233</v>
      </c>
      <c r="F18" s="25"/>
      <c r="G18" s="25"/>
      <c r="H18" s="27"/>
      <c r="I18" s="89">
        <v>450.0</v>
      </c>
      <c r="J18" s="27"/>
      <c r="K18" s="25"/>
      <c r="L18" s="25"/>
      <c r="M18" s="64"/>
      <c r="N18" s="25"/>
      <c r="O18" s="25"/>
      <c r="P18" s="26">
        <v>450.0</v>
      </c>
      <c r="Q18" s="30">
        <f t="shared" si="1"/>
        <v>0</v>
      </c>
      <c r="R18" s="26" t="s">
        <v>55</v>
      </c>
      <c r="S18" s="29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85">
        <v>45829.0</v>
      </c>
      <c r="C19" s="86" t="s">
        <v>1025</v>
      </c>
      <c r="D19" s="87">
        <v>48738.0</v>
      </c>
      <c r="E19" s="88" t="s">
        <v>1026</v>
      </c>
      <c r="F19" s="25"/>
      <c r="G19" s="25"/>
      <c r="H19" s="27"/>
      <c r="I19" s="89">
        <v>2600.0</v>
      </c>
      <c r="J19" s="27"/>
      <c r="K19" s="27"/>
      <c r="L19" s="25"/>
      <c r="M19" s="64"/>
      <c r="N19" s="25"/>
      <c r="O19" s="25"/>
      <c r="P19" s="26">
        <v>2600.0</v>
      </c>
      <c r="Q19" s="30">
        <f t="shared" si="1"/>
        <v>0</v>
      </c>
      <c r="R19" s="26" t="s">
        <v>55</v>
      </c>
      <c r="S19" s="29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85">
        <v>45829.0</v>
      </c>
      <c r="C20" s="86" t="s">
        <v>1027</v>
      </c>
      <c r="D20" s="87">
        <v>57499.0</v>
      </c>
      <c r="E20" s="88" t="s">
        <v>582</v>
      </c>
      <c r="F20" s="25"/>
      <c r="G20" s="25"/>
      <c r="H20" s="27"/>
      <c r="I20" s="89"/>
      <c r="J20" s="27">
        <v>5000.0</v>
      </c>
      <c r="K20" s="27"/>
      <c r="L20" s="25"/>
      <c r="M20" s="64"/>
      <c r="N20" s="25"/>
      <c r="O20" s="25"/>
      <c r="P20" s="26">
        <v>5000.0</v>
      </c>
      <c r="Q20" s="30">
        <f t="shared" si="1"/>
        <v>0</v>
      </c>
      <c r="R20" s="26" t="s">
        <v>55</v>
      </c>
      <c r="S20" s="29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9">
        <v>16.0</v>
      </c>
      <c r="B21" s="85">
        <v>45829.0</v>
      </c>
      <c r="C21" s="86" t="s">
        <v>1028</v>
      </c>
      <c r="D21" s="87">
        <v>89503.0</v>
      </c>
      <c r="E21" s="88" t="s">
        <v>1029</v>
      </c>
      <c r="F21" s="25"/>
      <c r="G21" s="27"/>
      <c r="H21" s="27"/>
      <c r="I21" s="89">
        <v>3900.0</v>
      </c>
      <c r="J21" s="27"/>
      <c r="K21" s="27"/>
      <c r="L21" s="25"/>
      <c r="M21" s="64"/>
      <c r="N21" s="25"/>
      <c r="O21" s="25"/>
      <c r="P21" s="26">
        <v>3900.0</v>
      </c>
      <c r="Q21" s="30">
        <f t="shared" si="1"/>
        <v>0</v>
      </c>
      <c r="R21" s="26" t="s">
        <v>463</v>
      </c>
      <c r="S21" s="29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85">
        <v>45829.0</v>
      </c>
      <c r="C22" s="86" t="s">
        <v>1030</v>
      </c>
      <c r="D22" s="87">
        <v>89504.0</v>
      </c>
      <c r="E22" s="88" t="s">
        <v>1031</v>
      </c>
      <c r="F22" s="25"/>
      <c r="G22" s="25"/>
      <c r="H22" s="27"/>
      <c r="I22" s="89">
        <v>2700.0</v>
      </c>
      <c r="J22" s="27"/>
      <c r="K22" s="27"/>
      <c r="L22" s="25"/>
      <c r="M22" s="64"/>
      <c r="N22" s="25"/>
      <c r="O22" s="25"/>
      <c r="P22" s="26">
        <v>2700.0</v>
      </c>
      <c r="Q22" s="30">
        <f t="shared" si="1"/>
        <v>0</v>
      </c>
      <c r="R22" s="26" t="s">
        <v>463</v>
      </c>
      <c r="S22" s="29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85">
        <v>45829.0</v>
      </c>
      <c r="C23" s="86" t="s">
        <v>1032</v>
      </c>
      <c r="D23" s="87">
        <v>88832.0</v>
      </c>
      <c r="E23" s="88" t="s">
        <v>235</v>
      </c>
      <c r="F23" s="25"/>
      <c r="G23" s="25"/>
      <c r="H23" s="27"/>
      <c r="I23" s="89">
        <v>280.0</v>
      </c>
      <c r="J23" s="27"/>
      <c r="K23" s="27"/>
      <c r="L23" s="25"/>
      <c r="M23" s="64"/>
      <c r="N23" s="25"/>
      <c r="O23" s="25"/>
      <c r="P23" s="26">
        <v>280.0</v>
      </c>
      <c r="Q23" s="30">
        <f t="shared" si="1"/>
        <v>0</v>
      </c>
      <c r="R23" s="26" t="s">
        <v>463</v>
      </c>
      <c r="S23" s="29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85">
        <v>45829.0</v>
      </c>
      <c r="C24" s="86" t="s">
        <v>1033</v>
      </c>
      <c r="D24" s="87">
        <v>10249.0</v>
      </c>
      <c r="E24" s="88" t="s">
        <v>513</v>
      </c>
      <c r="F24" s="25"/>
      <c r="G24" s="25"/>
      <c r="H24" s="27"/>
      <c r="I24" s="89"/>
      <c r="J24" s="25"/>
      <c r="K24" s="25"/>
      <c r="L24" s="25"/>
      <c r="M24" s="89">
        <v>37000.0</v>
      </c>
      <c r="N24" s="25"/>
      <c r="O24" s="25"/>
      <c r="P24" s="26">
        <v>37000.0</v>
      </c>
      <c r="Q24" s="30">
        <f t="shared" si="1"/>
        <v>0</v>
      </c>
      <c r="R24" s="26"/>
      <c r="S24" s="29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65"/>
      <c r="B25" s="66"/>
      <c r="C25" s="67"/>
      <c r="D25" s="68"/>
      <c r="E25" s="68"/>
      <c r="F25" s="69">
        <f t="shared" ref="F25:P25" si="2">SUM(F6:F24)</f>
        <v>0</v>
      </c>
      <c r="G25" s="69">
        <f t="shared" si="2"/>
        <v>0</v>
      </c>
      <c r="H25" s="69">
        <f t="shared" si="2"/>
        <v>0</v>
      </c>
      <c r="I25" s="69">
        <f t="shared" si="2"/>
        <v>51800</v>
      </c>
      <c r="J25" s="69">
        <f t="shared" si="2"/>
        <v>18250</v>
      </c>
      <c r="K25" s="69">
        <f t="shared" si="2"/>
        <v>0</v>
      </c>
      <c r="L25" s="69">
        <f t="shared" si="2"/>
        <v>0</v>
      </c>
      <c r="M25" s="69">
        <f t="shared" si="2"/>
        <v>38450</v>
      </c>
      <c r="N25" s="69">
        <f t="shared" si="2"/>
        <v>0</v>
      </c>
      <c r="O25" s="69">
        <f t="shared" si="2"/>
        <v>0</v>
      </c>
      <c r="P25" s="69">
        <f t="shared" si="2"/>
        <v>108500</v>
      </c>
      <c r="Q25" s="91"/>
      <c r="R25" s="68"/>
      <c r="S25" s="70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</row>
    <row r="26" ht="42.0" customHeight="1">
      <c r="A26" s="71"/>
      <c r="B26" s="92"/>
      <c r="C26" s="72"/>
      <c r="D26" s="72"/>
      <c r="E26" s="72"/>
      <c r="F26" s="73">
        <f>F25+G25+H25+I25+J25+K25+L25+M25+N25+O25</f>
        <v>108500</v>
      </c>
      <c r="G26" s="5"/>
      <c r="H26" s="5"/>
      <c r="I26" s="5"/>
      <c r="J26" s="5"/>
      <c r="K26" s="5"/>
      <c r="L26" s="5"/>
      <c r="M26" s="5"/>
      <c r="N26" s="5"/>
      <c r="O26" s="5"/>
      <c r="P26" s="74" t="s">
        <v>161</v>
      </c>
      <c r="Q26" s="74"/>
      <c r="R26" s="72"/>
      <c r="S26" s="7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</row>
    <row r="27" ht="42.0" customHeight="1">
      <c r="A27" s="55"/>
      <c r="B27" s="55"/>
      <c r="C27" s="55"/>
      <c r="D27" s="55"/>
      <c r="E27" s="31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</row>
    <row r="28" ht="42.0" customHeight="1">
      <c r="A28" s="55"/>
      <c r="B28" s="55"/>
      <c r="C28" s="55"/>
      <c r="D28" s="55"/>
      <c r="E28" s="31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</row>
    <row r="29" ht="42.0" customHeight="1">
      <c r="A29" s="117" t="s">
        <v>169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6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</row>
    <row r="30" ht="42.0" customHeight="1">
      <c r="A30" s="119" t="s">
        <v>2</v>
      </c>
      <c r="B30" s="120" t="s">
        <v>3</v>
      </c>
      <c r="C30" s="120" t="s">
        <v>4</v>
      </c>
      <c r="D30" s="120" t="s">
        <v>5</v>
      </c>
      <c r="E30" s="120" t="s">
        <v>6</v>
      </c>
      <c r="F30" s="121" t="s">
        <v>31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1"/>
      <c r="R30" s="120" t="s">
        <v>32</v>
      </c>
      <c r="S30" s="120" t="s">
        <v>33</v>
      </c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</row>
    <row r="31" ht="42.0" customHeight="1">
      <c r="A31" s="12"/>
      <c r="B31" s="13"/>
      <c r="C31" s="13"/>
      <c r="D31" s="13"/>
      <c r="E31" s="13"/>
      <c r="F31" s="122" t="s">
        <v>34</v>
      </c>
      <c r="G31" s="123" t="s">
        <v>35</v>
      </c>
      <c r="H31" s="11"/>
      <c r="I31" s="123" t="s">
        <v>36</v>
      </c>
      <c r="J31" s="11"/>
      <c r="K31" s="120" t="s">
        <v>37</v>
      </c>
      <c r="L31" s="124"/>
      <c r="M31" s="124"/>
      <c r="N31" s="124"/>
      <c r="O31" s="125" t="s">
        <v>1034</v>
      </c>
      <c r="P31" s="120" t="s">
        <v>39</v>
      </c>
      <c r="Q31" s="120" t="s">
        <v>40</v>
      </c>
      <c r="R31" s="13"/>
      <c r="S31" s="13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</row>
    <row r="32" ht="42.0" customHeight="1">
      <c r="A32" s="17"/>
      <c r="B32" s="11"/>
      <c r="C32" s="11"/>
      <c r="D32" s="11"/>
      <c r="E32" s="11"/>
      <c r="F32" s="11"/>
      <c r="G32" s="126" t="s">
        <v>41</v>
      </c>
      <c r="H32" s="126" t="s">
        <v>42</v>
      </c>
      <c r="I32" s="126" t="s">
        <v>43</v>
      </c>
      <c r="J32" s="126" t="s">
        <v>44</v>
      </c>
      <c r="K32" s="11"/>
      <c r="L32" s="126" t="s">
        <v>45</v>
      </c>
      <c r="M32" s="126" t="s">
        <v>46</v>
      </c>
      <c r="N32" s="126" t="s">
        <v>47</v>
      </c>
      <c r="O32" s="11"/>
      <c r="P32" s="11"/>
      <c r="Q32" s="11"/>
      <c r="R32" s="11"/>
      <c r="S32" s="11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</row>
    <row r="33" ht="42.0" customHeight="1">
      <c r="A33" s="127">
        <v>1.0</v>
      </c>
      <c r="B33" s="85">
        <v>45829.0</v>
      </c>
      <c r="C33" s="214" t="s">
        <v>1035</v>
      </c>
      <c r="D33" s="215">
        <v>48072.0</v>
      </c>
      <c r="E33" s="213" t="s">
        <v>1036</v>
      </c>
      <c r="F33" s="130"/>
      <c r="G33" s="130"/>
      <c r="H33" s="133"/>
      <c r="I33" s="132">
        <v>740.0</v>
      </c>
      <c r="J33" s="132"/>
      <c r="K33" s="132"/>
      <c r="L33" s="132"/>
      <c r="M33" s="130"/>
      <c r="N33" s="130"/>
      <c r="O33" s="130"/>
      <c r="P33" s="133">
        <v>740.0</v>
      </c>
      <c r="Q33" s="134">
        <v>0.0</v>
      </c>
      <c r="R33" s="26" t="s">
        <v>55</v>
      </c>
      <c r="S33" s="136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</row>
    <row r="34" ht="42.0" customHeight="1">
      <c r="A34" s="137">
        <v>2.0</v>
      </c>
      <c r="B34" s="85">
        <v>45829.0</v>
      </c>
      <c r="C34" s="128" t="s">
        <v>1037</v>
      </c>
      <c r="D34" s="138">
        <v>44035.0</v>
      </c>
      <c r="E34" s="139" t="s">
        <v>176</v>
      </c>
      <c r="F34" s="130"/>
      <c r="G34" s="130"/>
      <c r="H34" s="133">
        <v>15000.0</v>
      </c>
      <c r="I34" s="132"/>
      <c r="J34" s="130"/>
      <c r="K34" s="132"/>
      <c r="L34" s="132"/>
      <c r="M34" s="130"/>
      <c r="N34" s="130"/>
      <c r="O34" s="130"/>
      <c r="P34" s="133">
        <v>15000.0</v>
      </c>
      <c r="Q34" s="134">
        <v>0.0</v>
      </c>
      <c r="R34" s="177"/>
      <c r="S34" s="136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ht="42.0" customHeight="1">
      <c r="A35" s="137">
        <v>3.0</v>
      </c>
      <c r="B35" s="85">
        <v>45829.0</v>
      </c>
      <c r="C35" s="128" t="s">
        <v>1038</v>
      </c>
      <c r="D35" s="138">
        <v>44035.0</v>
      </c>
      <c r="E35" s="139" t="s">
        <v>176</v>
      </c>
      <c r="F35" s="130"/>
      <c r="G35" s="130"/>
      <c r="H35" s="133">
        <v>1000.0</v>
      </c>
      <c r="I35" s="132"/>
      <c r="J35" s="130"/>
      <c r="K35" s="132"/>
      <c r="L35" s="130"/>
      <c r="M35" s="130"/>
      <c r="N35" s="130"/>
      <c r="O35" s="130"/>
      <c r="P35" s="133">
        <v>1000.0</v>
      </c>
      <c r="Q35" s="134">
        <v>0.0</v>
      </c>
      <c r="R35" s="177"/>
      <c r="S35" s="136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ht="42.0" customHeight="1">
      <c r="A36" s="137"/>
      <c r="B36" s="85"/>
      <c r="C36" s="128"/>
      <c r="D36" s="138"/>
      <c r="E36" s="139"/>
      <c r="F36" s="130"/>
      <c r="G36" s="130"/>
      <c r="H36" s="133"/>
      <c r="I36" s="132"/>
      <c r="J36" s="130"/>
      <c r="K36" s="132"/>
      <c r="L36" s="130"/>
      <c r="M36" s="130"/>
      <c r="N36" s="130"/>
      <c r="O36" s="130"/>
      <c r="P36" s="133"/>
      <c r="Q36" s="134">
        <v>0.0</v>
      </c>
      <c r="R36" s="177"/>
      <c r="S36" s="136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ht="42.0" customHeight="1">
      <c r="A37" s="137"/>
      <c r="B37" s="85"/>
      <c r="C37" s="128"/>
      <c r="D37" s="138"/>
      <c r="E37" s="139"/>
      <c r="F37" s="130"/>
      <c r="G37" s="130"/>
      <c r="H37" s="131"/>
      <c r="I37" s="132"/>
      <c r="J37" s="130"/>
      <c r="K37" s="132"/>
      <c r="L37" s="130"/>
      <c r="M37" s="130"/>
      <c r="N37" s="130"/>
      <c r="O37" s="130"/>
      <c r="P37" s="133"/>
      <c r="Q37" s="204">
        <v>0.0</v>
      </c>
      <c r="R37" s="177"/>
      <c r="S37" s="136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ht="42.0" customHeight="1">
      <c r="A38" s="137"/>
      <c r="B38" s="85"/>
      <c r="C38" s="128"/>
      <c r="D38" s="138"/>
      <c r="E38" s="139"/>
      <c r="F38" s="130"/>
      <c r="G38" s="130"/>
      <c r="H38" s="131"/>
      <c r="I38" s="132"/>
      <c r="J38" s="130"/>
      <c r="K38" s="132"/>
      <c r="L38" s="130"/>
      <c r="M38" s="130"/>
      <c r="N38" s="130"/>
      <c r="O38" s="130"/>
      <c r="P38" s="133"/>
      <c r="Q38" s="204">
        <v>0.0</v>
      </c>
      <c r="R38" s="177"/>
      <c r="S38" s="136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ht="42.0" customHeight="1">
      <c r="A39" s="146"/>
      <c r="B39" s="147"/>
      <c r="C39" s="148"/>
      <c r="D39" s="149" t="s">
        <v>168</v>
      </c>
      <c r="E39" s="124"/>
      <c r="F39" s="150">
        <f t="shared" ref="F39:P39" si="3">SUM(F33:F38)</f>
        <v>0</v>
      </c>
      <c r="G39" s="150">
        <f t="shared" si="3"/>
        <v>0</v>
      </c>
      <c r="H39" s="150">
        <f t="shared" si="3"/>
        <v>16000</v>
      </c>
      <c r="I39" s="150">
        <f t="shared" si="3"/>
        <v>740</v>
      </c>
      <c r="J39" s="150">
        <f t="shared" si="3"/>
        <v>0</v>
      </c>
      <c r="K39" s="150">
        <f t="shared" si="3"/>
        <v>0</v>
      </c>
      <c r="L39" s="150">
        <f t="shared" si="3"/>
        <v>0</v>
      </c>
      <c r="M39" s="150">
        <f t="shared" si="3"/>
        <v>0</v>
      </c>
      <c r="N39" s="150">
        <f t="shared" si="3"/>
        <v>0</v>
      </c>
      <c r="O39" s="150">
        <f t="shared" si="3"/>
        <v>0</v>
      </c>
      <c r="P39" s="151">
        <f t="shared" si="3"/>
        <v>16740</v>
      </c>
      <c r="Q39" s="152"/>
      <c r="R39" s="124"/>
      <c r="S39" s="153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ht="42.0" customHeight="1">
      <c r="A40" s="154"/>
      <c r="B40" s="155"/>
      <c r="C40" s="155"/>
      <c r="D40" s="155"/>
      <c r="E40" s="155"/>
      <c r="F40" s="156">
        <f>F39++G39+H39+I39+J39+K39+L39+M39+N39+O39</f>
        <v>16740</v>
      </c>
      <c r="G40" s="5"/>
      <c r="H40" s="5"/>
      <c r="I40" s="5"/>
      <c r="J40" s="5"/>
      <c r="K40" s="5"/>
      <c r="L40" s="5"/>
      <c r="M40" s="5"/>
      <c r="N40" s="5"/>
      <c r="O40" s="5"/>
      <c r="P40" s="157"/>
      <c r="Q40" s="157"/>
      <c r="R40" s="155"/>
      <c r="S40" s="158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ht="42.0" customHeight="1">
      <c r="A41" s="55"/>
      <c r="B41" s="55"/>
      <c r="C41" s="55"/>
      <c r="D41" s="55"/>
      <c r="E41" s="31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ht="42.0" customHeight="1">
      <c r="A42" s="55"/>
      <c r="B42" s="55"/>
      <c r="C42" s="55"/>
      <c r="D42" s="55"/>
      <c r="E42" s="115"/>
      <c r="F42" s="116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</row>
    <row r="43" ht="42.0" customHeight="1">
      <c r="A43" s="55"/>
      <c r="B43" s="55"/>
      <c r="C43" s="55"/>
      <c r="D43" s="55"/>
      <c r="E43" s="115"/>
      <c r="F43" s="116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ht="51.0" customHeight="1">
      <c r="A44" s="3"/>
      <c r="B44" s="3"/>
      <c r="C44" s="3"/>
      <c r="D44" s="3"/>
      <c r="E44" s="159" t="s">
        <v>188</v>
      </c>
      <c r="F44" s="160" t="s">
        <v>192</v>
      </c>
      <c r="G44" s="3"/>
      <c r="H44" s="3"/>
      <c r="I44" s="3"/>
      <c r="J44" s="161" t="s">
        <v>190</v>
      </c>
      <c r="K44" s="162"/>
      <c r="L44" s="162"/>
      <c r="M44" s="162"/>
      <c r="N44" s="163"/>
      <c r="O44" s="163"/>
      <c r="P44" s="164"/>
      <c r="Q44" s="165"/>
      <c r="R44" s="165"/>
      <c r="S44" s="165"/>
      <c r="T44" s="165"/>
      <c r="U44" s="165"/>
      <c r="V44" s="165"/>
      <c r="W44" s="165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159" t="s">
        <v>191</v>
      </c>
      <c r="F45" s="160" t="s">
        <v>192</v>
      </c>
      <c r="G45" s="3"/>
      <c r="H45" s="3"/>
      <c r="I45" s="3"/>
      <c r="J45" s="167" t="s">
        <v>193</v>
      </c>
      <c r="K45" s="168"/>
      <c r="L45" s="168"/>
      <c r="M45" s="168"/>
      <c r="N45" s="168"/>
      <c r="O45" s="168"/>
      <c r="P45" s="169"/>
      <c r="Q45" s="165"/>
      <c r="R45" s="165"/>
      <c r="S45" s="165"/>
      <c r="T45" s="165"/>
      <c r="U45" s="165"/>
      <c r="V45" s="165"/>
      <c r="W45" s="165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159" t="s">
        <v>194</v>
      </c>
      <c r="F46" s="160" t="s">
        <v>192</v>
      </c>
      <c r="G46" s="3"/>
      <c r="H46" s="3"/>
      <c r="I46" s="207"/>
      <c r="J46" s="208"/>
      <c r="K46" s="209"/>
      <c r="L46" s="208"/>
      <c r="M46" s="209"/>
      <c r="N46" s="209"/>
      <c r="O46" s="209"/>
      <c r="P46" s="208"/>
      <c r="Q46" s="172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159" t="s">
        <v>195</v>
      </c>
      <c r="F47" s="160" t="s">
        <v>192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159" t="s">
        <v>1039</v>
      </c>
      <c r="F48" s="160" t="s">
        <v>192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159" t="s">
        <v>199</v>
      </c>
      <c r="F49" s="160" t="s">
        <v>192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159" t="s">
        <v>200</v>
      </c>
      <c r="F50" s="160" t="s">
        <v>192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0:D32"/>
    <mergeCell ref="E30:E32"/>
    <mergeCell ref="P4:P5"/>
    <mergeCell ref="Q4:Q5"/>
    <mergeCell ref="F26:O26"/>
    <mergeCell ref="A29:S29"/>
    <mergeCell ref="A30:A32"/>
    <mergeCell ref="B30:B32"/>
    <mergeCell ref="C30:C32"/>
    <mergeCell ref="S30:S32"/>
    <mergeCell ref="P31:P32"/>
    <mergeCell ref="Q31:Q32"/>
    <mergeCell ref="F30:Q30"/>
    <mergeCell ref="R30:R32"/>
    <mergeCell ref="F31:F32"/>
    <mergeCell ref="G31:H31"/>
    <mergeCell ref="I31:J31"/>
    <mergeCell ref="K31:K32"/>
    <mergeCell ref="O31:O32"/>
    <mergeCell ref="F40:O4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76" t="s">
        <v>1040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84.0" customHeight="1">
      <c r="A2" s="77" t="s">
        <v>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8" t="s">
        <v>2</v>
      </c>
      <c r="B3" s="79" t="s">
        <v>3</v>
      </c>
      <c r="C3" s="79" t="s">
        <v>4</v>
      </c>
      <c r="D3" s="79" t="s">
        <v>5</v>
      </c>
      <c r="E3" s="79" t="s">
        <v>6</v>
      </c>
      <c r="F3" s="80" t="s">
        <v>31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79" t="s">
        <v>32</v>
      </c>
      <c r="S3" s="79" t="s">
        <v>33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81" t="s">
        <v>34</v>
      </c>
      <c r="G4" s="82" t="s">
        <v>35</v>
      </c>
      <c r="H4" s="11"/>
      <c r="I4" s="82" t="s">
        <v>36</v>
      </c>
      <c r="J4" s="11"/>
      <c r="K4" s="79" t="s">
        <v>37</v>
      </c>
      <c r="L4" s="83"/>
      <c r="M4" s="83"/>
      <c r="N4" s="83"/>
      <c r="O4" s="79" t="s">
        <v>38</v>
      </c>
      <c r="P4" s="79" t="s">
        <v>39</v>
      </c>
      <c r="Q4" s="79" t="s">
        <v>40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84" t="s">
        <v>41</v>
      </c>
      <c r="H5" s="84" t="s">
        <v>42</v>
      </c>
      <c r="I5" s="84" t="s">
        <v>43</v>
      </c>
      <c r="J5" s="84" t="s">
        <v>44</v>
      </c>
      <c r="K5" s="11"/>
      <c r="L5" s="84" t="s">
        <v>45</v>
      </c>
      <c r="M5" s="84" t="s">
        <v>46</v>
      </c>
      <c r="N5" s="84" t="s">
        <v>47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85">
        <v>45829.0</v>
      </c>
      <c r="C6" s="86" t="s">
        <v>1041</v>
      </c>
      <c r="D6" s="87">
        <v>50595.0</v>
      </c>
      <c r="E6" s="88" t="s">
        <v>678</v>
      </c>
      <c r="F6" s="25"/>
      <c r="G6" s="25"/>
      <c r="H6" s="25"/>
      <c r="I6" s="89">
        <v>3200.0</v>
      </c>
      <c r="J6" s="27"/>
      <c r="K6" s="25"/>
      <c r="L6" s="25"/>
      <c r="M6" s="89"/>
      <c r="N6" s="25"/>
      <c r="O6" s="25"/>
      <c r="P6" s="26">
        <v>3200.0</v>
      </c>
      <c r="Q6" s="30">
        <f t="shared" ref="Q6:Q25" si="1">F6+G6+H6+I6+J6+K6+L6+M6+N6+O6-P6</f>
        <v>0</v>
      </c>
      <c r="R6" s="26" t="s">
        <v>64</v>
      </c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85">
        <v>45830.0</v>
      </c>
      <c r="C7" s="86" t="s">
        <v>1042</v>
      </c>
      <c r="D7" s="87">
        <v>45937.0</v>
      </c>
      <c r="E7" s="88" t="s">
        <v>1043</v>
      </c>
      <c r="F7" s="25"/>
      <c r="G7" s="25"/>
      <c r="H7" s="25"/>
      <c r="I7" s="89"/>
      <c r="J7" s="27">
        <v>350.0</v>
      </c>
      <c r="K7" s="25"/>
      <c r="L7" s="25"/>
      <c r="M7" s="89"/>
      <c r="N7" s="25"/>
      <c r="O7" s="25"/>
      <c r="P7" s="26">
        <v>350.0</v>
      </c>
      <c r="Q7" s="30">
        <f t="shared" si="1"/>
        <v>0</v>
      </c>
      <c r="R7" s="26" t="s">
        <v>64</v>
      </c>
      <c r="S7" s="29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85">
        <v>45830.0</v>
      </c>
      <c r="C8" s="86" t="s">
        <v>1044</v>
      </c>
      <c r="D8" s="87">
        <v>47576.0</v>
      </c>
      <c r="E8" s="88" t="s">
        <v>1045</v>
      </c>
      <c r="F8" s="27"/>
      <c r="G8" s="27"/>
      <c r="H8" s="25"/>
      <c r="I8" s="89"/>
      <c r="J8" s="27">
        <v>5550.0</v>
      </c>
      <c r="K8" s="27"/>
      <c r="L8" s="25"/>
      <c r="M8" s="89"/>
      <c r="N8" s="25"/>
      <c r="O8" s="25"/>
      <c r="P8" s="26">
        <v>5550.0</v>
      </c>
      <c r="Q8" s="30">
        <f t="shared" si="1"/>
        <v>0</v>
      </c>
      <c r="R8" s="26" t="s">
        <v>76</v>
      </c>
      <c r="S8" s="29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85">
        <v>45830.0</v>
      </c>
      <c r="C9" s="86" t="s">
        <v>1046</v>
      </c>
      <c r="D9" s="87">
        <v>10271.0</v>
      </c>
      <c r="E9" s="88" t="s">
        <v>358</v>
      </c>
      <c r="F9" s="25"/>
      <c r="G9" s="27">
        <v>2250.0</v>
      </c>
      <c r="H9" s="25"/>
      <c r="I9" s="89"/>
      <c r="J9" s="27"/>
      <c r="K9" s="27"/>
      <c r="L9" s="25"/>
      <c r="M9" s="89"/>
      <c r="N9" s="25"/>
      <c r="O9" s="25"/>
      <c r="P9" s="26">
        <v>2250.0</v>
      </c>
      <c r="Q9" s="30">
        <f t="shared" si="1"/>
        <v>0</v>
      </c>
      <c r="R9" s="26" t="s">
        <v>55</v>
      </c>
      <c r="S9" s="29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85">
        <v>45830.0</v>
      </c>
      <c r="C10" s="86" t="s">
        <v>1047</v>
      </c>
      <c r="D10" s="87">
        <v>42278.0</v>
      </c>
      <c r="E10" s="88" t="s">
        <v>1048</v>
      </c>
      <c r="F10" s="27"/>
      <c r="G10" s="27">
        <v>6100.0</v>
      </c>
      <c r="H10" s="25"/>
      <c r="I10" s="89"/>
      <c r="J10" s="27"/>
      <c r="K10" s="25"/>
      <c r="L10" s="25"/>
      <c r="M10" s="64"/>
      <c r="N10" s="25"/>
      <c r="O10" s="25"/>
      <c r="P10" s="26">
        <v>6100.0</v>
      </c>
      <c r="Q10" s="30">
        <f t="shared" si="1"/>
        <v>0</v>
      </c>
      <c r="R10" s="26" t="s">
        <v>55</v>
      </c>
      <c r="S10" s="29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85">
        <v>45830.0</v>
      </c>
      <c r="C11" s="86" t="s">
        <v>1049</v>
      </c>
      <c r="D11" s="87">
        <v>69659.0</v>
      </c>
      <c r="E11" s="88" t="s">
        <v>1050</v>
      </c>
      <c r="F11" s="27"/>
      <c r="G11" s="25"/>
      <c r="H11" s="25"/>
      <c r="I11" s="89">
        <v>2400.0</v>
      </c>
      <c r="J11" s="27"/>
      <c r="K11" s="27"/>
      <c r="L11" s="25"/>
      <c r="M11" s="89"/>
      <c r="N11" s="25"/>
      <c r="O11" s="25"/>
      <c r="P11" s="26">
        <v>2400.0</v>
      </c>
      <c r="Q11" s="30">
        <f t="shared" si="1"/>
        <v>0</v>
      </c>
      <c r="R11" s="26" t="s">
        <v>55</v>
      </c>
      <c r="S11" s="2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85">
        <v>45830.0</v>
      </c>
      <c r="C12" s="86" t="s">
        <v>1051</v>
      </c>
      <c r="D12" s="87">
        <v>42278.0</v>
      </c>
      <c r="E12" s="88" t="s">
        <v>1048</v>
      </c>
      <c r="F12" s="27">
        <v>300.0</v>
      </c>
      <c r="G12" s="27"/>
      <c r="H12" s="25"/>
      <c r="I12" s="89"/>
      <c r="J12" s="27"/>
      <c r="K12" s="27"/>
      <c r="L12" s="25"/>
      <c r="M12" s="89"/>
      <c r="N12" s="25"/>
      <c r="O12" s="25"/>
      <c r="P12" s="26">
        <v>300.0</v>
      </c>
      <c r="Q12" s="30">
        <f t="shared" si="1"/>
        <v>0</v>
      </c>
      <c r="R12" s="26" t="s">
        <v>55</v>
      </c>
      <c r="S12" s="2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85">
        <v>45830.0</v>
      </c>
      <c r="C13" s="86" t="s">
        <v>1052</v>
      </c>
      <c r="D13" s="87">
        <v>75045.0</v>
      </c>
      <c r="E13" s="88" t="s">
        <v>386</v>
      </c>
      <c r="F13" s="25"/>
      <c r="G13" s="27"/>
      <c r="H13" s="27"/>
      <c r="I13" s="89"/>
      <c r="J13" s="27"/>
      <c r="K13" s="25"/>
      <c r="L13" s="25"/>
      <c r="M13" s="89">
        <v>600.0</v>
      </c>
      <c r="N13" s="25"/>
      <c r="O13" s="25"/>
      <c r="P13" s="26">
        <v>600.0</v>
      </c>
      <c r="Q13" s="30">
        <f t="shared" si="1"/>
        <v>0</v>
      </c>
      <c r="R13" s="26" t="s">
        <v>55</v>
      </c>
      <c r="S13" s="2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85">
        <v>45830.0</v>
      </c>
      <c r="C14" s="86" t="s">
        <v>1053</v>
      </c>
      <c r="D14" s="87">
        <v>87820.0</v>
      </c>
      <c r="E14" s="88" t="s">
        <v>243</v>
      </c>
      <c r="F14" s="27">
        <v>300.0</v>
      </c>
      <c r="G14" s="25"/>
      <c r="H14" s="27"/>
      <c r="I14" s="89"/>
      <c r="J14" s="27"/>
      <c r="K14" s="27"/>
      <c r="L14" s="25"/>
      <c r="M14" s="64"/>
      <c r="N14" s="25"/>
      <c r="O14" s="25"/>
      <c r="P14" s="26">
        <v>300.0</v>
      </c>
      <c r="Q14" s="30">
        <f t="shared" si="1"/>
        <v>0</v>
      </c>
      <c r="R14" s="26" t="s">
        <v>64</v>
      </c>
      <c r="S14" s="2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85">
        <v>45830.0</v>
      </c>
      <c r="C15" s="86" t="s">
        <v>1054</v>
      </c>
      <c r="D15" s="87">
        <v>50595.0</v>
      </c>
      <c r="E15" s="88" t="s">
        <v>678</v>
      </c>
      <c r="F15" s="25"/>
      <c r="G15" s="27">
        <v>2500.0</v>
      </c>
      <c r="H15" s="27"/>
      <c r="I15" s="89"/>
      <c r="J15" s="25"/>
      <c r="K15" s="27"/>
      <c r="L15" s="25"/>
      <c r="M15" s="64"/>
      <c r="N15" s="25"/>
      <c r="O15" s="25"/>
      <c r="P15" s="26">
        <v>2500.0</v>
      </c>
      <c r="Q15" s="30">
        <f t="shared" si="1"/>
        <v>0</v>
      </c>
      <c r="R15" s="26" t="s">
        <v>55</v>
      </c>
      <c r="S15" s="2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85">
        <v>45830.0</v>
      </c>
      <c r="C16" s="86" t="s">
        <v>1055</v>
      </c>
      <c r="D16" s="87">
        <v>46927.0</v>
      </c>
      <c r="E16" s="88" t="s">
        <v>143</v>
      </c>
      <c r="F16" s="25"/>
      <c r="G16" s="25"/>
      <c r="H16" s="27"/>
      <c r="I16" s="89">
        <v>300.0</v>
      </c>
      <c r="J16" s="25"/>
      <c r="K16" s="27"/>
      <c r="L16" s="25"/>
      <c r="M16" s="89"/>
      <c r="N16" s="25"/>
      <c r="O16" s="25"/>
      <c r="P16" s="26">
        <v>300.0</v>
      </c>
      <c r="Q16" s="30">
        <f t="shared" si="1"/>
        <v>0</v>
      </c>
      <c r="R16" s="26" t="s">
        <v>55</v>
      </c>
      <c r="S16" s="2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85">
        <v>45830.0</v>
      </c>
      <c r="C17" s="86" t="s">
        <v>1056</v>
      </c>
      <c r="D17" s="87">
        <v>54999.0</v>
      </c>
      <c r="E17" s="88" t="s">
        <v>1057</v>
      </c>
      <c r="F17" s="25"/>
      <c r="G17" s="25"/>
      <c r="H17" s="27"/>
      <c r="I17" s="89"/>
      <c r="J17" s="27"/>
      <c r="K17" s="27">
        <v>10000.0</v>
      </c>
      <c r="L17" s="25"/>
      <c r="M17" s="64"/>
      <c r="N17" s="25"/>
      <c r="O17" s="25"/>
      <c r="P17" s="26">
        <v>10000.0</v>
      </c>
      <c r="Q17" s="30">
        <f t="shared" si="1"/>
        <v>0</v>
      </c>
      <c r="R17" s="26" t="s">
        <v>76</v>
      </c>
      <c r="S17" s="29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85">
        <v>45830.0</v>
      </c>
      <c r="C18" s="86" t="s">
        <v>1058</v>
      </c>
      <c r="D18" s="87">
        <v>21818.0</v>
      </c>
      <c r="E18" s="88" t="s">
        <v>66</v>
      </c>
      <c r="F18" s="25"/>
      <c r="G18" s="25"/>
      <c r="H18" s="27"/>
      <c r="I18" s="89"/>
      <c r="J18" s="27">
        <v>1450.0</v>
      </c>
      <c r="K18" s="25"/>
      <c r="L18" s="25"/>
      <c r="M18" s="64"/>
      <c r="N18" s="25"/>
      <c r="O18" s="25"/>
      <c r="P18" s="26">
        <v>1450.0</v>
      </c>
      <c r="Q18" s="30">
        <f t="shared" si="1"/>
        <v>0</v>
      </c>
      <c r="R18" s="26" t="s">
        <v>55</v>
      </c>
      <c r="S18" s="29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85">
        <v>45830.0</v>
      </c>
      <c r="C19" s="86" t="s">
        <v>1059</v>
      </c>
      <c r="D19" s="87">
        <v>10881.0</v>
      </c>
      <c r="E19" s="88" t="s">
        <v>529</v>
      </c>
      <c r="F19" s="27">
        <v>2250.0</v>
      </c>
      <c r="G19" s="25"/>
      <c r="H19" s="27"/>
      <c r="I19" s="89"/>
      <c r="J19" s="27"/>
      <c r="K19" s="27"/>
      <c r="L19" s="25"/>
      <c r="M19" s="64"/>
      <c r="N19" s="25"/>
      <c r="O19" s="25"/>
      <c r="P19" s="26">
        <v>2250.0</v>
      </c>
      <c r="Q19" s="30">
        <f t="shared" si="1"/>
        <v>0</v>
      </c>
      <c r="R19" s="26" t="s">
        <v>64</v>
      </c>
      <c r="S19" s="29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85">
        <v>45830.0</v>
      </c>
      <c r="C20" s="86" t="s">
        <v>1060</v>
      </c>
      <c r="D20" s="87">
        <v>87820.0</v>
      </c>
      <c r="E20" s="88" t="s">
        <v>243</v>
      </c>
      <c r="F20" s="25"/>
      <c r="G20" s="25"/>
      <c r="H20" s="27"/>
      <c r="I20" s="89"/>
      <c r="J20" s="27"/>
      <c r="K20" s="27"/>
      <c r="L20" s="25"/>
      <c r="M20" s="89">
        <v>1200.0</v>
      </c>
      <c r="N20" s="25"/>
      <c r="O20" s="25"/>
      <c r="P20" s="26">
        <v>1200.0</v>
      </c>
      <c r="Q20" s="30">
        <f t="shared" si="1"/>
        <v>0</v>
      </c>
      <c r="R20" s="26" t="s">
        <v>64</v>
      </c>
      <c r="S20" s="29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9">
        <v>16.0</v>
      </c>
      <c r="B21" s="85">
        <v>45830.0</v>
      </c>
      <c r="C21" s="86" t="s">
        <v>1061</v>
      </c>
      <c r="D21" s="87">
        <v>21384.0</v>
      </c>
      <c r="E21" s="88" t="s">
        <v>1062</v>
      </c>
      <c r="F21" s="27">
        <v>140.0</v>
      </c>
      <c r="G21" s="27"/>
      <c r="H21" s="27"/>
      <c r="I21" s="89"/>
      <c r="J21" s="27"/>
      <c r="K21" s="27">
        <v>140.0</v>
      </c>
      <c r="L21" s="25"/>
      <c r="M21" s="64"/>
      <c r="N21" s="25"/>
      <c r="O21" s="25"/>
      <c r="P21" s="26">
        <v>280.0</v>
      </c>
      <c r="Q21" s="30">
        <f t="shared" si="1"/>
        <v>0</v>
      </c>
      <c r="R21" s="26" t="s">
        <v>64</v>
      </c>
      <c r="S21" s="29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85">
        <v>45830.0</v>
      </c>
      <c r="C22" s="86" t="s">
        <v>1063</v>
      </c>
      <c r="D22" s="87">
        <v>52686.0</v>
      </c>
      <c r="E22" s="88" t="s">
        <v>1064</v>
      </c>
      <c r="F22" s="25"/>
      <c r="G22" s="27">
        <v>750.0</v>
      </c>
      <c r="H22" s="27"/>
      <c r="I22" s="89"/>
      <c r="J22" s="27"/>
      <c r="K22" s="27"/>
      <c r="L22" s="25"/>
      <c r="M22" s="64"/>
      <c r="N22" s="25"/>
      <c r="O22" s="25"/>
      <c r="P22" s="26">
        <v>750.0</v>
      </c>
      <c r="Q22" s="30">
        <f t="shared" si="1"/>
        <v>0</v>
      </c>
      <c r="R22" s="26" t="s">
        <v>76</v>
      </c>
      <c r="S22" s="29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85">
        <v>45829.0</v>
      </c>
      <c r="C23" s="86" t="s">
        <v>1065</v>
      </c>
      <c r="D23" s="87">
        <v>77838.0</v>
      </c>
      <c r="E23" s="88" t="s">
        <v>1066</v>
      </c>
      <c r="F23" s="25"/>
      <c r="G23" s="25"/>
      <c r="H23" s="27"/>
      <c r="I23" s="89"/>
      <c r="J23" s="27"/>
      <c r="K23" s="27"/>
      <c r="L23" s="25"/>
      <c r="M23" s="89">
        <v>2600.0</v>
      </c>
      <c r="N23" s="25"/>
      <c r="O23" s="25"/>
      <c r="P23" s="26">
        <v>2600.0</v>
      </c>
      <c r="Q23" s="30">
        <f t="shared" si="1"/>
        <v>0</v>
      </c>
      <c r="R23" s="26"/>
      <c r="S23" s="29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85">
        <v>45830.0</v>
      </c>
      <c r="C24" s="86" t="s">
        <v>1067</v>
      </c>
      <c r="D24" s="87">
        <v>51017.0</v>
      </c>
      <c r="E24" s="88" t="s">
        <v>293</v>
      </c>
      <c r="F24" s="25"/>
      <c r="G24" s="25"/>
      <c r="H24" s="27">
        <v>15000.0</v>
      </c>
      <c r="I24" s="89"/>
      <c r="J24" s="27"/>
      <c r="K24" s="27"/>
      <c r="L24" s="25"/>
      <c r="M24" s="64"/>
      <c r="N24" s="25"/>
      <c r="O24" s="25"/>
      <c r="P24" s="26">
        <v>15000.0</v>
      </c>
      <c r="Q24" s="30">
        <f t="shared" si="1"/>
        <v>0</v>
      </c>
      <c r="R24" s="26"/>
      <c r="S24" s="29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85">
        <v>45830.0</v>
      </c>
      <c r="C25" s="86" t="s">
        <v>1068</v>
      </c>
      <c r="D25" s="87">
        <v>51782.0</v>
      </c>
      <c r="E25" s="88" t="s">
        <v>353</v>
      </c>
      <c r="F25" s="25"/>
      <c r="G25" s="25"/>
      <c r="H25" s="27">
        <v>300.0</v>
      </c>
      <c r="I25" s="89"/>
      <c r="J25" s="25"/>
      <c r="K25" s="25"/>
      <c r="L25" s="25"/>
      <c r="M25" s="89"/>
      <c r="N25" s="25"/>
      <c r="O25" s="25"/>
      <c r="P25" s="26">
        <v>300.0</v>
      </c>
      <c r="Q25" s="30">
        <f t="shared" si="1"/>
        <v>0</v>
      </c>
      <c r="R25" s="26"/>
      <c r="S25" s="29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65"/>
      <c r="B26" s="66"/>
      <c r="C26" s="67"/>
      <c r="D26" s="68"/>
      <c r="E26" s="68"/>
      <c r="F26" s="69">
        <f t="shared" ref="F26:P26" si="2">SUM(F6:F25)</f>
        <v>2990</v>
      </c>
      <c r="G26" s="69">
        <f t="shared" si="2"/>
        <v>11600</v>
      </c>
      <c r="H26" s="69">
        <f t="shared" si="2"/>
        <v>15300</v>
      </c>
      <c r="I26" s="69">
        <f t="shared" si="2"/>
        <v>5900</v>
      </c>
      <c r="J26" s="69">
        <f t="shared" si="2"/>
        <v>7350</v>
      </c>
      <c r="K26" s="69">
        <f t="shared" si="2"/>
        <v>10140</v>
      </c>
      <c r="L26" s="69">
        <f t="shared" si="2"/>
        <v>0</v>
      </c>
      <c r="M26" s="69">
        <f t="shared" si="2"/>
        <v>4400</v>
      </c>
      <c r="N26" s="69">
        <f t="shared" si="2"/>
        <v>0</v>
      </c>
      <c r="O26" s="69">
        <f t="shared" si="2"/>
        <v>0</v>
      </c>
      <c r="P26" s="69">
        <f t="shared" si="2"/>
        <v>57680</v>
      </c>
      <c r="Q26" s="91"/>
      <c r="R26" s="68"/>
      <c r="S26" s="70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</row>
    <row r="27" ht="42.0" customHeight="1">
      <c r="A27" s="71"/>
      <c r="B27" s="92"/>
      <c r="C27" s="72"/>
      <c r="D27" s="72"/>
      <c r="E27" s="72"/>
      <c r="F27" s="73">
        <f>F26+G26+H26+I26+J26+K26+L26+M26+N26+O26</f>
        <v>57680</v>
      </c>
      <c r="G27" s="5"/>
      <c r="H27" s="5"/>
      <c r="I27" s="5"/>
      <c r="J27" s="5"/>
      <c r="K27" s="5"/>
      <c r="L27" s="5"/>
      <c r="M27" s="5"/>
      <c r="N27" s="5"/>
      <c r="O27" s="5"/>
      <c r="P27" s="74" t="s">
        <v>161</v>
      </c>
      <c r="Q27" s="74"/>
      <c r="R27" s="72"/>
      <c r="S27" s="7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</row>
    <row r="28" ht="42.0" customHeight="1">
      <c r="A28" s="55"/>
      <c r="B28" s="55"/>
      <c r="C28" s="55"/>
      <c r="D28" s="55"/>
      <c r="E28" s="31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</row>
    <row r="29" ht="42.0" customHeight="1">
      <c r="A29" s="117" t="s">
        <v>169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6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</row>
    <row r="30" ht="42.0" customHeight="1">
      <c r="A30" s="119" t="s">
        <v>2</v>
      </c>
      <c r="B30" s="120" t="s">
        <v>3</v>
      </c>
      <c r="C30" s="120" t="s">
        <v>4</v>
      </c>
      <c r="D30" s="120" t="s">
        <v>5</v>
      </c>
      <c r="E30" s="120" t="s">
        <v>6</v>
      </c>
      <c r="F30" s="121" t="s">
        <v>31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1"/>
      <c r="R30" s="120" t="s">
        <v>32</v>
      </c>
      <c r="S30" s="120" t="s">
        <v>33</v>
      </c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</row>
    <row r="31" ht="42.0" customHeight="1">
      <c r="A31" s="12"/>
      <c r="B31" s="13"/>
      <c r="C31" s="13"/>
      <c r="D31" s="13"/>
      <c r="E31" s="13"/>
      <c r="F31" s="122" t="s">
        <v>34</v>
      </c>
      <c r="G31" s="123" t="s">
        <v>35</v>
      </c>
      <c r="H31" s="11"/>
      <c r="I31" s="123" t="s">
        <v>36</v>
      </c>
      <c r="J31" s="11"/>
      <c r="K31" s="120" t="s">
        <v>37</v>
      </c>
      <c r="L31" s="124"/>
      <c r="M31" s="124"/>
      <c r="N31" s="124"/>
      <c r="O31" s="125" t="s">
        <v>1069</v>
      </c>
      <c r="P31" s="120" t="s">
        <v>39</v>
      </c>
      <c r="Q31" s="120" t="s">
        <v>40</v>
      </c>
      <c r="R31" s="13"/>
      <c r="S31" s="13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</row>
    <row r="32" ht="42.0" customHeight="1">
      <c r="A32" s="17"/>
      <c r="B32" s="11"/>
      <c r="C32" s="11"/>
      <c r="D32" s="11"/>
      <c r="E32" s="11"/>
      <c r="F32" s="11"/>
      <c r="G32" s="126" t="s">
        <v>41</v>
      </c>
      <c r="H32" s="126" t="s">
        <v>42</v>
      </c>
      <c r="I32" s="126" t="s">
        <v>43</v>
      </c>
      <c r="J32" s="126" t="s">
        <v>44</v>
      </c>
      <c r="K32" s="11"/>
      <c r="L32" s="126" t="s">
        <v>45</v>
      </c>
      <c r="M32" s="126" t="s">
        <v>46</v>
      </c>
      <c r="N32" s="126" t="s">
        <v>47</v>
      </c>
      <c r="O32" s="11"/>
      <c r="P32" s="11"/>
      <c r="Q32" s="11"/>
      <c r="R32" s="11"/>
      <c r="S32" s="11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</row>
    <row r="33" ht="42.0" customHeight="1">
      <c r="A33" s="127">
        <v>1.0</v>
      </c>
      <c r="B33" s="85">
        <v>45830.0</v>
      </c>
      <c r="C33" s="214" t="s">
        <v>1070</v>
      </c>
      <c r="D33" s="215">
        <v>54999.0</v>
      </c>
      <c r="E33" s="213" t="s">
        <v>1057</v>
      </c>
      <c r="F33" s="130"/>
      <c r="G33" s="130"/>
      <c r="H33" s="133">
        <v>10000.0</v>
      </c>
      <c r="I33" s="132"/>
      <c r="J33" s="132"/>
      <c r="K33" s="132"/>
      <c r="L33" s="132"/>
      <c r="M33" s="130"/>
      <c r="N33" s="130"/>
      <c r="O33" s="130"/>
      <c r="P33" s="133">
        <v>10000.0</v>
      </c>
      <c r="Q33" s="134">
        <v>0.0</v>
      </c>
      <c r="R33" s="26"/>
      <c r="S33" s="136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</row>
    <row r="34" ht="42.0" customHeight="1">
      <c r="A34" s="146"/>
      <c r="B34" s="147"/>
      <c r="C34" s="148"/>
      <c r="D34" s="149" t="s">
        <v>168</v>
      </c>
      <c r="E34" s="124"/>
      <c r="F34" s="150">
        <f t="shared" ref="F34:P34" si="3">SUM(F33)</f>
        <v>0</v>
      </c>
      <c r="G34" s="150">
        <f t="shared" si="3"/>
        <v>0</v>
      </c>
      <c r="H34" s="150">
        <f t="shared" si="3"/>
        <v>10000</v>
      </c>
      <c r="I34" s="150">
        <f t="shared" si="3"/>
        <v>0</v>
      </c>
      <c r="J34" s="150">
        <f t="shared" si="3"/>
        <v>0</v>
      </c>
      <c r="K34" s="150">
        <f t="shared" si="3"/>
        <v>0</v>
      </c>
      <c r="L34" s="150">
        <f t="shared" si="3"/>
        <v>0</v>
      </c>
      <c r="M34" s="150">
        <f t="shared" si="3"/>
        <v>0</v>
      </c>
      <c r="N34" s="150">
        <f t="shared" si="3"/>
        <v>0</v>
      </c>
      <c r="O34" s="150">
        <f t="shared" si="3"/>
        <v>0</v>
      </c>
      <c r="P34" s="151">
        <f t="shared" si="3"/>
        <v>10000</v>
      </c>
      <c r="Q34" s="152"/>
      <c r="R34" s="124"/>
      <c r="S34" s="153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ht="42.0" customHeight="1">
      <c r="A35" s="154"/>
      <c r="B35" s="155"/>
      <c r="C35" s="155"/>
      <c r="D35" s="155"/>
      <c r="E35" s="155"/>
      <c r="F35" s="156">
        <f>F34++G34+H34+I34+J34+K34+L34+M34+N34+O34</f>
        <v>10000</v>
      </c>
      <c r="G35" s="5"/>
      <c r="H35" s="5"/>
      <c r="I35" s="5"/>
      <c r="J35" s="5"/>
      <c r="K35" s="5"/>
      <c r="L35" s="5"/>
      <c r="M35" s="5"/>
      <c r="N35" s="5"/>
      <c r="O35" s="5"/>
      <c r="P35" s="157"/>
      <c r="Q35" s="157"/>
      <c r="R35" s="155"/>
      <c r="S35" s="158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ht="42.0" customHeight="1">
      <c r="A36" s="55"/>
      <c r="B36" s="55"/>
      <c r="C36" s="55"/>
      <c r="D36" s="55"/>
      <c r="E36" s="31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ht="51.0" customHeight="1">
      <c r="A37" s="3"/>
      <c r="B37" s="3"/>
      <c r="C37" s="3"/>
      <c r="D37" s="3"/>
      <c r="E37" s="159" t="s">
        <v>188</v>
      </c>
      <c r="F37" s="160" t="s">
        <v>192</v>
      </c>
      <c r="G37" s="3"/>
      <c r="H37" s="3"/>
      <c r="I37" s="3"/>
      <c r="J37" s="161" t="s">
        <v>190</v>
      </c>
      <c r="K37" s="162"/>
      <c r="L37" s="162"/>
      <c r="M37" s="162"/>
      <c r="N37" s="163"/>
      <c r="O37" s="163"/>
      <c r="P37" s="164"/>
      <c r="Q37" s="165"/>
      <c r="R37" s="165"/>
      <c r="S37" s="165"/>
      <c r="T37" s="165"/>
      <c r="U37" s="165"/>
      <c r="V37" s="165"/>
      <c r="W37" s="165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3"/>
      <c r="B38" s="3"/>
      <c r="C38" s="3"/>
      <c r="D38" s="3"/>
      <c r="E38" s="159" t="s">
        <v>191</v>
      </c>
      <c r="F38" s="160" t="s">
        <v>192</v>
      </c>
      <c r="G38" s="3"/>
      <c r="H38" s="3"/>
      <c r="I38" s="3"/>
      <c r="J38" s="167" t="s">
        <v>193</v>
      </c>
      <c r="K38" s="168"/>
      <c r="L38" s="168"/>
      <c r="M38" s="168"/>
      <c r="N38" s="168"/>
      <c r="O38" s="168"/>
      <c r="P38" s="169"/>
      <c r="Q38" s="165"/>
      <c r="R38" s="165"/>
      <c r="S38" s="165"/>
      <c r="T38" s="165"/>
      <c r="U38" s="165"/>
      <c r="V38" s="165"/>
      <c r="W38" s="165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3"/>
      <c r="B39" s="3"/>
      <c r="C39" s="3"/>
      <c r="D39" s="3"/>
      <c r="E39" s="159" t="s">
        <v>194</v>
      </c>
      <c r="F39" s="160" t="s">
        <v>192</v>
      </c>
      <c r="G39" s="3"/>
      <c r="H39" s="3"/>
      <c r="I39" s="207"/>
      <c r="J39" s="208"/>
      <c r="K39" s="209"/>
      <c r="L39" s="208"/>
      <c r="M39" s="209"/>
      <c r="N39" s="209"/>
      <c r="O39" s="209"/>
      <c r="P39" s="208"/>
      <c r="Q39" s="17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3"/>
      <c r="B40" s="3"/>
      <c r="C40" s="3"/>
      <c r="D40" s="3"/>
      <c r="E40" s="159" t="s">
        <v>195</v>
      </c>
      <c r="F40" s="160" t="s">
        <v>192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3"/>
      <c r="B41" s="3"/>
      <c r="C41" s="3"/>
      <c r="D41" s="3"/>
      <c r="E41" s="159" t="s">
        <v>1071</v>
      </c>
      <c r="F41" s="160" t="s">
        <v>192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3"/>
      <c r="B42" s="3"/>
      <c r="C42" s="3"/>
      <c r="D42" s="3"/>
      <c r="E42" s="159" t="s">
        <v>199</v>
      </c>
      <c r="F42" s="160" t="s">
        <v>192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3"/>
      <c r="B43" s="3"/>
      <c r="C43" s="3"/>
      <c r="D43" s="3"/>
      <c r="E43" s="159" t="s">
        <v>200</v>
      </c>
      <c r="F43" s="160" t="s">
        <v>192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0:D32"/>
    <mergeCell ref="E30:E32"/>
    <mergeCell ref="P4:P5"/>
    <mergeCell ref="Q4:Q5"/>
    <mergeCell ref="F27:O27"/>
    <mergeCell ref="A29:S29"/>
    <mergeCell ref="A30:A32"/>
    <mergeCell ref="B30:B32"/>
    <mergeCell ref="C30:C32"/>
    <mergeCell ref="S30:S32"/>
    <mergeCell ref="P31:P32"/>
    <mergeCell ref="Q31:Q32"/>
    <mergeCell ref="F30:Q30"/>
    <mergeCell ref="R30:R32"/>
    <mergeCell ref="F31:F32"/>
    <mergeCell ref="G31:H31"/>
    <mergeCell ref="I31:J31"/>
    <mergeCell ref="K31:K32"/>
    <mergeCell ref="O31:O32"/>
    <mergeCell ref="F35:O3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76" t="s">
        <v>1072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84.0" customHeight="1">
      <c r="A2" s="77" t="s">
        <v>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8" t="s">
        <v>2</v>
      </c>
      <c r="B3" s="79" t="s">
        <v>3</v>
      </c>
      <c r="C3" s="79" t="s">
        <v>4</v>
      </c>
      <c r="D3" s="79" t="s">
        <v>5</v>
      </c>
      <c r="E3" s="79" t="s">
        <v>6</v>
      </c>
      <c r="F3" s="80" t="s">
        <v>31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79" t="s">
        <v>32</v>
      </c>
      <c r="S3" s="79" t="s">
        <v>33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81" t="s">
        <v>34</v>
      </c>
      <c r="G4" s="82" t="s">
        <v>35</v>
      </c>
      <c r="H4" s="11"/>
      <c r="I4" s="82" t="s">
        <v>36</v>
      </c>
      <c r="J4" s="11"/>
      <c r="K4" s="79" t="s">
        <v>37</v>
      </c>
      <c r="L4" s="83"/>
      <c r="M4" s="83"/>
      <c r="N4" s="83"/>
      <c r="O4" s="79" t="s">
        <v>38</v>
      </c>
      <c r="P4" s="79" t="s">
        <v>39</v>
      </c>
      <c r="Q4" s="79" t="s">
        <v>40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84" t="s">
        <v>41</v>
      </c>
      <c r="H5" s="84" t="s">
        <v>42</v>
      </c>
      <c r="I5" s="84" t="s">
        <v>43</v>
      </c>
      <c r="J5" s="84" t="s">
        <v>44</v>
      </c>
      <c r="K5" s="11"/>
      <c r="L5" s="84" t="s">
        <v>45</v>
      </c>
      <c r="M5" s="84" t="s">
        <v>46</v>
      </c>
      <c r="N5" s="84" t="s">
        <v>47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85">
        <v>45830.0</v>
      </c>
      <c r="C6" s="86" t="s">
        <v>1073</v>
      </c>
      <c r="D6" s="87">
        <v>85592.0</v>
      </c>
      <c r="E6" s="88" t="s">
        <v>1074</v>
      </c>
      <c r="F6" s="25"/>
      <c r="G6" s="25"/>
      <c r="H6" s="25"/>
      <c r="I6" s="89"/>
      <c r="J6" s="27"/>
      <c r="K6" s="25"/>
      <c r="L6" s="25"/>
      <c r="M6" s="89">
        <v>200.0</v>
      </c>
      <c r="N6" s="25"/>
      <c r="O6" s="25"/>
      <c r="P6" s="26">
        <v>200.0</v>
      </c>
      <c r="Q6" s="30">
        <f t="shared" ref="Q6:Q35" si="1">F6+G6+H6+I6+J6+K6+L6+M6+N6+O6-P6</f>
        <v>0</v>
      </c>
      <c r="R6" s="26" t="s">
        <v>76</v>
      </c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85">
        <v>45830.0</v>
      </c>
      <c r="C7" s="86" t="s">
        <v>1075</v>
      </c>
      <c r="D7" s="87">
        <v>10006.0</v>
      </c>
      <c r="E7" s="88" t="s">
        <v>155</v>
      </c>
      <c r="F7" s="25"/>
      <c r="G7" s="27">
        <v>2400.0</v>
      </c>
      <c r="H7" s="25"/>
      <c r="I7" s="89"/>
      <c r="J7" s="27"/>
      <c r="K7" s="25"/>
      <c r="L7" s="25"/>
      <c r="M7" s="89"/>
      <c r="N7" s="25"/>
      <c r="O7" s="25"/>
      <c r="P7" s="26">
        <v>2400.0</v>
      </c>
      <c r="Q7" s="30">
        <f t="shared" si="1"/>
        <v>0</v>
      </c>
      <c r="R7" s="26" t="s">
        <v>55</v>
      </c>
      <c r="S7" s="29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85">
        <v>45831.0</v>
      </c>
      <c r="C8" s="86" t="s">
        <v>1076</v>
      </c>
      <c r="D8" s="87">
        <v>10250.0</v>
      </c>
      <c r="E8" s="88" t="s">
        <v>99</v>
      </c>
      <c r="F8" s="27"/>
      <c r="G8" s="27"/>
      <c r="H8" s="25"/>
      <c r="I8" s="89">
        <v>10000.0</v>
      </c>
      <c r="J8" s="27"/>
      <c r="K8" s="27"/>
      <c r="L8" s="25"/>
      <c r="M8" s="89"/>
      <c r="N8" s="25"/>
      <c r="O8" s="25"/>
      <c r="P8" s="26">
        <v>10000.0</v>
      </c>
      <c r="Q8" s="30">
        <f t="shared" si="1"/>
        <v>0</v>
      </c>
      <c r="R8" s="26" t="s">
        <v>64</v>
      </c>
      <c r="S8" s="29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85">
        <v>45831.0</v>
      </c>
      <c r="C9" s="86" t="s">
        <v>1077</v>
      </c>
      <c r="D9" s="87">
        <v>21828.0</v>
      </c>
      <c r="E9" s="88" t="s">
        <v>266</v>
      </c>
      <c r="F9" s="27">
        <v>1490.0</v>
      </c>
      <c r="G9" s="27"/>
      <c r="H9" s="25"/>
      <c r="I9" s="89"/>
      <c r="J9" s="27"/>
      <c r="K9" s="27"/>
      <c r="L9" s="25"/>
      <c r="M9" s="89"/>
      <c r="N9" s="25"/>
      <c r="O9" s="25"/>
      <c r="P9" s="26">
        <v>1490.0</v>
      </c>
      <c r="Q9" s="30">
        <f t="shared" si="1"/>
        <v>0</v>
      </c>
      <c r="R9" s="26" t="s">
        <v>55</v>
      </c>
      <c r="S9" s="29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85">
        <v>45831.0</v>
      </c>
      <c r="C10" s="86" t="s">
        <v>1078</v>
      </c>
      <c r="D10" s="87">
        <v>21828.0</v>
      </c>
      <c r="E10" s="88" t="s">
        <v>266</v>
      </c>
      <c r="F10" s="27"/>
      <c r="G10" s="27">
        <v>32500.0</v>
      </c>
      <c r="H10" s="25"/>
      <c r="I10" s="89"/>
      <c r="J10" s="27"/>
      <c r="K10" s="25"/>
      <c r="L10" s="25"/>
      <c r="M10" s="64"/>
      <c r="N10" s="25"/>
      <c r="O10" s="25"/>
      <c r="P10" s="26">
        <v>32500.0</v>
      </c>
      <c r="Q10" s="30">
        <f t="shared" si="1"/>
        <v>0</v>
      </c>
      <c r="R10" s="26" t="s">
        <v>55</v>
      </c>
      <c r="S10" s="29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85">
        <v>45831.0</v>
      </c>
      <c r="C11" s="86" t="s">
        <v>1079</v>
      </c>
      <c r="D11" s="87">
        <v>86337.0</v>
      </c>
      <c r="E11" s="88" t="s">
        <v>1080</v>
      </c>
      <c r="F11" s="27"/>
      <c r="G11" s="25"/>
      <c r="H11" s="25"/>
      <c r="I11" s="89">
        <v>2600.0</v>
      </c>
      <c r="J11" s="27"/>
      <c r="K11" s="27"/>
      <c r="L11" s="25"/>
      <c r="M11" s="89"/>
      <c r="N11" s="25"/>
      <c r="O11" s="25"/>
      <c r="P11" s="26">
        <v>2600.0</v>
      </c>
      <c r="Q11" s="30">
        <f t="shared" si="1"/>
        <v>0</v>
      </c>
      <c r="R11" s="26" t="s">
        <v>64</v>
      </c>
      <c r="S11" s="2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85">
        <v>45831.0</v>
      </c>
      <c r="C12" s="86" t="s">
        <v>1081</v>
      </c>
      <c r="D12" s="87">
        <v>54211.0</v>
      </c>
      <c r="E12" s="88" t="s">
        <v>1082</v>
      </c>
      <c r="F12" s="27"/>
      <c r="G12" s="27"/>
      <c r="H12" s="25"/>
      <c r="I12" s="89">
        <v>10000.0</v>
      </c>
      <c r="J12" s="27"/>
      <c r="K12" s="27"/>
      <c r="L12" s="25"/>
      <c r="M12" s="89"/>
      <c r="N12" s="25"/>
      <c r="O12" s="25"/>
      <c r="P12" s="26">
        <v>10000.0</v>
      </c>
      <c r="Q12" s="30">
        <f t="shared" si="1"/>
        <v>0</v>
      </c>
      <c r="R12" s="26" t="s">
        <v>55</v>
      </c>
      <c r="S12" s="2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85">
        <v>45831.0</v>
      </c>
      <c r="C13" s="86" t="s">
        <v>1083</v>
      </c>
      <c r="D13" s="87">
        <v>84025.0</v>
      </c>
      <c r="E13" s="88" t="s">
        <v>1084</v>
      </c>
      <c r="F13" s="25"/>
      <c r="G13" s="27"/>
      <c r="H13" s="27"/>
      <c r="I13" s="89">
        <v>4600.0</v>
      </c>
      <c r="J13" s="27"/>
      <c r="K13" s="25"/>
      <c r="L13" s="25"/>
      <c r="M13" s="89"/>
      <c r="N13" s="25"/>
      <c r="O13" s="25"/>
      <c r="P13" s="26">
        <v>4600.0</v>
      </c>
      <c r="Q13" s="30">
        <f t="shared" si="1"/>
        <v>0</v>
      </c>
      <c r="R13" s="26" t="s">
        <v>55</v>
      </c>
      <c r="S13" s="2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85">
        <v>45831.0</v>
      </c>
      <c r="C14" s="86" t="s">
        <v>1085</v>
      </c>
      <c r="D14" s="87">
        <v>57499.0</v>
      </c>
      <c r="E14" s="88" t="s">
        <v>582</v>
      </c>
      <c r="F14" s="27"/>
      <c r="G14" s="25"/>
      <c r="H14" s="27"/>
      <c r="I14" s="89">
        <v>2500.0</v>
      </c>
      <c r="J14" s="27"/>
      <c r="K14" s="27"/>
      <c r="L14" s="25"/>
      <c r="M14" s="64"/>
      <c r="N14" s="25"/>
      <c r="O14" s="25"/>
      <c r="P14" s="26">
        <v>2500.0</v>
      </c>
      <c r="Q14" s="30">
        <f t="shared" si="1"/>
        <v>0</v>
      </c>
      <c r="R14" s="26" t="s">
        <v>55</v>
      </c>
      <c r="S14" s="2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85">
        <v>45831.0</v>
      </c>
      <c r="C15" s="86" t="s">
        <v>1086</v>
      </c>
      <c r="D15" s="87">
        <v>33995.0</v>
      </c>
      <c r="E15" s="88" t="s">
        <v>1087</v>
      </c>
      <c r="F15" s="25"/>
      <c r="G15" s="27"/>
      <c r="H15" s="27"/>
      <c r="I15" s="89"/>
      <c r="J15" s="27">
        <v>1500.0</v>
      </c>
      <c r="K15" s="27"/>
      <c r="L15" s="25"/>
      <c r="M15" s="64"/>
      <c r="N15" s="25"/>
      <c r="O15" s="25"/>
      <c r="P15" s="26">
        <v>1500.0</v>
      </c>
      <c r="Q15" s="30">
        <f t="shared" si="1"/>
        <v>0</v>
      </c>
      <c r="R15" s="26" t="s">
        <v>55</v>
      </c>
      <c r="S15" s="2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85">
        <v>45831.0</v>
      </c>
      <c r="C16" s="86" t="s">
        <v>1088</v>
      </c>
      <c r="D16" s="87">
        <v>64274.0</v>
      </c>
      <c r="E16" s="88" t="s">
        <v>1089</v>
      </c>
      <c r="F16" s="25"/>
      <c r="G16" s="25"/>
      <c r="H16" s="27"/>
      <c r="I16" s="89">
        <v>1690.0</v>
      </c>
      <c r="J16" s="25"/>
      <c r="K16" s="27"/>
      <c r="L16" s="25"/>
      <c r="M16" s="89"/>
      <c r="N16" s="25"/>
      <c r="O16" s="25"/>
      <c r="P16" s="26">
        <v>1690.0</v>
      </c>
      <c r="Q16" s="30">
        <f t="shared" si="1"/>
        <v>0</v>
      </c>
      <c r="R16" s="26" t="s">
        <v>55</v>
      </c>
      <c r="S16" s="2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85">
        <v>45831.0</v>
      </c>
      <c r="C17" s="86" t="s">
        <v>1090</v>
      </c>
      <c r="D17" s="87">
        <v>52247.0</v>
      </c>
      <c r="E17" s="88" t="s">
        <v>226</v>
      </c>
      <c r="F17" s="25"/>
      <c r="G17" s="25"/>
      <c r="H17" s="27"/>
      <c r="I17" s="89">
        <v>5100.0</v>
      </c>
      <c r="J17" s="27"/>
      <c r="K17" s="27"/>
      <c r="L17" s="25"/>
      <c r="M17" s="64"/>
      <c r="N17" s="25"/>
      <c r="O17" s="25"/>
      <c r="P17" s="26">
        <v>5100.0</v>
      </c>
      <c r="Q17" s="30">
        <f t="shared" si="1"/>
        <v>0</v>
      </c>
      <c r="R17" s="26" t="s">
        <v>55</v>
      </c>
      <c r="S17" s="29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85">
        <v>45831.0</v>
      </c>
      <c r="C18" s="86" t="s">
        <v>1091</v>
      </c>
      <c r="D18" s="87">
        <v>81108.0</v>
      </c>
      <c r="E18" s="88" t="s">
        <v>220</v>
      </c>
      <c r="F18" s="25"/>
      <c r="G18" s="25"/>
      <c r="H18" s="27"/>
      <c r="I18" s="89">
        <v>10000.0</v>
      </c>
      <c r="J18" s="27"/>
      <c r="K18" s="27"/>
      <c r="L18" s="25"/>
      <c r="M18" s="64"/>
      <c r="N18" s="25"/>
      <c r="O18" s="25"/>
      <c r="P18" s="26">
        <v>10000.0</v>
      </c>
      <c r="Q18" s="30">
        <f t="shared" si="1"/>
        <v>0</v>
      </c>
      <c r="R18" s="26" t="s">
        <v>55</v>
      </c>
      <c r="S18" s="29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85">
        <v>45831.0</v>
      </c>
      <c r="C19" s="86" t="s">
        <v>1092</v>
      </c>
      <c r="D19" s="87">
        <v>51797.0</v>
      </c>
      <c r="E19" s="88" t="s">
        <v>1093</v>
      </c>
      <c r="F19" s="25"/>
      <c r="G19" s="25"/>
      <c r="H19" s="27"/>
      <c r="I19" s="89"/>
      <c r="J19" s="27">
        <v>2600.0</v>
      </c>
      <c r="K19" s="27"/>
      <c r="L19" s="25"/>
      <c r="M19" s="64"/>
      <c r="N19" s="25"/>
      <c r="O19" s="25"/>
      <c r="P19" s="26">
        <v>2600.0</v>
      </c>
      <c r="Q19" s="30">
        <f t="shared" si="1"/>
        <v>0</v>
      </c>
      <c r="R19" s="26" t="s">
        <v>55</v>
      </c>
      <c r="S19" s="29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85">
        <v>45831.0</v>
      </c>
      <c r="C20" s="86" t="s">
        <v>1094</v>
      </c>
      <c r="D20" s="87">
        <v>10744.0</v>
      </c>
      <c r="E20" s="88" t="s">
        <v>1095</v>
      </c>
      <c r="F20" s="25"/>
      <c r="G20" s="25"/>
      <c r="H20" s="27"/>
      <c r="I20" s="89">
        <v>5100.0</v>
      </c>
      <c r="J20" s="27"/>
      <c r="K20" s="27"/>
      <c r="L20" s="25"/>
      <c r="M20" s="64"/>
      <c r="N20" s="25"/>
      <c r="O20" s="25"/>
      <c r="P20" s="26">
        <v>5100.0</v>
      </c>
      <c r="Q20" s="30">
        <f t="shared" si="1"/>
        <v>0</v>
      </c>
      <c r="R20" s="26" t="s">
        <v>55</v>
      </c>
      <c r="S20" s="29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9">
        <v>16.0</v>
      </c>
      <c r="B21" s="85">
        <v>45831.0</v>
      </c>
      <c r="C21" s="86" t="s">
        <v>1096</v>
      </c>
      <c r="D21" s="87">
        <v>62815.0</v>
      </c>
      <c r="E21" s="88" t="s">
        <v>325</v>
      </c>
      <c r="F21" s="25"/>
      <c r="G21" s="25"/>
      <c r="H21" s="27"/>
      <c r="I21" s="89">
        <v>10000.0</v>
      </c>
      <c r="J21" s="27"/>
      <c r="K21" s="27"/>
      <c r="L21" s="25"/>
      <c r="M21" s="64"/>
      <c r="N21" s="25"/>
      <c r="O21" s="25"/>
      <c r="P21" s="26">
        <v>10000.0</v>
      </c>
      <c r="Q21" s="30">
        <f t="shared" si="1"/>
        <v>0</v>
      </c>
      <c r="R21" s="26" t="s">
        <v>55</v>
      </c>
      <c r="S21" s="29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85">
        <v>45831.0</v>
      </c>
      <c r="C22" s="86" t="s">
        <v>1097</v>
      </c>
      <c r="D22" s="87">
        <v>76637.0</v>
      </c>
      <c r="E22" s="88" t="s">
        <v>1098</v>
      </c>
      <c r="F22" s="25"/>
      <c r="G22" s="25"/>
      <c r="H22" s="27"/>
      <c r="I22" s="89">
        <v>2600.0</v>
      </c>
      <c r="J22" s="27"/>
      <c r="K22" s="27"/>
      <c r="L22" s="25"/>
      <c r="M22" s="64"/>
      <c r="N22" s="25"/>
      <c r="O22" s="25"/>
      <c r="P22" s="26">
        <v>2600.0</v>
      </c>
      <c r="Q22" s="30">
        <f t="shared" si="1"/>
        <v>0</v>
      </c>
      <c r="R22" s="26" t="s">
        <v>55</v>
      </c>
      <c r="S22" s="29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85">
        <v>45831.0</v>
      </c>
      <c r="C23" s="86" t="s">
        <v>1099</v>
      </c>
      <c r="D23" s="87">
        <v>33616.0</v>
      </c>
      <c r="E23" s="88" t="s">
        <v>1100</v>
      </c>
      <c r="F23" s="25"/>
      <c r="G23" s="25"/>
      <c r="H23" s="27"/>
      <c r="I23" s="89"/>
      <c r="J23" s="27">
        <v>1550.0</v>
      </c>
      <c r="K23" s="27"/>
      <c r="L23" s="25"/>
      <c r="M23" s="64"/>
      <c r="N23" s="25"/>
      <c r="O23" s="25"/>
      <c r="P23" s="26">
        <v>1550.0</v>
      </c>
      <c r="Q23" s="30">
        <f t="shared" si="1"/>
        <v>0</v>
      </c>
      <c r="R23" s="26" t="s">
        <v>64</v>
      </c>
      <c r="S23" s="29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85">
        <v>45831.0</v>
      </c>
      <c r="C24" s="86" t="s">
        <v>1101</v>
      </c>
      <c r="D24" s="87">
        <v>59812.0</v>
      </c>
      <c r="E24" s="88" t="s">
        <v>662</v>
      </c>
      <c r="F24" s="25"/>
      <c r="G24" s="25"/>
      <c r="H24" s="27"/>
      <c r="I24" s="89">
        <v>10000.0</v>
      </c>
      <c r="J24" s="27"/>
      <c r="K24" s="27"/>
      <c r="L24" s="25"/>
      <c r="M24" s="64"/>
      <c r="N24" s="25"/>
      <c r="O24" s="25"/>
      <c r="P24" s="26">
        <v>10000.0</v>
      </c>
      <c r="Q24" s="30">
        <f t="shared" si="1"/>
        <v>0</v>
      </c>
      <c r="R24" s="26" t="s">
        <v>64</v>
      </c>
      <c r="S24" s="29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85">
        <v>45831.0</v>
      </c>
      <c r="C25" s="86" t="s">
        <v>1102</v>
      </c>
      <c r="D25" s="87">
        <v>22727.0</v>
      </c>
      <c r="E25" s="88" t="s">
        <v>123</v>
      </c>
      <c r="F25" s="25"/>
      <c r="G25" s="25"/>
      <c r="H25" s="27"/>
      <c r="I25" s="89">
        <v>450.0</v>
      </c>
      <c r="J25" s="27"/>
      <c r="K25" s="25"/>
      <c r="L25" s="25"/>
      <c r="M25" s="64"/>
      <c r="N25" s="25"/>
      <c r="O25" s="25"/>
      <c r="P25" s="26">
        <v>450.0</v>
      </c>
      <c r="Q25" s="30">
        <f t="shared" si="1"/>
        <v>0</v>
      </c>
      <c r="R25" s="26" t="s">
        <v>64</v>
      </c>
      <c r="S25" s="29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85">
        <v>45831.0</v>
      </c>
      <c r="C26" s="86" t="s">
        <v>1103</v>
      </c>
      <c r="D26" s="87">
        <v>89561.0</v>
      </c>
      <c r="E26" s="88" t="s">
        <v>1104</v>
      </c>
      <c r="F26" s="27"/>
      <c r="G26" s="25"/>
      <c r="H26" s="27"/>
      <c r="I26" s="89">
        <v>300.0</v>
      </c>
      <c r="J26" s="27"/>
      <c r="K26" s="27"/>
      <c r="L26" s="25"/>
      <c r="M26" s="64"/>
      <c r="N26" s="25"/>
      <c r="O26" s="25"/>
      <c r="P26" s="26">
        <v>300.0</v>
      </c>
      <c r="Q26" s="30">
        <f t="shared" si="1"/>
        <v>0</v>
      </c>
      <c r="R26" s="26" t="s">
        <v>55</v>
      </c>
      <c r="S26" s="29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85">
        <v>45831.0</v>
      </c>
      <c r="C27" s="86" t="s">
        <v>1105</v>
      </c>
      <c r="D27" s="87">
        <v>51406.0</v>
      </c>
      <c r="E27" s="88" t="s">
        <v>950</v>
      </c>
      <c r="F27" s="25"/>
      <c r="G27" s="25"/>
      <c r="H27" s="27"/>
      <c r="I27" s="89">
        <v>2700.0</v>
      </c>
      <c r="J27" s="27"/>
      <c r="K27" s="27"/>
      <c r="L27" s="25"/>
      <c r="M27" s="89"/>
      <c r="N27" s="25"/>
      <c r="O27" s="25"/>
      <c r="P27" s="26">
        <v>2700.0</v>
      </c>
      <c r="Q27" s="30">
        <f t="shared" si="1"/>
        <v>0</v>
      </c>
      <c r="R27" s="26" t="s">
        <v>55</v>
      </c>
      <c r="S27" s="29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85">
        <v>45831.0</v>
      </c>
      <c r="C28" s="86" t="s">
        <v>1106</v>
      </c>
      <c r="D28" s="87">
        <v>52373.0</v>
      </c>
      <c r="E28" s="88" t="s">
        <v>1107</v>
      </c>
      <c r="F28" s="27"/>
      <c r="G28" s="27"/>
      <c r="H28" s="27"/>
      <c r="I28" s="89"/>
      <c r="J28" s="27">
        <v>8900.0</v>
      </c>
      <c r="K28" s="27"/>
      <c r="L28" s="25"/>
      <c r="M28" s="64"/>
      <c r="N28" s="25"/>
      <c r="O28" s="25"/>
      <c r="P28" s="26">
        <v>8900.0</v>
      </c>
      <c r="Q28" s="30">
        <f t="shared" si="1"/>
        <v>0</v>
      </c>
      <c r="R28" s="26" t="s">
        <v>64</v>
      </c>
      <c r="S28" s="29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85">
        <v>45831.0</v>
      </c>
      <c r="C29" s="86" t="s">
        <v>1108</v>
      </c>
      <c r="D29" s="87">
        <v>22332.0</v>
      </c>
      <c r="E29" s="88" t="s">
        <v>467</v>
      </c>
      <c r="F29" s="27"/>
      <c r="G29" s="27"/>
      <c r="H29" s="27"/>
      <c r="I29" s="89">
        <v>2600.0</v>
      </c>
      <c r="J29" s="27"/>
      <c r="K29" s="27"/>
      <c r="L29" s="25"/>
      <c r="M29" s="64"/>
      <c r="N29" s="25"/>
      <c r="O29" s="25"/>
      <c r="P29" s="26">
        <v>2600.0</v>
      </c>
      <c r="Q29" s="30">
        <f t="shared" si="1"/>
        <v>0</v>
      </c>
      <c r="R29" s="26" t="s">
        <v>64</v>
      </c>
      <c r="S29" s="29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85">
        <v>45831.0</v>
      </c>
      <c r="C30" s="86" t="s">
        <v>1109</v>
      </c>
      <c r="D30" s="87">
        <v>89563.0</v>
      </c>
      <c r="E30" s="88" t="s">
        <v>1110</v>
      </c>
      <c r="F30" s="27"/>
      <c r="G30" s="27"/>
      <c r="H30" s="27"/>
      <c r="I30" s="89">
        <v>300.0</v>
      </c>
      <c r="J30" s="27"/>
      <c r="K30" s="27"/>
      <c r="L30" s="25"/>
      <c r="M30" s="64"/>
      <c r="N30" s="25"/>
      <c r="O30" s="25"/>
      <c r="P30" s="26">
        <v>300.0</v>
      </c>
      <c r="Q30" s="30">
        <f t="shared" si="1"/>
        <v>0</v>
      </c>
      <c r="R30" s="26" t="s">
        <v>55</v>
      </c>
      <c r="S30" s="29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85">
        <v>45831.0</v>
      </c>
      <c r="C31" s="86" t="s">
        <v>1111</v>
      </c>
      <c r="D31" s="87">
        <v>89565.0</v>
      </c>
      <c r="E31" s="88" t="s">
        <v>1112</v>
      </c>
      <c r="F31" s="27"/>
      <c r="G31" s="27"/>
      <c r="H31" s="27"/>
      <c r="I31" s="89">
        <v>300.0</v>
      </c>
      <c r="J31" s="27"/>
      <c r="K31" s="27"/>
      <c r="L31" s="25"/>
      <c r="M31" s="64"/>
      <c r="N31" s="25"/>
      <c r="O31" s="25"/>
      <c r="P31" s="26">
        <v>300.0</v>
      </c>
      <c r="Q31" s="30">
        <f t="shared" si="1"/>
        <v>0</v>
      </c>
      <c r="R31" s="26" t="s">
        <v>55</v>
      </c>
      <c r="S31" s="29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9">
        <v>27.0</v>
      </c>
      <c r="B32" s="85">
        <v>45831.0</v>
      </c>
      <c r="C32" s="86" t="s">
        <v>1113</v>
      </c>
      <c r="D32" s="87">
        <v>89571.0</v>
      </c>
      <c r="E32" s="88" t="s">
        <v>1114</v>
      </c>
      <c r="F32" s="25"/>
      <c r="G32" s="27"/>
      <c r="H32" s="27"/>
      <c r="I32" s="89">
        <v>300.0</v>
      </c>
      <c r="J32" s="27"/>
      <c r="K32" s="27"/>
      <c r="L32" s="25"/>
      <c r="M32" s="64"/>
      <c r="N32" s="25"/>
      <c r="O32" s="25"/>
      <c r="P32" s="26">
        <v>300.0</v>
      </c>
      <c r="Q32" s="30">
        <f t="shared" si="1"/>
        <v>0</v>
      </c>
      <c r="R32" s="26" t="s">
        <v>55</v>
      </c>
      <c r="S32" s="29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19">
        <v>28.0</v>
      </c>
      <c r="B33" s="85">
        <v>45831.0</v>
      </c>
      <c r="C33" s="86" t="s">
        <v>1115</v>
      </c>
      <c r="D33" s="87">
        <v>87312.0</v>
      </c>
      <c r="E33" s="88" t="s">
        <v>1116</v>
      </c>
      <c r="F33" s="25"/>
      <c r="G33" s="25"/>
      <c r="H33" s="27">
        <v>12500.0</v>
      </c>
      <c r="I33" s="89"/>
      <c r="J33" s="27"/>
      <c r="K33" s="27"/>
      <c r="L33" s="25"/>
      <c r="M33" s="89"/>
      <c r="N33" s="25"/>
      <c r="O33" s="25"/>
      <c r="P33" s="26">
        <v>12500.0</v>
      </c>
      <c r="Q33" s="30">
        <f t="shared" si="1"/>
        <v>0</v>
      </c>
      <c r="R33" s="26"/>
      <c r="S33" s="29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customHeight="1">
      <c r="A34" s="19">
        <v>29.0</v>
      </c>
      <c r="B34" s="85">
        <v>45831.0</v>
      </c>
      <c r="C34" s="86" t="s">
        <v>1117</v>
      </c>
      <c r="D34" s="87">
        <v>45937.0</v>
      </c>
      <c r="E34" s="88" t="s">
        <v>1043</v>
      </c>
      <c r="F34" s="25"/>
      <c r="G34" s="25"/>
      <c r="H34" s="27">
        <v>1200.0</v>
      </c>
      <c r="I34" s="89"/>
      <c r="J34" s="27"/>
      <c r="K34" s="27"/>
      <c r="L34" s="25"/>
      <c r="M34" s="64"/>
      <c r="N34" s="25"/>
      <c r="O34" s="25"/>
      <c r="P34" s="26">
        <v>1200.0</v>
      </c>
      <c r="Q34" s="30">
        <f t="shared" si="1"/>
        <v>0</v>
      </c>
      <c r="R34" s="26"/>
      <c r="S34" s="29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customHeight="1">
      <c r="A35" s="19">
        <v>30.0</v>
      </c>
      <c r="B35" s="85"/>
      <c r="C35" s="86"/>
      <c r="D35" s="87"/>
      <c r="E35" s="88"/>
      <c r="F35" s="25"/>
      <c r="G35" s="25"/>
      <c r="H35" s="27"/>
      <c r="I35" s="89"/>
      <c r="J35" s="25"/>
      <c r="K35" s="25"/>
      <c r="L35" s="25"/>
      <c r="M35" s="89"/>
      <c r="N35" s="25"/>
      <c r="O35" s="25"/>
      <c r="P35" s="26"/>
      <c r="Q35" s="30">
        <f t="shared" si="1"/>
        <v>0</v>
      </c>
      <c r="R35" s="26"/>
      <c r="S35" s="29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customHeight="1">
      <c r="A36" s="65"/>
      <c r="B36" s="66"/>
      <c r="C36" s="67"/>
      <c r="D36" s="68"/>
      <c r="E36" s="68"/>
      <c r="F36" s="69">
        <f t="shared" ref="F36:P36" si="2">SUM(F6:F35)</f>
        <v>1490</v>
      </c>
      <c r="G36" s="69">
        <f t="shared" si="2"/>
        <v>34900</v>
      </c>
      <c r="H36" s="69">
        <f t="shared" si="2"/>
        <v>13700</v>
      </c>
      <c r="I36" s="69">
        <f t="shared" si="2"/>
        <v>81140</v>
      </c>
      <c r="J36" s="69">
        <f t="shared" si="2"/>
        <v>14550</v>
      </c>
      <c r="K36" s="69">
        <f t="shared" si="2"/>
        <v>0</v>
      </c>
      <c r="L36" s="69">
        <f t="shared" si="2"/>
        <v>0</v>
      </c>
      <c r="M36" s="69">
        <f t="shared" si="2"/>
        <v>200</v>
      </c>
      <c r="N36" s="69">
        <f t="shared" si="2"/>
        <v>0</v>
      </c>
      <c r="O36" s="69">
        <f t="shared" si="2"/>
        <v>0</v>
      </c>
      <c r="P36" s="69">
        <f t="shared" si="2"/>
        <v>145980</v>
      </c>
      <c r="Q36" s="91"/>
      <c r="R36" s="68"/>
      <c r="S36" s="70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</row>
    <row r="37" ht="42.0" customHeight="1">
      <c r="A37" s="71"/>
      <c r="B37" s="92"/>
      <c r="C37" s="72"/>
      <c r="D37" s="72"/>
      <c r="E37" s="72"/>
      <c r="F37" s="73">
        <f>F36+G36+H36+I36+J36+K36+L36+M36+N36+O36</f>
        <v>145980</v>
      </c>
      <c r="G37" s="5"/>
      <c r="H37" s="5"/>
      <c r="I37" s="5"/>
      <c r="J37" s="5"/>
      <c r="K37" s="5"/>
      <c r="L37" s="5"/>
      <c r="M37" s="5"/>
      <c r="N37" s="5"/>
      <c r="O37" s="5"/>
      <c r="P37" s="74" t="s">
        <v>161</v>
      </c>
      <c r="Q37" s="74"/>
      <c r="R37" s="72"/>
      <c r="S37" s="7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ht="42.0" customHeight="1">
      <c r="A38" s="55"/>
      <c r="B38" s="55"/>
      <c r="C38" s="55"/>
      <c r="D38" s="55"/>
      <c r="E38" s="31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ht="42.0" customHeight="1">
      <c r="A39" s="117" t="s">
        <v>169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6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ht="42.0" customHeight="1">
      <c r="A40" s="119" t="s">
        <v>2</v>
      </c>
      <c r="B40" s="120" t="s">
        <v>3</v>
      </c>
      <c r="C40" s="120" t="s">
        <v>4</v>
      </c>
      <c r="D40" s="120" t="s">
        <v>5</v>
      </c>
      <c r="E40" s="120" t="s">
        <v>6</v>
      </c>
      <c r="F40" s="121" t="s">
        <v>31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1"/>
      <c r="R40" s="120" t="s">
        <v>32</v>
      </c>
      <c r="S40" s="120" t="s">
        <v>33</v>
      </c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ht="42.0" customHeight="1">
      <c r="A41" s="12"/>
      <c r="B41" s="13"/>
      <c r="C41" s="13"/>
      <c r="D41" s="13"/>
      <c r="E41" s="13"/>
      <c r="F41" s="122" t="s">
        <v>34</v>
      </c>
      <c r="G41" s="123" t="s">
        <v>35</v>
      </c>
      <c r="H41" s="11"/>
      <c r="I41" s="123" t="s">
        <v>36</v>
      </c>
      <c r="J41" s="11"/>
      <c r="K41" s="120" t="s">
        <v>37</v>
      </c>
      <c r="L41" s="124"/>
      <c r="M41" s="124"/>
      <c r="N41" s="124"/>
      <c r="O41" s="125" t="s">
        <v>1118</v>
      </c>
      <c r="P41" s="120" t="s">
        <v>39</v>
      </c>
      <c r="Q41" s="120" t="s">
        <v>40</v>
      </c>
      <c r="R41" s="13"/>
      <c r="S41" s="13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ht="42.0" customHeight="1">
      <c r="A42" s="17"/>
      <c r="B42" s="11"/>
      <c r="C42" s="11"/>
      <c r="D42" s="11"/>
      <c r="E42" s="11"/>
      <c r="F42" s="11"/>
      <c r="G42" s="126" t="s">
        <v>41</v>
      </c>
      <c r="H42" s="126" t="s">
        <v>42</v>
      </c>
      <c r="I42" s="126" t="s">
        <v>43</v>
      </c>
      <c r="J42" s="126" t="s">
        <v>44</v>
      </c>
      <c r="K42" s="11"/>
      <c r="L42" s="126" t="s">
        <v>45</v>
      </c>
      <c r="M42" s="126" t="s">
        <v>46</v>
      </c>
      <c r="N42" s="126" t="s">
        <v>47</v>
      </c>
      <c r="O42" s="11"/>
      <c r="P42" s="11"/>
      <c r="Q42" s="11"/>
      <c r="R42" s="11"/>
      <c r="S42" s="11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</row>
    <row r="43" ht="42.0" customHeight="1">
      <c r="A43" s="127">
        <v>1.0</v>
      </c>
      <c r="B43" s="85"/>
      <c r="C43" s="214"/>
      <c r="D43" s="215"/>
      <c r="E43" s="213"/>
      <c r="F43" s="130"/>
      <c r="G43" s="130"/>
      <c r="H43" s="133"/>
      <c r="I43" s="132"/>
      <c r="J43" s="132"/>
      <c r="K43" s="132"/>
      <c r="L43" s="132"/>
      <c r="M43" s="130"/>
      <c r="N43" s="130"/>
      <c r="O43" s="130"/>
      <c r="P43" s="133"/>
      <c r="Q43" s="134">
        <v>0.0</v>
      </c>
      <c r="R43" s="26"/>
      <c r="S43" s="136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ht="42.0" customHeight="1">
      <c r="A44" s="146"/>
      <c r="B44" s="147"/>
      <c r="C44" s="148"/>
      <c r="D44" s="149" t="s">
        <v>168</v>
      </c>
      <c r="E44" s="124"/>
      <c r="F44" s="150">
        <f t="shared" ref="F44:P44" si="3">SUM(F43)</f>
        <v>0</v>
      </c>
      <c r="G44" s="150">
        <f t="shared" si="3"/>
        <v>0</v>
      </c>
      <c r="H44" s="150">
        <f t="shared" si="3"/>
        <v>0</v>
      </c>
      <c r="I44" s="150">
        <f t="shared" si="3"/>
        <v>0</v>
      </c>
      <c r="J44" s="150">
        <f t="shared" si="3"/>
        <v>0</v>
      </c>
      <c r="K44" s="150">
        <f t="shared" si="3"/>
        <v>0</v>
      </c>
      <c r="L44" s="150">
        <f t="shared" si="3"/>
        <v>0</v>
      </c>
      <c r="M44" s="150">
        <f t="shared" si="3"/>
        <v>0</v>
      </c>
      <c r="N44" s="150">
        <f t="shared" si="3"/>
        <v>0</v>
      </c>
      <c r="O44" s="150">
        <f t="shared" si="3"/>
        <v>0</v>
      </c>
      <c r="P44" s="151">
        <f t="shared" si="3"/>
        <v>0</v>
      </c>
      <c r="Q44" s="152"/>
      <c r="R44" s="124"/>
      <c r="S44" s="153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ht="42.0" customHeight="1">
      <c r="A45" s="154"/>
      <c r="B45" s="155"/>
      <c r="C45" s="155"/>
      <c r="D45" s="155"/>
      <c r="E45" s="155"/>
      <c r="F45" s="156">
        <f>F44++G44+H44+I44+J44+K44+L44+M44+N44+O44</f>
        <v>0</v>
      </c>
      <c r="G45" s="5"/>
      <c r="H45" s="5"/>
      <c r="I45" s="5"/>
      <c r="J45" s="5"/>
      <c r="K45" s="5"/>
      <c r="L45" s="5"/>
      <c r="M45" s="5"/>
      <c r="N45" s="5"/>
      <c r="O45" s="5"/>
      <c r="P45" s="157"/>
      <c r="Q45" s="157"/>
      <c r="R45" s="155"/>
      <c r="S45" s="158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ht="42.0" customHeight="1">
      <c r="A46" s="55"/>
      <c r="B46" s="55"/>
      <c r="C46" s="55"/>
      <c r="D46" s="55"/>
      <c r="E46" s="31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ht="51.0" customHeight="1">
      <c r="A47" s="3"/>
      <c r="B47" s="3"/>
      <c r="C47" s="3"/>
      <c r="D47" s="3"/>
      <c r="E47" s="159" t="s">
        <v>188</v>
      </c>
      <c r="F47" s="160" t="s">
        <v>424</v>
      </c>
      <c r="G47" s="3"/>
      <c r="H47" s="3"/>
      <c r="I47" s="3"/>
      <c r="J47" s="161" t="s">
        <v>190</v>
      </c>
      <c r="K47" s="162"/>
      <c r="L47" s="162"/>
      <c r="M47" s="162"/>
      <c r="N47" s="163"/>
      <c r="O47" s="163"/>
      <c r="P47" s="164"/>
      <c r="Q47" s="165"/>
      <c r="R47" s="165"/>
      <c r="S47" s="165"/>
      <c r="T47" s="165"/>
      <c r="U47" s="165"/>
      <c r="V47" s="165"/>
      <c r="W47" s="165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159" t="s">
        <v>191</v>
      </c>
      <c r="F48" s="160" t="s">
        <v>424</v>
      </c>
      <c r="G48" s="3"/>
      <c r="H48" s="3"/>
      <c r="I48" s="3"/>
      <c r="J48" s="167" t="s">
        <v>193</v>
      </c>
      <c r="K48" s="168"/>
      <c r="L48" s="168"/>
      <c r="M48" s="168"/>
      <c r="N48" s="168"/>
      <c r="O48" s="168"/>
      <c r="P48" s="169"/>
      <c r="Q48" s="165"/>
      <c r="R48" s="165"/>
      <c r="S48" s="165"/>
      <c r="T48" s="165"/>
      <c r="U48" s="165"/>
      <c r="V48" s="165"/>
      <c r="W48" s="165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159" t="s">
        <v>194</v>
      </c>
      <c r="F49" s="160" t="s">
        <v>424</v>
      </c>
      <c r="G49" s="3"/>
      <c r="H49" s="3"/>
      <c r="I49" s="207"/>
      <c r="J49" s="208"/>
      <c r="K49" s="209"/>
      <c r="L49" s="208"/>
      <c r="M49" s="209"/>
      <c r="N49" s="209"/>
      <c r="O49" s="209"/>
      <c r="P49" s="208"/>
      <c r="Q49" s="172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159" t="s">
        <v>195</v>
      </c>
      <c r="F50" s="160" t="s">
        <v>424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159" t="s">
        <v>1119</v>
      </c>
      <c r="F51" s="160" t="s">
        <v>424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159" t="s">
        <v>199</v>
      </c>
      <c r="F52" s="160" t="s">
        <v>424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159" t="s">
        <v>200</v>
      </c>
      <c r="F53" s="160" t="s">
        <v>424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40:D42"/>
    <mergeCell ref="E40:E42"/>
    <mergeCell ref="P4:P5"/>
    <mergeCell ref="Q4:Q5"/>
    <mergeCell ref="F37:O37"/>
    <mergeCell ref="A39:S39"/>
    <mergeCell ref="A40:A42"/>
    <mergeCell ref="B40:B42"/>
    <mergeCell ref="C40:C42"/>
    <mergeCell ref="S40:S42"/>
    <mergeCell ref="P41:P42"/>
    <mergeCell ref="Q41:Q42"/>
    <mergeCell ref="F40:Q40"/>
    <mergeCell ref="R40:R42"/>
    <mergeCell ref="F41:F42"/>
    <mergeCell ref="G41:H41"/>
    <mergeCell ref="I41:J41"/>
    <mergeCell ref="K41:K42"/>
    <mergeCell ref="O41:O42"/>
    <mergeCell ref="F45:O4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20.13"/>
    <col customWidth="1" min="13" max="13" width="16.88"/>
    <col customWidth="1" min="14" max="14" width="16.38"/>
    <col customWidth="1" min="15" max="15" width="9.38"/>
    <col customWidth="1" min="16" max="16" width="19.38"/>
    <col customWidth="1" min="17" max="17" width="14.63"/>
    <col customWidth="1" min="18" max="18" width="22.38"/>
    <col customWidth="1" min="19" max="19" width="27.13"/>
    <col customWidth="1" min="20" max="36" width="15.75"/>
  </cols>
  <sheetData>
    <row r="1" ht="114.0" customHeight="1">
      <c r="A1" s="76" t="s">
        <v>1120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84.0" customHeight="1">
      <c r="A2" s="77" t="s">
        <v>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8" t="s">
        <v>2</v>
      </c>
      <c r="B3" s="79" t="s">
        <v>3</v>
      </c>
      <c r="C3" s="79" t="s">
        <v>4</v>
      </c>
      <c r="D3" s="79" t="s">
        <v>5</v>
      </c>
      <c r="E3" s="79" t="s">
        <v>6</v>
      </c>
      <c r="F3" s="80" t="s">
        <v>31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79" t="s">
        <v>32</v>
      </c>
      <c r="S3" s="79" t="s">
        <v>33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81" t="s">
        <v>34</v>
      </c>
      <c r="G4" s="82" t="s">
        <v>35</v>
      </c>
      <c r="H4" s="11"/>
      <c r="I4" s="82" t="s">
        <v>36</v>
      </c>
      <c r="J4" s="11"/>
      <c r="K4" s="79" t="s">
        <v>37</v>
      </c>
      <c r="L4" s="83"/>
      <c r="M4" s="83"/>
      <c r="N4" s="83"/>
      <c r="O4" s="79" t="s">
        <v>38</v>
      </c>
      <c r="P4" s="79" t="s">
        <v>39</v>
      </c>
      <c r="Q4" s="79" t="s">
        <v>40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84" t="s">
        <v>41</v>
      </c>
      <c r="H5" s="84" t="s">
        <v>42</v>
      </c>
      <c r="I5" s="84" t="s">
        <v>43</v>
      </c>
      <c r="J5" s="84" t="s">
        <v>44</v>
      </c>
      <c r="K5" s="11"/>
      <c r="L5" s="84" t="s">
        <v>45</v>
      </c>
      <c r="M5" s="84" t="s">
        <v>46</v>
      </c>
      <c r="N5" s="84" t="s">
        <v>47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85">
        <v>45831.0</v>
      </c>
      <c r="C6" s="86" t="s">
        <v>1121</v>
      </c>
      <c r="D6" s="87">
        <v>55446.0</v>
      </c>
      <c r="E6" s="88" t="s">
        <v>541</v>
      </c>
      <c r="F6" s="25"/>
      <c r="G6" s="27">
        <v>2500.0</v>
      </c>
      <c r="H6" s="25"/>
      <c r="I6" s="89"/>
      <c r="J6" s="27"/>
      <c r="K6" s="25"/>
      <c r="L6" s="25"/>
      <c r="M6" s="89"/>
      <c r="N6" s="25"/>
      <c r="O6" s="25"/>
      <c r="P6" s="26">
        <v>2500.0</v>
      </c>
      <c r="Q6" s="30">
        <f t="shared" ref="Q6:Q19" si="1">F6+G6+H6+I6+J6+K6+L6+M6+N6+O6-P6</f>
        <v>0</v>
      </c>
      <c r="R6" s="26" t="s">
        <v>64</v>
      </c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85">
        <v>45832.0</v>
      </c>
      <c r="C7" s="86" t="s">
        <v>1122</v>
      </c>
      <c r="D7" s="87">
        <v>44149.0</v>
      </c>
      <c r="E7" s="88" t="s">
        <v>264</v>
      </c>
      <c r="F7" s="25"/>
      <c r="G7" s="27"/>
      <c r="H7" s="25"/>
      <c r="I7" s="89">
        <v>10000.0</v>
      </c>
      <c r="J7" s="27"/>
      <c r="K7" s="25"/>
      <c r="L7" s="25"/>
      <c r="M7" s="89"/>
      <c r="N7" s="25"/>
      <c r="O7" s="25"/>
      <c r="P7" s="26">
        <v>10000.0</v>
      </c>
      <c r="Q7" s="30">
        <f t="shared" si="1"/>
        <v>0</v>
      </c>
      <c r="R7" s="26" t="s">
        <v>76</v>
      </c>
      <c r="S7" s="29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85">
        <v>45832.0</v>
      </c>
      <c r="C8" s="86" t="s">
        <v>1123</v>
      </c>
      <c r="D8" s="87">
        <v>86036.0</v>
      </c>
      <c r="E8" s="88" t="s">
        <v>1124</v>
      </c>
      <c r="F8" s="27"/>
      <c r="G8" s="27"/>
      <c r="H8" s="25"/>
      <c r="I8" s="89">
        <v>3000.0</v>
      </c>
      <c r="J8" s="27"/>
      <c r="K8" s="27"/>
      <c r="L8" s="25"/>
      <c r="M8" s="89"/>
      <c r="N8" s="25"/>
      <c r="O8" s="25"/>
      <c r="P8" s="26">
        <v>3000.0</v>
      </c>
      <c r="Q8" s="30">
        <f t="shared" si="1"/>
        <v>0</v>
      </c>
      <c r="R8" s="26" t="s">
        <v>55</v>
      </c>
      <c r="S8" s="29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85">
        <v>45832.0</v>
      </c>
      <c r="C9" s="86" t="s">
        <v>1125</v>
      </c>
      <c r="D9" s="87">
        <v>45937.0</v>
      </c>
      <c r="E9" s="88" t="s">
        <v>1043</v>
      </c>
      <c r="F9" s="27"/>
      <c r="G9" s="27">
        <v>1000.0</v>
      </c>
      <c r="H9" s="25"/>
      <c r="I9" s="89"/>
      <c r="J9" s="27"/>
      <c r="K9" s="27"/>
      <c r="L9" s="25"/>
      <c r="M9" s="89"/>
      <c r="N9" s="25"/>
      <c r="O9" s="25"/>
      <c r="P9" s="26">
        <v>1000.0</v>
      </c>
      <c r="Q9" s="30">
        <f t="shared" si="1"/>
        <v>0</v>
      </c>
      <c r="R9" s="26" t="s">
        <v>55</v>
      </c>
      <c r="S9" s="29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85">
        <v>45832.0</v>
      </c>
      <c r="C10" s="86" t="s">
        <v>1126</v>
      </c>
      <c r="D10" s="87">
        <v>34810.0</v>
      </c>
      <c r="E10" s="88" t="s">
        <v>1127</v>
      </c>
      <c r="F10" s="27">
        <v>290.0</v>
      </c>
      <c r="G10" s="27"/>
      <c r="H10" s="25"/>
      <c r="I10" s="89"/>
      <c r="J10" s="27"/>
      <c r="K10" s="25"/>
      <c r="L10" s="25"/>
      <c r="M10" s="64"/>
      <c r="N10" s="25"/>
      <c r="O10" s="25"/>
      <c r="P10" s="26">
        <v>290.0</v>
      </c>
      <c r="Q10" s="30">
        <f t="shared" si="1"/>
        <v>0</v>
      </c>
      <c r="R10" s="26" t="s">
        <v>55</v>
      </c>
      <c r="S10" s="29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85">
        <v>45832.0</v>
      </c>
      <c r="C11" s="86" t="s">
        <v>1128</v>
      </c>
      <c r="D11" s="87">
        <v>25376.0</v>
      </c>
      <c r="E11" s="88" t="s">
        <v>1129</v>
      </c>
      <c r="F11" s="27"/>
      <c r="G11" s="25"/>
      <c r="H11" s="25"/>
      <c r="I11" s="89"/>
      <c r="J11" s="27"/>
      <c r="K11" s="27"/>
      <c r="L11" s="27"/>
      <c r="M11" s="89">
        <v>250.0</v>
      </c>
      <c r="N11" s="25"/>
      <c r="O11" s="25"/>
      <c r="P11" s="26">
        <v>250.0</v>
      </c>
      <c r="Q11" s="30">
        <f t="shared" si="1"/>
        <v>0</v>
      </c>
      <c r="R11" s="26" t="s">
        <v>76</v>
      </c>
      <c r="S11" s="2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85">
        <v>45832.0</v>
      </c>
      <c r="C12" s="86" t="s">
        <v>1130</v>
      </c>
      <c r="D12" s="87">
        <v>85592.0</v>
      </c>
      <c r="E12" s="88" t="s">
        <v>1074</v>
      </c>
      <c r="F12" s="27"/>
      <c r="G12" s="27">
        <v>2250.0</v>
      </c>
      <c r="H12" s="25"/>
      <c r="I12" s="89"/>
      <c r="J12" s="27"/>
      <c r="K12" s="27"/>
      <c r="L12" s="25"/>
      <c r="M12" s="89"/>
      <c r="N12" s="25"/>
      <c r="O12" s="25"/>
      <c r="P12" s="26">
        <v>2250.0</v>
      </c>
      <c r="Q12" s="30">
        <f t="shared" si="1"/>
        <v>0</v>
      </c>
      <c r="R12" s="26" t="s">
        <v>64</v>
      </c>
      <c r="S12" s="2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85">
        <v>45831.0</v>
      </c>
      <c r="C13" s="86" t="s">
        <v>1131</v>
      </c>
      <c r="D13" s="87">
        <v>82254.0</v>
      </c>
      <c r="E13" s="88" t="s">
        <v>360</v>
      </c>
      <c r="F13" s="25"/>
      <c r="G13" s="27"/>
      <c r="H13" s="27"/>
      <c r="I13" s="89"/>
      <c r="J13" s="27"/>
      <c r="K13" s="25"/>
      <c r="L13" s="25"/>
      <c r="M13" s="89">
        <v>5100.0</v>
      </c>
      <c r="N13" s="25"/>
      <c r="O13" s="25"/>
      <c r="P13" s="26">
        <v>5100.0</v>
      </c>
      <c r="Q13" s="30">
        <f t="shared" si="1"/>
        <v>0</v>
      </c>
      <c r="R13" s="26"/>
      <c r="S13" s="2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85">
        <v>45832.0</v>
      </c>
      <c r="C14" s="86" t="s">
        <v>1132</v>
      </c>
      <c r="D14" s="87">
        <v>25542.0</v>
      </c>
      <c r="E14" s="88" t="s">
        <v>538</v>
      </c>
      <c r="F14" s="27"/>
      <c r="G14" s="25"/>
      <c r="H14" s="27">
        <v>4500.0</v>
      </c>
      <c r="I14" s="89"/>
      <c r="J14" s="27"/>
      <c r="K14" s="27"/>
      <c r="L14" s="25"/>
      <c r="M14" s="64"/>
      <c r="N14" s="25"/>
      <c r="O14" s="25"/>
      <c r="P14" s="26">
        <v>4500.0</v>
      </c>
      <c r="Q14" s="30">
        <f t="shared" si="1"/>
        <v>0</v>
      </c>
      <c r="R14" s="26"/>
      <c r="S14" s="2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85">
        <v>45832.0</v>
      </c>
      <c r="C15" s="86" t="s">
        <v>1133</v>
      </c>
      <c r="D15" s="87">
        <v>27880.0</v>
      </c>
      <c r="E15" s="88" t="s">
        <v>1134</v>
      </c>
      <c r="F15" s="25"/>
      <c r="G15" s="27"/>
      <c r="H15" s="27">
        <v>4500.0</v>
      </c>
      <c r="I15" s="89"/>
      <c r="J15" s="27"/>
      <c r="K15" s="27"/>
      <c r="L15" s="25"/>
      <c r="M15" s="64"/>
      <c r="N15" s="25"/>
      <c r="O15" s="25"/>
      <c r="P15" s="26">
        <v>4500.0</v>
      </c>
      <c r="Q15" s="30">
        <f t="shared" si="1"/>
        <v>0</v>
      </c>
      <c r="R15" s="26"/>
      <c r="S15" s="2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85">
        <v>45832.0</v>
      </c>
      <c r="C16" s="86" t="s">
        <v>1135</v>
      </c>
      <c r="D16" s="87">
        <v>68284.0</v>
      </c>
      <c r="E16" s="88" t="s">
        <v>1136</v>
      </c>
      <c r="F16" s="25"/>
      <c r="G16" s="25"/>
      <c r="H16" s="27">
        <v>8990.0</v>
      </c>
      <c r="I16" s="89"/>
      <c r="J16" s="25"/>
      <c r="K16" s="27"/>
      <c r="L16" s="25"/>
      <c r="M16" s="89"/>
      <c r="N16" s="25"/>
      <c r="O16" s="25"/>
      <c r="P16" s="26">
        <v>8990.0</v>
      </c>
      <c r="Q16" s="30">
        <f t="shared" si="1"/>
        <v>0</v>
      </c>
      <c r="R16" s="26"/>
      <c r="S16" s="2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85">
        <v>45832.0</v>
      </c>
      <c r="C17" s="86" t="s">
        <v>1137</v>
      </c>
      <c r="D17" s="87">
        <v>50595.0</v>
      </c>
      <c r="E17" s="88" t="s">
        <v>678</v>
      </c>
      <c r="F17" s="25"/>
      <c r="G17" s="25"/>
      <c r="H17" s="27">
        <v>15000.0</v>
      </c>
      <c r="I17" s="89"/>
      <c r="J17" s="27"/>
      <c r="K17" s="27"/>
      <c r="L17" s="25"/>
      <c r="M17" s="64"/>
      <c r="N17" s="25"/>
      <c r="O17" s="25"/>
      <c r="P17" s="26">
        <v>15000.0</v>
      </c>
      <c r="Q17" s="30">
        <f t="shared" si="1"/>
        <v>0</v>
      </c>
      <c r="R17" s="26"/>
      <c r="S17" s="29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85">
        <v>45832.0</v>
      </c>
      <c r="C18" s="86" t="s">
        <v>1138</v>
      </c>
      <c r="D18" s="87">
        <v>52215.0</v>
      </c>
      <c r="E18" s="88" t="s">
        <v>1139</v>
      </c>
      <c r="F18" s="25"/>
      <c r="G18" s="25"/>
      <c r="H18" s="27">
        <v>9000.0</v>
      </c>
      <c r="I18" s="89"/>
      <c r="J18" s="27"/>
      <c r="K18" s="27"/>
      <c r="L18" s="25"/>
      <c r="M18" s="64"/>
      <c r="N18" s="25"/>
      <c r="O18" s="25"/>
      <c r="P18" s="26">
        <v>9000.0</v>
      </c>
      <c r="Q18" s="30">
        <f t="shared" si="1"/>
        <v>0</v>
      </c>
      <c r="R18" s="26"/>
      <c r="S18" s="29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85"/>
      <c r="C19" s="86"/>
      <c r="D19" s="87"/>
      <c r="E19" s="88"/>
      <c r="F19" s="25"/>
      <c r="G19" s="25"/>
      <c r="H19" s="27"/>
      <c r="I19" s="89"/>
      <c r="J19" s="27"/>
      <c r="K19" s="27"/>
      <c r="L19" s="25"/>
      <c r="M19" s="64"/>
      <c r="N19" s="25"/>
      <c r="O19" s="25"/>
      <c r="P19" s="26"/>
      <c r="Q19" s="30">
        <f t="shared" si="1"/>
        <v>0</v>
      </c>
      <c r="R19" s="26"/>
      <c r="S19" s="29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65"/>
      <c r="B20" s="66"/>
      <c r="C20" s="67"/>
      <c r="D20" s="68"/>
      <c r="E20" s="68"/>
      <c r="F20" s="69">
        <f t="shared" ref="F20:P20" si="2">SUM(F6:F19)</f>
        <v>290</v>
      </c>
      <c r="G20" s="69">
        <f t="shared" si="2"/>
        <v>5750</v>
      </c>
      <c r="H20" s="69">
        <f t="shared" si="2"/>
        <v>41990</v>
      </c>
      <c r="I20" s="69">
        <f t="shared" si="2"/>
        <v>13000</v>
      </c>
      <c r="J20" s="69">
        <f t="shared" si="2"/>
        <v>0</v>
      </c>
      <c r="K20" s="69">
        <f t="shared" si="2"/>
        <v>0</v>
      </c>
      <c r="L20" s="69">
        <f t="shared" si="2"/>
        <v>0</v>
      </c>
      <c r="M20" s="69">
        <f t="shared" si="2"/>
        <v>5350</v>
      </c>
      <c r="N20" s="69">
        <f t="shared" si="2"/>
        <v>0</v>
      </c>
      <c r="O20" s="69">
        <f t="shared" si="2"/>
        <v>0</v>
      </c>
      <c r="P20" s="69">
        <f t="shared" si="2"/>
        <v>66380</v>
      </c>
      <c r="Q20" s="91"/>
      <c r="R20" s="68"/>
      <c r="S20" s="70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</row>
    <row r="21" ht="42.0" customHeight="1">
      <c r="A21" s="71"/>
      <c r="B21" s="92"/>
      <c r="C21" s="72"/>
      <c r="D21" s="72"/>
      <c r="E21" s="72"/>
      <c r="F21" s="73">
        <f>F20+G20+H20+I20+J20+K20+L20+M20+N20+O20</f>
        <v>66380</v>
      </c>
      <c r="G21" s="5"/>
      <c r="H21" s="5"/>
      <c r="I21" s="5"/>
      <c r="J21" s="5"/>
      <c r="K21" s="5"/>
      <c r="L21" s="5"/>
      <c r="M21" s="5"/>
      <c r="N21" s="5"/>
      <c r="O21" s="5"/>
      <c r="P21" s="74" t="s">
        <v>161</v>
      </c>
      <c r="Q21" s="74"/>
      <c r="R21" s="72"/>
      <c r="S21" s="7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</row>
    <row r="22" ht="42.0" customHeight="1">
      <c r="A22" s="55"/>
      <c r="B22" s="55"/>
      <c r="C22" s="55"/>
      <c r="D22" s="55"/>
      <c r="E22" s="31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</row>
    <row r="23" ht="42.0" customHeight="1">
      <c r="A23" s="117" t="s">
        <v>169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6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</row>
    <row r="24" ht="42.0" customHeight="1">
      <c r="A24" s="119" t="s">
        <v>2</v>
      </c>
      <c r="B24" s="120" t="s">
        <v>3</v>
      </c>
      <c r="C24" s="120" t="s">
        <v>4</v>
      </c>
      <c r="D24" s="120" t="s">
        <v>5</v>
      </c>
      <c r="E24" s="120" t="s">
        <v>6</v>
      </c>
      <c r="F24" s="121" t="s">
        <v>31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  <c r="R24" s="120" t="s">
        <v>32</v>
      </c>
      <c r="S24" s="120" t="s">
        <v>33</v>
      </c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</row>
    <row r="25" ht="42.0" customHeight="1">
      <c r="A25" s="12"/>
      <c r="B25" s="13"/>
      <c r="C25" s="13"/>
      <c r="D25" s="13"/>
      <c r="E25" s="13"/>
      <c r="F25" s="122" t="s">
        <v>34</v>
      </c>
      <c r="G25" s="123" t="s">
        <v>35</v>
      </c>
      <c r="H25" s="11"/>
      <c r="I25" s="123" t="s">
        <v>36</v>
      </c>
      <c r="J25" s="11"/>
      <c r="K25" s="120" t="s">
        <v>37</v>
      </c>
      <c r="L25" s="124"/>
      <c r="M25" s="124"/>
      <c r="N25" s="124"/>
      <c r="O25" s="125" t="s">
        <v>1140</v>
      </c>
      <c r="P25" s="120" t="s">
        <v>39</v>
      </c>
      <c r="Q25" s="120" t="s">
        <v>40</v>
      </c>
      <c r="R25" s="13"/>
      <c r="S25" s="13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</row>
    <row r="26" ht="42.0" customHeight="1">
      <c r="A26" s="17"/>
      <c r="B26" s="11"/>
      <c r="C26" s="11"/>
      <c r="D26" s="11"/>
      <c r="E26" s="11"/>
      <c r="F26" s="11"/>
      <c r="G26" s="126" t="s">
        <v>41</v>
      </c>
      <c r="H26" s="126" t="s">
        <v>42</v>
      </c>
      <c r="I26" s="126" t="s">
        <v>43</v>
      </c>
      <c r="J26" s="126" t="s">
        <v>44</v>
      </c>
      <c r="K26" s="11"/>
      <c r="L26" s="126" t="s">
        <v>45</v>
      </c>
      <c r="M26" s="126" t="s">
        <v>46</v>
      </c>
      <c r="N26" s="126" t="s">
        <v>47</v>
      </c>
      <c r="O26" s="11"/>
      <c r="P26" s="11"/>
      <c r="Q26" s="11"/>
      <c r="R26" s="11"/>
      <c r="S26" s="11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</row>
    <row r="27" ht="42.0" customHeight="1">
      <c r="A27" s="127">
        <v>1.0</v>
      </c>
      <c r="B27" s="85">
        <v>45829.0</v>
      </c>
      <c r="C27" s="214" t="s">
        <v>1141</v>
      </c>
      <c r="D27" s="215">
        <v>43185.0</v>
      </c>
      <c r="E27" s="213" t="s">
        <v>1142</v>
      </c>
      <c r="F27" s="130"/>
      <c r="G27" s="130"/>
      <c r="H27" s="133"/>
      <c r="I27" s="132"/>
      <c r="J27" s="132"/>
      <c r="K27" s="132"/>
      <c r="L27" s="132">
        <v>5700.0</v>
      </c>
      <c r="M27" s="130"/>
      <c r="N27" s="130"/>
      <c r="O27" s="130"/>
      <c r="P27" s="133">
        <v>5700.0</v>
      </c>
      <c r="Q27" s="134">
        <v>0.0</v>
      </c>
      <c r="R27" s="26" t="s">
        <v>76</v>
      </c>
      <c r="S27" s="136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</row>
    <row r="28" ht="42.0" customHeight="1">
      <c r="A28" s="146"/>
      <c r="B28" s="147"/>
      <c r="C28" s="148"/>
      <c r="D28" s="149" t="s">
        <v>168</v>
      </c>
      <c r="E28" s="124"/>
      <c r="F28" s="150">
        <f t="shared" ref="F28:P28" si="3">SUM(F27)</f>
        <v>0</v>
      </c>
      <c r="G28" s="150">
        <f t="shared" si="3"/>
        <v>0</v>
      </c>
      <c r="H28" s="150">
        <f t="shared" si="3"/>
        <v>0</v>
      </c>
      <c r="I28" s="150">
        <f t="shared" si="3"/>
        <v>0</v>
      </c>
      <c r="J28" s="150">
        <f t="shared" si="3"/>
        <v>0</v>
      </c>
      <c r="K28" s="150">
        <f t="shared" si="3"/>
        <v>0</v>
      </c>
      <c r="L28" s="150">
        <f t="shared" si="3"/>
        <v>5700</v>
      </c>
      <c r="M28" s="150">
        <f t="shared" si="3"/>
        <v>0</v>
      </c>
      <c r="N28" s="150">
        <f t="shared" si="3"/>
        <v>0</v>
      </c>
      <c r="O28" s="150">
        <f t="shared" si="3"/>
        <v>0</v>
      </c>
      <c r="P28" s="151">
        <f t="shared" si="3"/>
        <v>5700</v>
      </c>
      <c r="Q28" s="152"/>
      <c r="R28" s="124"/>
      <c r="S28" s="153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</row>
    <row r="29" ht="42.0" customHeight="1">
      <c r="A29" s="154"/>
      <c r="B29" s="155"/>
      <c r="C29" s="155"/>
      <c r="D29" s="155"/>
      <c r="E29" s="155"/>
      <c r="F29" s="156">
        <f>F28++G28+H28+I28+J28+K28+L28+M28+N28+O28</f>
        <v>5700</v>
      </c>
      <c r="G29" s="5"/>
      <c r="H29" s="5"/>
      <c r="I29" s="5"/>
      <c r="J29" s="5"/>
      <c r="K29" s="5"/>
      <c r="L29" s="5"/>
      <c r="M29" s="5"/>
      <c r="N29" s="5"/>
      <c r="O29" s="5"/>
      <c r="P29" s="157"/>
      <c r="Q29" s="157"/>
      <c r="R29" s="155"/>
      <c r="S29" s="158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</row>
    <row r="30" ht="42.0" customHeight="1">
      <c r="A30" s="55"/>
      <c r="B30" s="55"/>
      <c r="C30" s="55"/>
      <c r="D30" s="55"/>
      <c r="E30" s="31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</row>
    <row r="31" ht="51.0" customHeight="1">
      <c r="A31" s="3"/>
      <c r="B31" s="3"/>
      <c r="C31" s="3"/>
      <c r="D31" s="3"/>
      <c r="E31" s="159" t="s">
        <v>188</v>
      </c>
      <c r="F31" s="160" t="s">
        <v>424</v>
      </c>
      <c r="G31" s="3"/>
      <c r="H31" s="3"/>
      <c r="I31" s="3"/>
      <c r="J31" s="161" t="s">
        <v>190</v>
      </c>
      <c r="K31" s="162"/>
      <c r="L31" s="162"/>
      <c r="M31" s="162"/>
      <c r="N31" s="163"/>
      <c r="O31" s="163"/>
      <c r="P31" s="164"/>
      <c r="Q31" s="165"/>
      <c r="R31" s="165"/>
      <c r="S31" s="165"/>
      <c r="T31" s="165"/>
      <c r="U31" s="165"/>
      <c r="V31" s="165"/>
      <c r="W31" s="165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42.0" customHeight="1">
      <c r="A32" s="3"/>
      <c r="B32" s="3"/>
      <c r="C32" s="3"/>
      <c r="D32" s="3"/>
      <c r="E32" s="159" t="s">
        <v>191</v>
      </c>
      <c r="F32" s="160" t="s">
        <v>424</v>
      </c>
      <c r="G32" s="3"/>
      <c r="H32" s="3"/>
      <c r="I32" s="3"/>
      <c r="J32" s="167" t="s">
        <v>193</v>
      </c>
      <c r="K32" s="168"/>
      <c r="L32" s="168"/>
      <c r="M32" s="168"/>
      <c r="N32" s="168"/>
      <c r="O32" s="168"/>
      <c r="P32" s="169"/>
      <c r="Q32" s="165"/>
      <c r="R32" s="165"/>
      <c r="S32" s="165"/>
      <c r="T32" s="165"/>
      <c r="U32" s="165"/>
      <c r="V32" s="165"/>
      <c r="W32" s="165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42.0" customHeight="1">
      <c r="A33" s="3"/>
      <c r="B33" s="3"/>
      <c r="C33" s="3"/>
      <c r="D33" s="3"/>
      <c r="E33" s="159" t="s">
        <v>194</v>
      </c>
      <c r="F33" s="160" t="s">
        <v>424</v>
      </c>
      <c r="G33" s="3"/>
      <c r="H33" s="3"/>
      <c r="I33" s="207"/>
      <c r="J33" s="208"/>
      <c r="K33" s="209"/>
      <c r="L33" s="208"/>
      <c r="M33" s="209"/>
      <c r="N33" s="209"/>
      <c r="O33" s="209"/>
      <c r="P33" s="208"/>
      <c r="Q33" s="172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42.0" customHeight="1">
      <c r="A34" s="3"/>
      <c r="B34" s="3"/>
      <c r="C34" s="3"/>
      <c r="D34" s="3"/>
      <c r="E34" s="159" t="s">
        <v>195</v>
      </c>
      <c r="F34" s="160" t="s">
        <v>424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42.0" customHeight="1">
      <c r="A35" s="3"/>
      <c r="B35" s="3"/>
      <c r="C35" s="3"/>
      <c r="D35" s="3"/>
      <c r="E35" s="159" t="s">
        <v>1143</v>
      </c>
      <c r="F35" s="160" t="s">
        <v>424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42.0" customHeight="1">
      <c r="A36" s="3"/>
      <c r="B36" s="3"/>
      <c r="C36" s="3"/>
      <c r="D36" s="3"/>
      <c r="E36" s="159" t="s">
        <v>199</v>
      </c>
      <c r="F36" s="160" t="s">
        <v>424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42.0" customHeight="1">
      <c r="A37" s="3"/>
      <c r="B37" s="3"/>
      <c r="C37" s="3"/>
      <c r="D37" s="3"/>
      <c r="E37" s="159" t="s">
        <v>200</v>
      </c>
      <c r="F37" s="160" t="s">
        <v>424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1:O21"/>
    <mergeCell ref="A23:S23"/>
    <mergeCell ref="A24:A26"/>
    <mergeCell ref="B24:B26"/>
    <mergeCell ref="C24:C26"/>
    <mergeCell ref="D24:D26"/>
    <mergeCell ref="E24:E26"/>
    <mergeCell ref="S24:S26"/>
    <mergeCell ref="P25:P26"/>
    <mergeCell ref="Q25:Q26"/>
    <mergeCell ref="F24:Q24"/>
    <mergeCell ref="R24:R26"/>
    <mergeCell ref="F25:F26"/>
    <mergeCell ref="G25:H25"/>
    <mergeCell ref="I25:J25"/>
    <mergeCell ref="K25:K26"/>
    <mergeCell ref="O25:O26"/>
    <mergeCell ref="F29:O2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20.13"/>
    <col customWidth="1" min="13" max="13" width="16.88"/>
    <col customWidth="1" min="14" max="14" width="16.38"/>
    <col customWidth="1" min="15" max="15" width="9.38"/>
    <col customWidth="1" min="16" max="16" width="19.38"/>
    <col customWidth="1" min="17" max="17" width="14.63"/>
    <col customWidth="1" min="18" max="18" width="22.38"/>
    <col customWidth="1" min="19" max="19" width="27.13"/>
    <col customWidth="1" min="20" max="36" width="15.75"/>
  </cols>
  <sheetData>
    <row r="1" ht="114.0" customHeight="1">
      <c r="A1" s="76" t="s">
        <v>1144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84.0" customHeight="1">
      <c r="A2" s="77" t="s">
        <v>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8" t="s">
        <v>2</v>
      </c>
      <c r="B3" s="79" t="s">
        <v>3</v>
      </c>
      <c r="C3" s="79" t="s">
        <v>4</v>
      </c>
      <c r="D3" s="79" t="s">
        <v>5</v>
      </c>
      <c r="E3" s="79" t="s">
        <v>6</v>
      </c>
      <c r="F3" s="80" t="s">
        <v>31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79" t="s">
        <v>32</v>
      </c>
      <c r="S3" s="79" t="s">
        <v>33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81" t="s">
        <v>34</v>
      </c>
      <c r="G4" s="82" t="s">
        <v>35</v>
      </c>
      <c r="H4" s="11"/>
      <c r="I4" s="82" t="s">
        <v>36</v>
      </c>
      <c r="J4" s="11"/>
      <c r="K4" s="79" t="s">
        <v>37</v>
      </c>
      <c r="L4" s="83"/>
      <c r="M4" s="83"/>
      <c r="N4" s="83"/>
      <c r="O4" s="79" t="s">
        <v>38</v>
      </c>
      <c r="P4" s="79" t="s">
        <v>39</v>
      </c>
      <c r="Q4" s="79" t="s">
        <v>40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84" t="s">
        <v>41</v>
      </c>
      <c r="H5" s="84" t="s">
        <v>42</v>
      </c>
      <c r="I5" s="84" t="s">
        <v>43</v>
      </c>
      <c r="J5" s="84" t="s">
        <v>44</v>
      </c>
      <c r="K5" s="11"/>
      <c r="L5" s="84" t="s">
        <v>45</v>
      </c>
      <c r="M5" s="84" t="s">
        <v>46</v>
      </c>
      <c r="N5" s="84" t="s">
        <v>47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85">
        <v>45833.0</v>
      </c>
      <c r="C6" s="86" t="s">
        <v>1145</v>
      </c>
      <c r="D6" s="87">
        <v>51970.0</v>
      </c>
      <c r="E6" s="88" t="s">
        <v>1146</v>
      </c>
      <c r="F6" s="25"/>
      <c r="G6" s="27"/>
      <c r="H6" s="25"/>
      <c r="I6" s="89">
        <v>2600.0</v>
      </c>
      <c r="J6" s="27"/>
      <c r="K6" s="25"/>
      <c r="L6" s="25"/>
      <c r="M6" s="89"/>
      <c r="N6" s="25"/>
      <c r="O6" s="25"/>
      <c r="P6" s="26">
        <v>2600.0</v>
      </c>
      <c r="Q6" s="30">
        <f t="shared" ref="Q6:Q30" si="1">F6+G6+H6+I6+J6+K6+L6+M6+N6+O6-P6</f>
        <v>0</v>
      </c>
      <c r="R6" s="26" t="s">
        <v>76</v>
      </c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85">
        <v>45833.0</v>
      </c>
      <c r="C7" s="86" t="s">
        <v>1147</v>
      </c>
      <c r="D7" s="87">
        <v>46927.0</v>
      </c>
      <c r="E7" s="88" t="s">
        <v>143</v>
      </c>
      <c r="F7" s="25"/>
      <c r="G7" s="27"/>
      <c r="H7" s="25"/>
      <c r="I7" s="89">
        <v>5100.0</v>
      </c>
      <c r="J7" s="27"/>
      <c r="K7" s="25"/>
      <c r="L7" s="25"/>
      <c r="M7" s="89"/>
      <c r="N7" s="25"/>
      <c r="O7" s="25"/>
      <c r="P7" s="26">
        <v>5100.0</v>
      </c>
      <c r="Q7" s="30">
        <f t="shared" si="1"/>
        <v>0</v>
      </c>
      <c r="R7" s="26" t="s">
        <v>76</v>
      </c>
      <c r="S7" s="29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85">
        <v>45833.0</v>
      </c>
      <c r="C8" s="86" t="s">
        <v>1148</v>
      </c>
      <c r="D8" s="87">
        <v>48631.0</v>
      </c>
      <c r="E8" s="88" t="s">
        <v>75</v>
      </c>
      <c r="F8" s="27"/>
      <c r="G8" s="27"/>
      <c r="H8" s="25"/>
      <c r="I8" s="89"/>
      <c r="J8" s="27">
        <v>50.0</v>
      </c>
      <c r="K8" s="27"/>
      <c r="L8" s="25"/>
      <c r="M8" s="89"/>
      <c r="N8" s="25"/>
      <c r="O8" s="25"/>
      <c r="P8" s="26">
        <v>50.0</v>
      </c>
      <c r="Q8" s="30">
        <f t="shared" si="1"/>
        <v>0</v>
      </c>
      <c r="R8" s="26" t="s">
        <v>64</v>
      </c>
      <c r="S8" s="29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85">
        <v>45833.0</v>
      </c>
      <c r="C9" s="86" t="s">
        <v>1149</v>
      </c>
      <c r="D9" s="87">
        <v>32283.0</v>
      </c>
      <c r="E9" s="88" t="s">
        <v>1150</v>
      </c>
      <c r="F9" s="27"/>
      <c r="G9" s="27"/>
      <c r="H9" s="25"/>
      <c r="I9" s="89">
        <v>10000.0</v>
      </c>
      <c r="J9" s="27"/>
      <c r="K9" s="27"/>
      <c r="L9" s="25"/>
      <c r="M9" s="89"/>
      <c r="N9" s="25"/>
      <c r="O9" s="25"/>
      <c r="P9" s="26">
        <v>10000.0</v>
      </c>
      <c r="Q9" s="30">
        <f t="shared" si="1"/>
        <v>0</v>
      </c>
      <c r="R9" s="26" t="s">
        <v>76</v>
      </c>
      <c r="S9" s="29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85">
        <v>45833.0</v>
      </c>
      <c r="C10" s="86" t="s">
        <v>1151</v>
      </c>
      <c r="D10" s="87">
        <v>48631.0</v>
      </c>
      <c r="E10" s="88" t="s">
        <v>75</v>
      </c>
      <c r="F10" s="27"/>
      <c r="G10" s="27"/>
      <c r="H10" s="25"/>
      <c r="I10" s="89"/>
      <c r="J10" s="27">
        <v>2950.0</v>
      </c>
      <c r="K10" s="25"/>
      <c r="L10" s="25"/>
      <c r="M10" s="64"/>
      <c r="N10" s="25"/>
      <c r="O10" s="25"/>
      <c r="P10" s="26">
        <v>2950.0</v>
      </c>
      <c r="Q10" s="30">
        <f t="shared" si="1"/>
        <v>0</v>
      </c>
      <c r="R10" s="26" t="s">
        <v>64</v>
      </c>
      <c r="S10" s="29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85">
        <v>45833.0</v>
      </c>
      <c r="C11" s="86" t="s">
        <v>1152</v>
      </c>
      <c r="D11" s="87">
        <v>10249.0</v>
      </c>
      <c r="E11" s="88" t="s">
        <v>513</v>
      </c>
      <c r="F11" s="27"/>
      <c r="G11" s="25"/>
      <c r="H11" s="25"/>
      <c r="I11" s="89"/>
      <c r="J11" s="27">
        <v>33750.0</v>
      </c>
      <c r="K11" s="27"/>
      <c r="L11" s="27"/>
      <c r="M11" s="89"/>
      <c r="N11" s="25"/>
      <c r="O11" s="25"/>
      <c r="P11" s="26">
        <v>33750.0</v>
      </c>
      <c r="Q11" s="30">
        <f t="shared" si="1"/>
        <v>0</v>
      </c>
      <c r="R11" s="26" t="s">
        <v>64</v>
      </c>
      <c r="S11" s="2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85">
        <v>45833.0</v>
      </c>
      <c r="C12" s="86" t="s">
        <v>1153</v>
      </c>
      <c r="D12" s="87">
        <v>61420.0</v>
      </c>
      <c r="E12" s="88" t="s">
        <v>683</v>
      </c>
      <c r="F12" s="27"/>
      <c r="G12" s="27"/>
      <c r="H12" s="25"/>
      <c r="I12" s="89">
        <v>5100.0</v>
      </c>
      <c r="J12" s="27"/>
      <c r="K12" s="27"/>
      <c r="L12" s="25"/>
      <c r="M12" s="89"/>
      <c r="N12" s="25"/>
      <c r="O12" s="25"/>
      <c r="P12" s="26">
        <v>5100.0</v>
      </c>
      <c r="Q12" s="30">
        <f t="shared" si="1"/>
        <v>0</v>
      </c>
      <c r="R12" s="26" t="s">
        <v>64</v>
      </c>
      <c r="S12" s="2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85">
        <v>45833.0</v>
      </c>
      <c r="C13" s="86" t="s">
        <v>1154</v>
      </c>
      <c r="D13" s="87">
        <v>81108.0</v>
      </c>
      <c r="E13" s="88" t="s">
        <v>220</v>
      </c>
      <c r="F13" s="27"/>
      <c r="G13" s="27"/>
      <c r="H13" s="25"/>
      <c r="I13" s="89">
        <v>15000.0</v>
      </c>
      <c r="J13" s="27"/>
      <c r="K13" s="27"/>
      <c r="L13" s="25"/>
      <c r="M13" s="89"/>
      <c r="N13" s="25"/>
      <c r="O13" s="25"/>
      <c r="P13" s="26">
        <v>15000.0</v>
      </c>
      <c r="Q13" s="30">
        <f t="shared" si="1"/>
        <v>0</v>
      </c>
      <c r="R13" s="26" t="s">
        <v>64</v>
      </c>
      <c r="S13" s="2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85">
        <v>45833.0</v>
      </c>
      <c r="C14" s="86" t="s">
        <v>1155</v>
      </c>
      <c r="D14" s="87">
        <v>49655.0</v>
      </c>
      <c r="E14" s="88" t="s">
        <v>511</v>
      </c>
      <c r="F14" s="27"/>
      <c r="G14" s="27"/>
      <c r="H14" s="25"/>
      <c r="I14" s="89"/>
      <c r="J14" s="27"/>
      <c r="K14" s="27">
        <v>10000.0</v>
      </c>
      <c r="L14" s="25"/>
      <c r="M14" s="89"/>
      <c r="N14" s="25"/>
      <c r="O14" s="25"/>
      <c r="P14" s="26">
        <v>10000.0</v>
      </c>
      <c r="Q14" s="30">
        <f t="shared" si="1"/>
        <v>0</v>
      </c>
      <c r="R14" s="26" t="s">
        <v>64</v>
      </c>
      <c r="S14" s="2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85">
        <v>45833.0</v>
      </c>
      <c r="C15" s="86" t="s">
        <v>1156</v>
      </c>
      <c r="D15" s="87">
        <v>59377.0</v>
      </c>
      <c r="E15" s="88" t="s">
        <v>1157</v>
      </c>
      <c r="F15" s="27"/>
      <c r="G15" s="27"/>
      <c r="H15" s="25"/>
      <c r="I15" s="89">
        <v>4230.0</v>
      </c>
      <c r="J15" s="27"/>
      <c r="K15" s="27"/>
      <c r="L15" s="25"/>
      <c r="M15" s="89"/>
      <c r="N15" s="25"/>
      <c r="O15" s="25"/>
      <c r="P15" s="26">
        <v>4230.0</v>
      </c>
      <c r="Q15" s="30">
        <f t="shared" si="1"/>
        <v>0</v>
      </c>
      <c r="R15" s="26" t="s">
        <v>76</v>
      </c>
      <c r="S15" s="2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85">
        <v>45833.0</v>
      </c>
      <c r="C16" s="86" t="s">
        <v>1158</v>
      </c>
      <c r="D16" s="87">
        <v>67621.0</v>
      </c>
      <c r="E16" s="88" t="s">
        <v>218</v>
      </c>
      <c r="F16" s="27"/>
      <c r="G16" s="27"/>
      <c r="H16" s="25"/>
      <c r="I16" s="89">
        <v>100.0</v>
      </c>
      <c r="J16" s="27"/>
      <c r="K16" s="27"/>
      <c r="L16" s="25"/>
      <c r="M16" s="89"/>
      <c r="N16" s="25"/>
      <c r="O16" s="25"/>
      <c r="P16" s="26">
        <v>100.0</v>
      </c>
      <c r="Q16" s="30">
        <f t="shared" si="1"/>
        <v>0</v>
      </c>
      <c r="R16" s="26" t="s">
        <v>64</v>
      </c>
      <c r="S16" s="2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85">
        <v>45833.0</v>
      </c>
      <c r="C17" s="86" t="s">
        <v>1159</v>
      </c>
      <c r="D17" s="87">
        <v>26040.0</v>
      </c>
      <c r="E17" s="88" t="s">
        <v>1160</v>
      </c>
      <c r="F17" s="27"/>
      <c r="G17" s="27"/>
      <c r="H17" s="25"/>
      <c r="I17" s="89"/>
      <c r="J17" s="27">
        <v>4600.0</v>
      </c>
      <c r="K17" s="27"/>
      <c r="L17" s="25"/>
      <c r="M17" s="89"/>
      <c r="N17" s="25"/>
      <c r="O17" s="25"/>
      <c r="P17" s="26">
        <v>4600.0</v>
      </c>
      <c r="Q17" s="30">
        <f t="shared" si="1"/>
        <v>0</v>
      </c>
      <c r="R17" s="26" t="s">
        <v>76</v>
      </c>
      <c r="S17" s="29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85">
        <v>45833.0</v>
      </c>
      <c r="C18" s="86" t="s">
        <v>1161</v>
      </c>
      <c r="D18" s="87">
        <v>10001.0</v>
      </c>
      <c r="E18" s="88" t="s">
        <v>807</v>
      </c>
      <c r="F18" s="27"/>
      <c r="G18" s="27"/>
      <c r="H18" s="25"/>
      <c r="I18" s="89"/>
      <c r="J18" s="27"/>
      <c r="K18" s="27">
        <v>100.0</v>
      </c>
      <c r="L18" s="25"/>
      <c r="M18" s="89"/>
      <c r="N18" s="25"/>
      <c r="O18" s="25"/>
      <c r="P18" s="26">
        <v>100.0</v>
      </c>
      <c r="Q18" s="30">
        <f t="shared" si="1"/>
        <v>0</v>
      </c>
      <c r="R18" s="26" t="s">
        <v>64</v>
      </c>
      <c r="S18" s="29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85">
        <v>45833.0</v>
      </c>
      <c r="C19" s="86" t="s">
        <v>1162</v>
      </c>
      <c r="D19" s="87">
        <v>31927.0</v>
      </c>
      <c r="E19" s="88" t="s">
        <v>419</v>
      </c>
      <c r="F19" s="27"/>
      <c r="G19" s="27"/>
      <c r="H19" s="25"/>
      <c r="I19" s="89">
        <v>900.0</v>
      </c>
      <c r="J19" s="27"/>
      <c r="K19" s="27"/>
      <c r="L19" s="25"/>
      <c r="M19" s="89"/>
      <c r="N19" s="25"/>
      <c r="O19" s="25"/>
      <c r="P19" s="26">
        <v>900.0</v>
      </c>
      <c r="Q19" s="30">
        <f t="shared" si="1"/>
        <v>0</v>
      </c>
      <c r="R19" s="26" t="s">
        <v>76</v>
      </c>
      <c r="S19" s="29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85">
        <v>45833.0</v>
      </c>
      <c r="C20" s="86" t="s">
        <v>1163</v>
      </c>
      <c r="D20" s="87">
        <v>88544.0</v>
      </c>
      <c r="E20" s="88" t="s">
        <v>1164</v>
      </c>
      <c r="F20" s="27"/>
      <c r="G20" s="27"/>
      <c r="H20" s="25"/>
      <c r="I20" s="89"/>
      <c r="J20" s="27"/>
      <c r="K20" s="27"/>
      <c r="L20" s="25"/>
      <c r="M20" s="89">
        <v>2500.0</v>
      </c>
      <c r="N20" s="25"/>
      <c r="O20" s="25"/>
      <c r="P20" s="26">
        <v>2500.0</v>
      </c>
      <c r="Q20" s="30">
        <f t="shared" si="1"/>
        <v>0</v>
      </c>
      <c r="R20" s="26" t="s">
        <v>64</v>
      </c>
      <c r="S20" s="29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9">
        <v>16.0</v>
      </c>
      <c r="B21" s="85">
        <v>45833.0</v>
      </c>
      <c r="C21" s="86" t="s">
        <v>1165</v>
      </c>
      <c r="D21" s="87">
        <v>13781.0</v>
      </c>
      <c r="E21" s="88" t="s">
        <v>54</v>
      </c>
      <c r="F21" s="27"/>
      <c r="G21" s="27">
        <v>19300.0</v>
      </c>
      <c r="H21" s="25"/>
      <c r="I21" s="89"/>
      <c r="J21" s="27"/>
      <c r="K21" s="27">
        <v>5700.0</v>
      </c>
      <c r="L21" s="25"/>
      <c r="M21" s="89"/>
      <c r="N21" s="25"/>
      <c r="O21" s="25"/>
      <c r="P21" s="26">
        <v>25000.0</v>
      </c>
      <c r="Q21" s="30">
        <f t="shared" si="1"/>
        <v>0</v>
      </c>
      <c r="R21" s="26" t="s">
        <v>76</v>
      </c>
      <c r="S21" s="29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85">
        <v>45833.0</v>
      </c>
      <c r="C22" s="86" t="s">
        <v>1166</v>
      </c>
      <c r="D22" s="87">
        <v>13781.0</v>
      </c>
      <c r="E22" s="88" t="s">
        <v>54</v>
      </c>
      <c r="F22" s="27"/>
      <c r="G22" s="27">
        <v>4500.0</v>
      </c>
      <c r="H22" s="25"/>
      <c r="I22" s="89"/>
      <c r="J22" s="27"/>
      <c r="K22" s="27"/>
      <c r="L22" s="25"/>
      <c r="M22" s="89"/>
      <c r="N22" s="25"/>
      <c r="O22" s="25"/>
      <c r="P22" s="26">
        <v>4500.0</v>
      </c>
      <c r="Q22" s="30">
        <f t="shared" si="1"/>
        <v>0</v>
      </c>
      <c r="R22" s="26" t="s">
        <v>76</v>
      </c>
      <c r="S22" s="29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85">
        <v>45833.0</v>
      </c>
      <c r="C23" s="86" t="s">
        <v>1167</v>
      </c>
      <c r="D23" s="87">
        <v>21818.0</v>
      </c>
      <c r="E23" s="88" t="s">
        <v>66</v>
      </c>
      <c r="F23" s="27"/>
      <c r="G23" s="27"/>
      <c r="H23" s="25"/>
      <c r="I23" s="89">
        <v>900.0</v>
      </c>
      <c r="J23" s="27"/>
      <c r="K23" s="27"/>
      <c r="L23" s="25"/>
      <c r="M23" s="89"/>
      <c r="N23" s="25"/>
      <c r="O23" s="25"/>
      <c r="P23" s="26">
        <v>900.0</v>
      </c>
      <c r="Q23" s="30">
        <f t="shared" si="1"/>
        <v>0</v>
      </c>
      <c r="R23" s="26" t="s">
        <v>64</v>
      </c>
      <c r="S23" s="29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85">
        <v>45833.0</v>
      </c>
      <c r="C24" s="86" t="s">
        <v>1168</v>
      </c>
      <c r="D24" s="87">
        <v>89656.0</v>
      </c>
      <c r="E24" s="88" t="s">
        <v>1169</v>
      </c>
      <c r="F24" s="27"/>
      <c r="G24" s="27"/>
      <c r="H24" s="25"/>
      <c r="I24" s="89">
        <v>2700.0</v>
      </c>
      <c r="J24" s="27"/>
      <c r="K24" s="27"/>
      <c r="L24" s="25"/>
      <c r="M24" s="89"/>
      <c r="N24" s="25"/>
      <c r="O24" s="25"/>
      <c r="P24" s="26">
        <v>2700.0</v>
      </c>
      <c r="Q24" s="30">
        <f t="shared" si="1"/>
        <v>0</v>
      </c>
      <c r="R24" s="26" t="s">
        <v>236</v>
      </c>
      <c r="S24" s="29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85">
        <v>45833.0</v>
      </c>
      <c r="C25" s="86" t="s">
        <v>1170</v>
      </c>
      <c r="D25" s="87">
        <v>89657.0</v>
      </c>
      <c r="E25" s="88" t="s">
        <v>1171</v>
      </c>
      <c r="F25" s="27"/>
      <c r="G25" s="27"/>
      <c r="H25" s="25"/>
      <c r="I25" s="89">
        <v>2700.0</v>
      </c>
      <c r="J25" s="27"/>
      <c r="K25" s="27"/>
      <c r="L25" s="25"/>
      <c r="M25" s="89"/>
      <c r="N25" s="25"/>
      <c r="O25" s="25"/>
      <c r="P25" s="26">
        <v>2700.0</v>
      </c>
      <c r="Q25" s="30">
        <f t="shared" si="1"/>
        <v>0</v>
      </c>
      <c r="R25" s="26" t="s">
        <v>236</v>
      </c>
      <c r="S25" s="29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85">
        <v>45833.0</v>
      </c>
      <c r="C26" s="86" t="s">
        <v>1172</v>
      </c>
      <c r="D26" s="87">
        <v>87888.0</v>
      </c>
      <c r="E26" s="88" t="s">
        <v>239</v>
      </c>
      <c r="F26" s="27"/>
      <c r="G26" s="27"/>
      <c r="H26" s="25"/>
      <c r="I26" s="89">
        <v>1450.0</v>
      </c>
      <c r="J26" s="27"/>
      <c r="K26" s="27"/>
      <c r="L26" s="25"/>
      <c r="M26" s="89"/>
      <c r="N26" s="25"/>
      <c r="O26" s="25"/>
      <c r="P26" s="26">
        <v>1450.0</v>
      </c>
      <c r="Q26" s="30">
        <f t="shared" si="1"/>
        <v>0</v>
      </c>
      <c r="R26" s="26" t="s">
        <v>236</v>
      </c>
      <c r="S26" s="29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85">
        <v>45833.0</v>
      </c>
      <c r="C27" s="86" t="s">
        <v>1173</v>
      </c>
      <c r="D27" s="87">
        <v>51017.0</v>
      </c>
      <c r="E27" s="88" t="s">
        <v>293</v>
      </c>
      <c r="F27" s="27"/>
      <c r="G27" s="27"/>
      <c r="H27" s="27">
        <v>16700.0</v>
      </c>
      <c r="I27" s="89"/>
      <c r="J27" s="27"/>
      <c r="K27" s="27"/>
      <c r="L27" s="25"/>
      <c r="M27" s="89"/>
      <c r="N27" s="25"/>
      <c r="O27" s="25"/>
      <c r="P27" s="26">
        <v>16700.0</v>
      </c>
      <c r="Q27" s="30">
        <f t="shared" si="1"/>
        <v>0</v>
      </c>
      <c r="R27" s="26"/>
      <c r="S27" s="29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85">
        <v>45833.0</v>
      </c>
      <c r="C28" s="86" t="s">
        <v>1174</v>
      </c>
      <c r="D28" s="87">
        <v>89655.0</v>
      </c>
      <c r="E28" s="88" t="s">
        <v>1175</v>
      </c>
      <c r="F28" s="25"/>
      <c r="G28" s="27"/>
      <c r="H28" s="27"/>
      <c r="I28" s="89"/>
      <c r="J28" s="27"/>
      <c r="K28" s="25"/>
      <c r="L28" s="25"/>
      <c r="M28" s="89">
        <v>300.0</v>
      </c>
      <c r="N28" s="25"/>
      <c r="O28" s="25"/>
      <c r="P28" s="26">
        <v>300.0</v>
      </c>
      <c r="Q28" s="30">
        <f t="shared" si="1"/>
        <v>0</v>
      </c>
      <c r="R28" s="26"/>
      <c r="S28" s="29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85">
        <v>45833.0</v>
      </c>
      <c r="C29" s="86" t="s">
        <v>1176</v>
      </c>
      <c r="D29" s="87">
        <v>50342.0</v>
      </c>
      <c r="E29" s="88" t="s">
        <v>158</v>
      </c>
      <c r="F29" s="27"/>
      <c r="G29" s="25"/>
      <c r="H29" s="27"/>
      <c r="I29" s="89"/>
      <c r="J29" s="27"/>
      <c r="K29" s="27">
        <v>2500.0</v>
      </c>
      <c r="L29" s="25"/>
      <c r="M29" s="64"/>
      <c r="N29" s="25"/>
      <c r="O29" s="25"/>
      <c r="P29" s="26">
        <v>2500.0</v>
      </c>
      <c r="Q29" s="30">
        <f t="shared" si="1"/>
        <v>0</v>
      </c>
      <c r="R29" s="26"/>
      <c r="S29" s="29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/>
      <c r="B30" s="85"/>
      <c r="C30" s="86"/>
      <c r="D30" s="87"/>
      <c r="E30" s="88"/>
      <c r="F30" s="25"/>
      <c r="G30" s="25"/>
      <c r="H30" s="27"/>
      <c r="I30" s="89"/>
      <c r="J30" s="27"/>
      <c r="K30" s="27"/>
      <c r="L30" s="25"/>
      <c r="M30" s="64"/>
      <c r="N30" s="25"/>
      <c r="O30" s="25"/>
      <c r="P30" s="26"/>
      <c r="Q30" s="30">
        <f t="shared" si="1"/>
        <v>0</v>
      </c>
      <c r="R30" s="26"/>
      <c r="S30" s="29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65"/>
      <c r="B31" s="66"/>
      <c r="C31" s="67"/>
      <c r="D31" s="68"/>
      <c r="E31" s="68"/>
      <c r="F31" s="69">
        <f t="shared" ref="F31:P31" si="2">SUM(F6:F30)</f>
        <v>0</v>
      </c>
      <c r="G31" s="69">
        <f t="shared" si="2"/>
        <v>23800</v>
      </c>
      <c r="H31" s="69">
        <f t="shared" si="2"/>
        <v>16700</v>
      </c>
      <c r="I31" s="69">
        <f t="shared" si="2"/>
        <v>50780</v>
      </c>
      <c r="J31" s="69">
        <f t="shared" si="2"/>
        <v>41350</v>
      </c>
      <c r="K31" s="69">
        <f t="shared" si="2"/>
        <v>18300</v>
      </c>
      <c r="L31" s="69">
        <f t="shared" si="2"/>
        <v>0</v>
      </c>
      <c r="M31" s="69">
        <f t="shared" si="2"/>
        <v>2800</v>
      </c>
      <c r="N31" s="69">
        <f t="shared" si="2"/>
        <v>0</v>
      </c>
      <c r="O31" s="69">
        <f t="shared" si="2"/>
        <v>0</v>
      </c>
      <c r="P31" s="69">
        <f t="shared" si="2"/>
        <v>153730</v>
      </c>
      <c r="Q31" s="91"/>
      <c r="R31" s="68"/>
      <c r="S31" s="70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</row>
    <row r="32" ht="42.0" customHeight="1">
      <c r="A32" s="71"/>
      <c r="B32" s="92"/>
      <c r="C32" s="72"/>
      <c r="D32" s="72"/>
      <c r="E32" s="72"/>
      <c r="F32" s="73">
        <f>F31+G31+H31+I31+J31+K31+L31+M31+N31+O31</f>
        <v>153730</v>
      </c>
      <c r="G32" s="5"/>
      <c r="H32" s="5"/>
      <c r="I32" s="5"/>
      <c r="J32" s="5"/>
      <c r="K32" s="5"/>
      <c r="L32" s="5"/>
      <c r="M32" s="5"/>
      <c r="N32" s="5"/>
      <c r="O32" s="5"/>
      <c r="P32" s="74" t="s">
        <v>161</v>
      </c>
      <c r="Q32" s="74"/>
      <c r="R32" s="72"/>
      <c r="S32" s="7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</row>
    <row r="33" ht="42.0" customHeight="1">
      <c r="A33" s="55"/>
      <c r="B33" s="55"/>
      <c r="C33" s="55"/>
      <c r="D33" s="55"/>
      <c r="E33" s="31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</row>
    <row r="34" ht="42.0" customHeight="1">
      <c r="A34" s="117" t="s">
        <v>169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6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ht="42.0" customHeight="1">
      <c r="A35" s="119" t="s">
        <v>2</v>
      </c>
      <c r="B35" s="120" t="s">
        <v>3</v>
      </c>
      <c r="C35" s="120" t="s">
        <v>4</v>
      </c>
      <c r="D35" s="120" t="s">
        <v>5</v>
      </c>
      <c r="E35" s="120" t="s">
        <v>6</v>
      </c>
      <c r="F35" s="121" t="s">
        <v>31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1"/>
      <c r="R35" s="120" t="s">
        <v>32</v>
      </c>
      <c r="S35" s="120" t="s">
        <v>33</v>
      </c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ht="42.0" customHeight="1">
      <c r="A36" s="12"/>
      <c r="B36" s="13"/>
      <c r="C36" s="13"/>
      <c r="D36" s="13"/>
      <c r="E36" s="13"/>
      <c r="F36" s="122" t="s">
        <v>34</v>
      </c>
      <c r="G36" s="123" t="s">
        <v>35</v>
      </c>
      <c r="H36" s="11"/>
      <c r="I36" s="123" t="s">
        <v>36</v>
      </c>
      <c r="J36" s="11"/>
      <c r="K36" s="120" t="s">
        <v>37</v>
      </c>
      <c r="L36" s="124"/>
      <c r="M36" s="124"/>
      <c r="N36" s="124"/>
      <c r="O36" s="125" t="s">
        <v>1177</v>
      </c>
      <c r="P36" s="120" t="s">
        <v>39</v>
      </c>
      <c r="Q36" s="120" t="s">
        <v>40</v>
      </c>
      <c r="R36" s="13"/>
      <c r="S36" s="13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ht="42.0" customHeight="1">
      <c r="A37" s="17"/>
      <c r="B37" s="11"/>
      <c r="C37" s="11"/>
      <c r="D37" s="11"/>
      <c r="E37" s="11"/>
      <c r="F37" s="11"/>
      <c r="G37" s="126" t="s">
        <v>41</v>
      </c>
      <c r="H37" s="126" t="s">
        <v>42</v>
      </c>
      <c r="I37" s="126" t="s">
        <v>43</v>
      </c>
      <c r="J37" s="126" t="s">
        <v>44</v>
      </c>
      <c r="K37" s="11"/>
      <c r="L37" s="126" t="s">
        <v>45</v>
      </c>
      <c r="M37" s="126" t="s">
        <v>46</v>
      </c>
      <c r="N37" s="126" t="s">
        <v>47</v>
      </c>
      <c r="O37" s="11"/>
      <c r="P37" s="11"/>
      <c r="Q37" s="11"/>
      <c r="R37" s="11"/>
      <c r="S37" s="11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ht="42.0" customHeight="1">
      <c r="A38" s="137">
        <v>1.0</v>
      </c>
      <c r="B38" s="85">
        <v>45833.0</v>
      </c>
      <c r="C38" s="216" t="s">
        <v>1178</v>
      </c>
      <c r="D38" s="217">
        <v>49655.0</v>
      </c>
      <c r="E38" s="218" t="s">
        <v>546</v>
      </c>
      <c r="F38" s="130"/>
      <c r="G38" s="130"/>
      <c r="H38" s="133">
        <v>10000.0</v>
      </c>
      <c r="I38" s="132"/>
      <c r="J38" s="132"/>
      <c r="K38" s="132"/>
      <c r="L38" s="132"/>
      <c r="M38" s="130"/>
      <c r="N38" s="130"/>
      <c r="O38" s="130"/>
      <c r="P38" s="133">
        <v>10000.0</v>
      </c>
      <c r="Q38" s="204">
        <v>0.0</v>
      </c>
      <c r="R38" s="26"/>
      <c r="S38" s="136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ht="42.0" customHeight="1">
      <c r="A39" s="137">
        <v>2.0</v>
      </c>
      <c r="B39" s="85">
        <v>45834.0</v>
      </c>
      <c r="C39" s="216" t="s">
        <v>1179</v>
      </c>
      <c r="D39" s="217">
        <v>44035.0</v>
      </c>
      <c r="E39" s="218" t="s">
        <v>176</v>
      </c>
      <c r="F39" s="130"/>
      <c r="G39" s="130"/>
      <c r="H39" s="133">
        <v>22450.0</v>
      </c>
      <c r="I39" s="132"/>
      <c r="J39" s="132"/>
      <c r="K39" s="132"/>
      <c r="L39" s="132"/>
      <c r="M39" s="130"/>
      <c r="N39" s="130"/>
      <c r="O39" s="130"/>
      <c r="P39" s="133">
        <v>22450.0</v>
      </c>
      <c r="Q39" s="204">
        <v>0.0</v>
      </c>
      <c r="R39" s="26"/>
      <c r="S39" s="136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ht="42.0" customHeight="1">
      <c r="A40" s="137">
        <v>3.0</v>
      </c>
      <c r="B40" s="85">
        <v>45835.0</v>
      </c>
      <c r="C40" s="216" t="s">
        <v>1180</v>
      </c>
      <c r="D40" s="217">
        <v>50342.0</v>
      </c>
      <c r="E40" s="218" t="s">
        <v>158</v>
      </c>
      <c r="F40" s="130"/>
      <c r="G40" s="130"/>
      <c r="H40" s="133">
        <v>1700.0</v>
      </c>
      <c r="I40" s="132"/>
      <c r="J40" s="132"/>
      <c r="K40" s="132"/>
      <c r="L40" s="132"/>
      <c r="M40" s="130"/>
      <c r="N40" s="130"/>
      <c r="O40" s="130"/>
      <c r="P40" s="133">
        <v>1700.0</v>
      </c>
      <c r="Q40" s="204">
        <v>0.0</v>
      </c>
      <c r="R40" s="26"/>
      <c r="S40" s="136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ht="42.0" customHeight="1">
      <c r="A41" s="137">
        <v>4.0</v>
      </c>
      <c r="B41" s="85">
        <v>45836.0</v>
      </c>
      <c r="C41" s="216" t="s">
        <v>1181</v>
      </c>
      <c r="D41" s="217">
        <v>50342.0</v>
      </c>
      <c r="E41" s="218" t="s">
        <v>158</v>
      </c>
      <c r="F41" s="130"/>
      <c r="G41" s="130"/>
      <c r="H41" s="133">
        <v>800.0</v>
      </c>
      <c r="I41" s="132"/>
      <c r="J41" s="132"/>
      <c r="K41" s="132"/>
      <c r="L41" s="132"/>
      <c r="M41" s="130"/>
      <c r="N41" s="130"/>
      <c r="O41" s="130"/>
      <c r="P41" s="133">
        <v>800.0</v>
      </c>
      <c r="Q41" s="204">
        <v>0.0</v>
      </c>
      <c r="R41" s="26"/>
      <c r="S41" s="136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ht="42.0" customHeight="1">
      <c r="A42" s="137">
        <v>5.0</v>
      </c>
      <c r="B42" s="85">
        <v>45837.0</v>
      </c>
      <c r="C42" s="216" t="s">
        <v>1182</v>
      </c>
      <c r="D42" s="217">
        <v>44035.0</v>
      </c>
      <c r="E42" s="218" t="s">
        <v>176</v>
      </c>
      <c r="F42" s="130"/>
      <c r="G42" s="130"/>
      <c r="H42" s="133">
        <v>5000.0</v>
      </c>
      <c r="I42" s="132"/>
      <c r="J42" s="132"/>
      <c r="K42" s="132"/>
      <c r="L42" s="132"/>
      <c r="M42" s="130"/>
      <c r="N42" s="130"/>
      <c r="O42" s="130"/>
      <c r="P42" s="133">
        <v>5000.0</v>
      </c>
      <c r="Q42" s="204">
        <v>0.0</v>
      </c>
      <c r="R42" s="26"/>
      <c r="S42" s="136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</row>
    <row r="43" ht="42.0" customHeight="1">
      <c r="A43" s="137">
        <v>6.0</v>
      </c>
      <c r="B43" s="85">
        <v>45829.0</v>
      </c>
      <c r="C43" s="216" t="s">
        <v>1183</v>
      </c>
      <c r="D43" s="215">
        <v>48631.0</v>
      </c>
      <c r="E43" s="213" t="s">
        <v>172</v>
      </c>
      <c r="F43" s="130"/>
      <c r="G43" s="130"/>
      <c r="H43" s="133">
        <v>10000.0</v>
      </c>
      <c r="I43" s="132"/>
      <c r="J43" s="132"/>
      <c r="K43" s="132"/>
      <c r="L43" s="132"/>
      <c r="M43" s="130"/>
      <c r="N43" s="130"/>
      <c r="O43" s="130"/>
      <c r="P43" s="133">
        <v>10000.0</v>
      </c>
      <c r="Q43" s="204">
        <v>0.0</v>
      </c>
      <c r="R43" s="26"/>
      <c r="S43" s="136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ht="42.0" customHeight="1">
      <c r="A44" s="146"/>
      <c r="B44" s="147"/>
      <c r="C44" s="148"/>
      <c r="D44" s="149" t="s">
        <v>168</v>
      </c>
      <c r="E44" s="124"/>
      <c r="F44" s="150">
        <f t="shared" ref="F44:G44" si="3">SUM(F43)</f>
        <v>0</v>
      </c>
      <c r="G44" s="150">
        <f t="shared" si="3"/>
        <v>0</v>
      </c>
      <c r="H44" s="219">
        <v>49950.0</v>
      </c>
      <c r="I44" s="150">
        <f t="shared" ref="I44:O44" si="4">SUM(I43)</f>
        <v>0</v>
      </c>
      <c r="J44" s="150">
        <f t="shared" si="4"/>
        <v>0</v>
      </c>
      <c r="K44" s="150">
        <f t="shared" si="4"/>
        <v>0</v>
      </c>
      <c r="L44" s="150">
        <f t="shared" si="4"/>
        <v>0</v>
      </c>
      <c r="M44" s="150">
        <f t="shared" si="4"/>
        <v>0</v>
      </c>
      <c r="N44" s="150">
        <f t="shared" si="4"/>
        <v>0</v>
      </c>
      <c r="O44" s="150">
        <f t="shared" si="4"/>
        <v>0</v>
      </c>
      <c r="P44" s="220">
        <v>49950.0</v>
      </c>
      <c r="Q44" s="152"/>
      <c r="R44" s="124"/>
      <c r="S44" s="153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ht="42.0" customHeight="1">
      <c r="A45" s="154"/>
      <c r="B45" s="155"/>
      <c r="C45" s="155"/>
      <c r="D45" s="155"/>
      <c r="E45" s="155"/>
      <c r="F45" s="193">
        <v>49950.0</v>
      </c>
      <c r="G45" s="5"/>
      <c r="H45" s="5"/>
      <c r="I45" s="5"/>
      <c r="J45" s="5"/>
      <c r="K45" s="5"/>
      <c r="L45" s="5"/>
      <c r="M45" s="5"/>
      <c r="N45" s="5"/>
      <c r="O45" s="5"/>
      <c r="P45" s="157"/>
      <c r="Q45" s="157"/>
      <c r="R45" s="155"/>
      <c r="S45" s="158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ht="42.0" customHeight="1">
      <c r="A46" s="55"/>
      <c r="B46" s="55"/>
      <c r="C46" s="55"/>
      <c r="D46" s="55"/>
      <c r="E46" s="31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ht="51.0" customHeight="1">
      <c r="A47" s="3"/>
      <c r="B47" s="3"/>
      <c r="C47" s="3"/>
      <c r="D47" s="3"/>
      <c r="E47" s="159" t="s">
        <v>188</v>
      </c>
      <c r="F47" s="160" t="s">
        <v>192</v>
      </c>
      <c r="G47" s="3"/>
      <c r="H47" s="3"/>
      <c r="I47" s="3"/>
      <c r="J47" s="161" t="s">
        <v>190</v>
      </c>
      <c r="K47" s="162"/>
      <c r="L47" s="162"/>
      <c r="M47" s="162"/>
      <c r="N47" s="163"/>
      <c r="O47" s="163"/>
      <c r="P47" s="164"/>
      <c r="Q47" s="165"/>
      <c r="R47" s="165"/>
      <c r="S47" s="165"/>
      <c r="T47" s="165"/>
      <c r="U47" s="165"/>
      <c r="V47" s="165"/>
      <c r="W47" s="165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159" t="s">
        <v>191</v>
      </c>
      <c r="F48" s="160" t="s">
        <v>192</v>
      </c>
      <c r="G48" s="3"/>
      <c r="H48" s="3"/>
      <c r="I48" s="3"/>
      <c r="J48" s="167" t="s">
        <v>193</v>
      </c>
      <c r="K48" s="168"/>
      <c r="L48" s="168"/>
      <c r="M48" s="168"/>
      <c r="N48" s="168"/>
      <c r="O48" s="168"/>
      <c r="P48" s="169"/>
      <c r="Q48" s="165"/>
      <c r="R48" s="165"/>
      <c r="S48" s="165"/>
      <c r="T48" s="165"/>
      <c r="U48" s="165"/>
      <c r="V48" s="165"/>
      <c r="W48" s="165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159" t="s">
        <v>194</v>
      </c>
      <c r="F49" s="160" t="s">
        <v>192</v>
      </c>
      <c r="G49" s="3"/>
      <c r="H49" s="3"/>
      <c r="I49" s="207"/>
      <c r="J49" s="208"/>
      <c r="K49" s="209"/>
      <c r="L49" s="208"/>
      <c r="M49" s="209"/>
      <c r="N49" s="209"/>
      <c r="O49" s="209"/>
      <c r="P49" s="208"/>
      <c r="Q49" s="172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159" t="s">
        <v>195</v>
      </c>
      <c r="F50" s="160" t="s">
        <v>192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159" t="s">
        <v>1184</v>
      </c>
      <c r="F51" s="160" t="s">
        <v>192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159" t="s">
        <v>199</v>
      </c>
      <c r="F52" s="160" t="s">
        <v>192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159" t="s">
        <v>200</v>
      </c>
      <c r="F53" s="160" t="s">
        <v>192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5:D37"/>
    <mergeCell ref="E35:E37"/>
    <mergeCell ref="P4:P5"/>
    <mergeCell ref="Q4:Q5"/>
    <mergeCell ref="F32:O32"/>
    <mergeCell ref="A34:S34"/>
    <mergeCell ref="A35:A37"/>
    <mergeCell ref="B35:B37"/>
    <mergeCell ref="C35:C37"/>
    <mergeCell ref="S35:S37"/>
    <mergeCell ref="P36:P37"/>
    <mergeCell ref="Q36:Q37"/>
    <mergeCell ref="F35:Q35"/>
    <mergeCell ref="R35:R37"/>
    <mergeCell ref="F36:F37"/>
    <mergeCell ref="G36:H36"/>
    <mergeCell ref="I36:J36"/>
    <mergeCell ref="K36:K37"/>
    <mergeCell ref="O36:O37"/>
    <mergeCell ref="F45:O4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20.13"/>
    <col customWidth="1" min="13" max="13" width="16.88"/>
    <col customWidth="1" min="14" max="14" width="16.38"/>
    <col customWidth="1" min="15" max="15" width="9.38"/>
    <col customWidth="1" min="16" max="16" width="19.38"/>
    <col customWidth="1" min="17" max="17" width="14.63"/>
    <col customWidth="1" min="18" max="18" width="22.38"/>
    <col customWidth="1" min="19" max="19" width="27.13"/>
    <col customWidth="1" min="20" max="36" width="15.75"/>
  </cols>
  <sheetData>
    <row r="1" ht="114.0" customHeight="1">
      <c r="A1" s="76" t="s">
        <v>1185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84.0" customHeight="1">
      <c r="A2" s="77" t="s">
        <v>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8" t="s">
        <v>2</v>
      </c>
      <c r="B3" s="79" t="s">
        <v>3</v>
      </c>
      <c r="C3" s="79" t="s">
        <v>4</v>
      </c>
      <c r="D3" s="79" t="s">
        <v>5</v>
      </c>
      <c r="E3" s="79" t="s">
        <v>6</v>
      </c>
      <c r="F3" s="80" t="s">
        <v>31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79" t="s">
        <v>32</v>
      </c>
      <c r="S3" s="79" t="s">
        <v>33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81" t="s">
        <v>34</v>
      </c>
      <c r="G4" s="82" t="s">
        <v>35</v>
      </c>
      <c r="H4" s="11"/>
      <c r="I4" s="82" t="s">
        <v>36</v>
      </c>
      <c r="J4" s="11"/>
      <c r="K4" s="79" t="s">
        <v>37</v>
      </c>
      <c r="L4" s="83"/>
      <c r="M4" s="83"/>
      <c r="N4" s="83"/>
      <c r="O4" s="79" t="s">
        <v>38</v>
      </c>
      <c r="P4" s="79" t="s">
        <v>39</v>
      </c>
      <c r="Q4" s="79" t="s">
        <v>40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84" t="s">
        <v>41</v>
      </c>
      <c r="H5" s="84" t="s">
        <v>42</v>
      </c>
      <c r="I5" s="84" t="s">
        <v>43</v>
      </c>
      <c r="J5" s="84" t="s">
        <v>44</v>
      </c>
      <c r="K5" s="11"/>
      <c r="L5" s="84" t="s">
        <v>45</v>
      </c>
      <c r="M5" s="84" t="s">
        <v>46</v>
      </c>
      <c r="N5" s="84" t="s">
        <v>47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85">
        <v>45834.0</v>
      </c>
      <c r="C6" s="86" t="s">
        <v>1186</v>
      </c>
      <c r="D6" s="87">
        <v>51946.0</v>
      </c>
      <c r="E6" s="88" t="s">
        <v>388</v>
      </c>
      <c r="F6" s="25"/>
      <c r="G6" s="27"/>
      <c r="H6" s="25"/>
      <c r="I6" s="89">
        <v>17000.0</v>
      </c>
      <c r="J6" s="27"/>
      <c r="K6" s="25"/>
      <c r="L6" s="25"/>
      <c r="M6" s="89"/>
      <c r="N6" s="25"/>
      <c r="O6" s="25"/>
      <c r="P6" s="26">
        <v>17000.0</v>
      </c>
      <c r="Q6" s="30">
        <f t="shared" ref="Q6:Q23" si="1">F6+G6+H6+I6+J6+K6+L6+M6+N6+O6-P6</f>
        <v>0</v>
      </c>
      <c r="R6" s="26" t="s">
        <v>76</v>
      </c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85">
        <v>45834.0</v>
      </c>
      <c r="C7" s="86" t="s">
        <v>1187</v>
      </c>
      <c r="D7" s="87">
        <v>63830.0</v>
      </c>
      <c r="E7" s="88" t="s">
        <v>1188</v>
      </c>
      <c r="F7" s="25"/>
      <c r="G7" s="27"/>
      <c r="H7" s="25"/>
      <c r="I7" s="89">
        <v>2600.0</v>
      </c>
      <c r="J7" s="27"/>
      <c r="K7" s="25"/>
      <c r="L7" s="25"/>
      <c r="M7" s="89"/>
      <c r="N7" s="25"/>
      <c r="O7" s="25"/>
      <c r="P7" s="26">
        <v>2600.0</v>
      </c>
      <c r="Q7" s="30">
        <f t="shared" si="1"/>
        <v>0</v>
      </c>
      <c r="R7" s="26" t="s">
        <v>64</v>
      </c>
      <c r="S7" s="29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85">
        <v>45834.0</v>
      </c>
      <c r="C8" s="86" t="s">
        <v>1189</v>
      </c>
      <c r="D8" s="87">
        <v>78630.0</v>
      </c>
      <c r="E8" s="88" t="s">
        <v>525</v>
      </c>
      <c r="F8" s="27"/>
      <c r="G8" s="27"/>
      <c r="H8" s="25"/>
      <c r="I8" s="89">
        <v>4600.0</v>
      </c>
      <c r="J8" s="27"/>
      <c r="K8" s="27"/>
      <c r="L8" s="25"/>
      <c r="M8" s="89"/>
      <c r="N8" s="25"/>
      <c r="O8" s="25"/>
      <c r="P8" s="26">
        <v>4600.0</v>
      </c>
      <c r="Q8" s="30">
        <f t="shared" si="1"/>
        <v>0</v>
      </c>
      <c r="R8" s="26" t="s">
        <v>76</v>
      </c>
      <c r="S8" s="29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85">
        <v>45834.0</v>
      </c>
      <c r="C9" s="86" t="s">
        <v>1190</v>
      </c>
      <c r="D9" s="87">
        <v>59244.0</v>
      </c>
      <c r="E9" s="88" t="s">
        <v>399</v>
      </c>
      <c r="F9" s="27"/>
      <c r="G9" s="27"/>
      <c r="H9" s="25"/>
      <c r="I9" s="89">
        <v>600.0</v>
      </c>
      <c r="J9" s="27"/>
      <c r="K9" s="27"/>
      <c r="L9" s="25"/>
      <c r="M9" s="89"/>
      <c r="N9" s="25"/>
      <c r="O9" s="25"/>
      <c r="P9" s="26">
        <v>600.0</v>
      </c>
      <c r="Q9" s="30">
        <f t="shared" si="1"/>
        <v>0</v>
      </c>
      <c r="R9" s="26" t="s">
        <v>76</v>
      </c>
      <c r="S9" s="29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85">
        <v>45834.0</v>
      </c>
      <c r="C10" s="86" t="s">
        <v>1191</v>
      </c>
      <c r="D10" s="87">
        <v>20541.0</v>
      </c>
      <c r="E10" s="88" t="s">
        <v>82</v>
      </c>
      <c r="F10" s="27"/>
      <c r="G10" s="27"/>
      <c r="H10" s="25"/>
      <c r="I10" s="89">
        <v>5000.0</v>
      </c>
      <c r="J10" s="27"/>
      <c r="K10" s="25"/>
      <c r="L10" s="25"/>
      <c r="M10" s="64"/>
      <c r="N10" s="25"/>
      <c r="O10" s="25"/>
      <c r="P10" s="26">
        <v>5000.0</v>
      </c>
      <c r="Q10" s="30">
        <f t="shared" si="1"/>
        <v>0</v>
      </c>
      <c r="R10" s="26" t="s">
        <v>76</v>
      </c>
      <c r="S10" s="29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85">
        <v>45834.0</v>
      </c>
      <c r="C11" s="86" t="s">
        <v>1192</v>
      </c>
      <c r="D11" s="87">
        <v>89688.0</v>
      </c>
      <c r="E11" s="88" t="s">
        <v>1193</v>
      </c>
      <c r="F11" s="27"/>
      <c r="G11" s="25"/>
      <c r="H11" s="25"/>
      <c r="I11" s="89">
        <v>2900.0</v>
      </c>
      <c r="J11" s="27"/>
      <c r="K11" s="27"/>
      <c r="L11" s="27"/>
      <c r="M11" s="89"/>
      <c r="N11" s="25"/>
      <c r="O11" s="25"/>
      <c r="P11" s="26">
        <v>2900.0</v>
      </c>
      <c r="Q11" s="30">
        <f t="shared" si="1"/>
        <v>0</v>
      </c>
      <c r="R11" s="26" t="s">
        <v>76</v>
      </c>
      <c r="S11" s="2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85">
        <v>45834.0</v>
      </c>
      <c r="C12" s="86" t="s">
        <v>1194</v>
      </c>
      <c r="D12" s="87">
        <v>24368.0</v>
      </c>
      <c r="E12" s="88" t="s">
        <v>434</v>
      </c>
      <c r="F12" s="27"/>
      <c r="G12" s="27"/>
      <c r="H12" s="25"/>
      <c r="I12" s="89">
        <v>100.0</v>
      </c>
      <c r="J12" s="27"/>
      <c r="K12" s="27">
        <v>2500.0</v>
      </c>
      <c r="L12" s="25"/>
      <c r="M12" s="89"/>
      <c r="N12" s="25"/>
      <c r="O12" s="25"/>
      <c r="P12" s="26">
        <v>2600.0</v>
      </c>
      <c r="Q12" s="30">
        <f t="shared" si="1"/>
        <v>0</v>
      </c>
      <c r="R12" s="26" t="s">
        <v>76</v>
      </c>
      <c r="S12" s="2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85">
        <v>45834.0</v>
      </c>
      <c r="C13" s="86" t="s">
        <v>1195</v>
      </c>
      <c r="D13" s="87">
        <v>22332.0</v>
      </c>
      <c r="E13" s="88" t="s">
        <v>467</v>
      </c>
      <c r="F13" s="27"/>
      <c r="G13" s="27"/>
      <c r="H13" s="25"/>
      <c r="I13" s="89"/>
      <c r="J13" s="27"/>
      <c r="K13" s="27">
        <v>2500.0</v>
      </c>
      <c r="L13" s="25"/>
      <c r="M13" s="89"/>
      <c r="N13" s="25"/>
      <c r="O13" s="25"/>
      <c r="P13" s="26">
        <v>2500.0</v>
      </c>
      <c r="Q13" s="30">
        <f t="shared" si="1"/>
        <v>0</v>
      </c>
      <c r="R13" s="26" t="s">
        <v>76</v>
      </c>
      <c r="S13" s="2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85">
        <v>45834.0</v>
      </c>
      <c r="C14" s="86" t="s">
        <v>1196</v>
      </c>
      <c r="D14" s="87">
        <v>22332.0</v>
      </c>
      <c r="E14" s="88" t="s">
        <v>467</v>
      </c>
      <c r="F14" s="27"/>
      <c r="G14" s="27"/>
      <c r="H14" s="25"/>
      <c r="I14" s="89"/>
      <c r="J14" s="27"/>
      <c r="K14" s="27">
        <v>2600.0</v>
      </c>
      <c r="L14" s="25"/>
      <c r="M14" s="89"/>
      <c r="N14" s="25"/>
      <c r="O14" s="25"/>
      <c r="P14" s="26">
        <v>2600.0</v>
      </c>
      <c r="Q14" s="30">
        <f t="shared" si="1"/>
        <v>0</v>
      </c>
      <c r="R14" s="26" t="s">
        <v>76</v>
      </c>
      <c r="S14" s="2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85">
        <v>45834.0</v>
      </c>
      <c r="C15" s="86" t="s">
        <v>1197</v>
      </c>
      <c r="D15" s="87">
        <v>36769.0</v>
      </c>
      <c r="E15" s="88" t="s">
        <v>136</v>
      </c>
      <c r="F15" s="27"/>
      <c r="G15" s="27"/>
      <c r="H15" s="25"/>
      <c r="I15" s="89">
        <v>5100.0</v>
      </c>
      <c r="J15" s="27"/>
      <c r="K15" s="27"/>
      <c r="L15" s="25"/>
      <c r="M15" s="89"/>
      <c r="N15" s="25"/>
      <c r="O15" s="25"/>
      <c r="P15" s="26">
        <v>5100.0</v>
      </c>
      <c r="Q15" s="30">
        <f t="shared" si="1"/>
        <v>0</v>
      </c>
      <c r="R15" s="26" t="s">
        <v>76</v>
      </c>
      <c r="S15" s="2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85">
        <v>45834.0</v>
      </c>
      <c r="C16" s="86" t="s">
        <v>1198</v>
      </c>
      <c r="D16" s="87">
        <v>54517.0</v>
      </c>
      <c r="E16" s="88" t="s">
        <v>1199</v>
      </c>
      <c r="F16" s="27"/>
      <c r="G16" s="27"/>
      <c r="H16" s="25"/>
      <c r="I16" s="89"/>
      <c r="J16" s="27">
        <v>3950.0</v>
      </c>
      <c r="K16" s="27"/>
      <c r="L16" s="25"/>
      <c r="M16" s="89"/>
      <c r="N16" s="25"/>
      <c r="O16" s="25"/>
      <c r="P16" s="26">
        <v>3950.0</v>
      </c>
      <c r="Q16" s="30">
        <f t="shared" si="1"/>
        <v>0</v>
      </c>
      <c r="R16" s="26" t="s">
        <v>64</v>
      </c>
      <c r="S16" s="2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85">
        <v>45834.0</v>
      </c>
      <c r="C17" s="86" t="s">
        <v>1200</v>
      </c>
      <c r="D17" s="87">
        <v>35227.0</v>
      </c>
      <c r="E17" s="88" t="s">
        <v>131</v>
      </c>
      <c r="F17" s="27">
        <v>2500.0</v>
      </c>
      <c r="G17" s="27"/>
      <c r="H17" s="25"/>
      <c r="I17" s="89"/>
      <c r="J17" s="27"/>
      <c r="K17" s="27"/>
      <c r="L17" s="25"/>
      <c r="M17" s="89"/>
      <c r="N17" s="25"/>
      <c r="O17" s="25"/>
      <c r="P17" s="26">
        <v>2500.0</v>
      </c>
      <c r="Q17" s="30">
        <f t="shared" si="1"/>
        <v>0</v>
      </c>
      <c r="R17" s="26" t="s">
        <v>64</v>
      </c>
      <c r="S17" s="29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85">
        <v>45834.0</v>
      </c>
      <c r="C18" s="86" t="s">
        <v>1201</v>
      </c>
      <c r="D18" s="87">
        <v>89701.0</v>
      </c>
      <c r="E18" s="88" t="s">
        <v>1202</v>
      </c>
      <c r="F18" s="27"/>
      <c r="G18" s="27"/>
      <c r="H18" s="25"/>
      <c r="I18" s="89">
        <v>300.0</v>
      </c>
      <c r="J18" s="27"/>
      <c r="K18" s="27"/>
      <c r="L18" s="25"/>
      <c r="M18" s="89"/>
      <c r="N18" s="25"/>
      <c r="O18" s="25"/>
      <c r="P18" s="26">
        <v>300.0</v>
      </c>
      <c r="Q18" s="30">
        <f t="shared" si="1"/>
        <v>0</v>
      </c>
      <c r="R18" s="26" t="s">
        <v>51</v>
      </c>
      <c r="S18" s="29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85">
        <v>45833.0</v>
      </c>
      <c r="C19" s="86" t="s">
        <v>1203</v>
      </c>
      <c r="D19" s="87">
        <v>59793.0</v>
      </c>
      <c r="E19" s="88" t="s">
        <v>1204</v>
      </c>
      <c r="F19" s="27"/>
      <c r="G19" s="27"/>
      <c r="H19" s="27">
        <v>5300.0</v>
      </c>
      <c r="I19" s="89"/>
      <c r="J19" s="27"/>
      <c r="K19" s="27"/>
      <c r="L19" s="25"/>
      <c r="M19" s="89"/>
      <c r="N19" s="25"/>
      <c r="O19" s="25"/>
      <c r="P19" s="26">
        <v>5300.0</v>
      </c>
      <c r="Q19" s="30">
        <f t="shared" si="1"/>
        <v>0</v>
      </c>
      <c r="R19" s="26"/>
      <c r="S19" s="29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85">
        <v>45834.0</v>
      </c>
      <c r="C20" s="86" t="s">
        <v>1205</v>
      </c>
      <c r="D20" s="87">
        <v>51017.0</v>
      </c>
      <c r="E20" s="88" t="s">
        <v>293</v>
      </c>
      <c r="F20" s="27"/>
      <c r="G20" s="27"/>
      <c r="H20" s="27">
        <v>13850.0</v>
      </c>
      <c r="I20" s="89"/>
      <c r="J20" s="27"/>
      <c r="K20" s="27"/>
      <c r="L20" s="25"/>
      <c r="M20" s="89"/>
      <c r="N20" s="25"/>
      <c r="O20" s="25"/>
      <c r="P20" s="26">
        <v>13850.0</v>
      </c>
      <c r="Q20" s="30">
        <f t="shared" si="1"/>
        <v>0</v>
      </c>
      <c r="R20" s="26"/>
      <c r="S20" s="29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9">
        <v>16.0</v>
      </c>
      <c r="B21" s="85">
        <v>45834.0</v>
      </c>
      <c r="C21" s="86" t="s">
        <v>1206</v>
      </c>
      <c r="D21" s="87">
        <v>52083.0</v>
      </c>
      <c r="E21" s="88" t="s">
        <v>233</v>
      </c>
      <c r="F21" s="27"/>
      <c r="G21" s="27"/>
      <c r="H21" s="27">
        <v>5000.0</v>
      </c>
      <c r="I21" s="89"/>
      <c r="J21" s="27"/>
      <c r="K21" s="27"/>
      <c r="L21" s="25"/>
      <c r="M21" s="89"/>
      <c r="N21" s="25"/>
      <c r="O21" s="25"/>
      <c r="P21" s="26">
        <v>5000.0</v>
      </c>
      <c r="Q21" s="30">
        <f t="shared" si="1"/>
        <v>0</v>
      </c>
      <c r="R21" s="26"/>
      <c r="S21" s="29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85">
        <v>45834.0</v>
      </c>
      <c r="C22" s="86" t="s">
        <v>1207</v>
      </c>
      <c r="D22" s="87">
        <v>50595.0</v>
      </c>
      <c r="E22" s="88" t="s">
        <v>678</v>
      </c>
      <c r="F22" s="27"/>
      <c r="G22" s="27"/>
      <c r="H22" s="27">
        <v>15000.0</v>
      </c>
      <c r="I22" s="89"/>
      <c r="J22" s="27"/>
      <c r="K22" s="27"/>
      <c r="L22" s="25"/>
      <c r="M22" s="89"/>
      <c r="N22" s="25"/>
      <c r="O22" s="25"/>
      <c r="P22" s="26">
        <v>15000.0</v>
      </c>
      <c r="Q22" s="30">
        <f t="shared" si="1"/>
        <v>0</v>
      </c>
      <c r="R22" s="26"/>
      <c r="S22" s="29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/>
      <c r="B23" s="85"/>
      <c r="C23" s="86"/>
      <c r="D23" s="87"/>
      <c r="E23" s="88"/>
      <c r="F23" s="25"/>
      <c r="G23" s="25"/>
      <c r="H23" s="27"/>
      <c r="I23" s="89"/>
      <c r="J23" s="27"/>
      <c r="K23" s="27"/>
      <c r="L23" s="25"/>
      <c r="M23" s="64"/>
      <c r="N23" s="25"/>
      <c r="O23" s="25"/>
      <c r="P23" s="26"/>
      <c r="Q23" s="30">
        <f t="shared" si="1"/>
        <v>0</v>
      </c>
      <c r="R23" s="26"/>
      <c r="S23" s="29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65"/>
      <c r="B24" s="66"/>
      <c r="C24" s="67"/>
      <c r="D24" s="68"/>
      <c r="E24" s="68"/>
      <c r="F24" s="69">
        <f t="shared" ref="F24:P24" si="2">SUM(F6:F23)</f>
        <v>2500</v>
      </c>
      <c r="G24" s="69">
        <f t="shared" si="2"/>
        <v>0</v>
      </c>
      <c r="H24" s="69">
        <f t="shared" si="2"/>
        <v>39150</v>
      </c>
      <c r="I24" s="69">
        <f t="shared" si="2"/>
        <v>38200</v>
      </c>
      <c r="J24" s="69">
        <f t="shared" si="2"/>
        <v>3950</v>
      </c>
      <c r="K24" s="69">
        <f t="shared" si="2"/>
        <v>7600</v>
      </c>
      <c r="L24" s="69">
        <f t="shared" si="2"/>
        <v>0</v>
      </c>
      <c r="M24" s="69">
        <f t="shared" si="2"/>
        <v>0</v>
      </c>
      <c r="N24" s="69">
        <f t="shared" si="2"/>
        <v>0</v>
      </c>
      <c r="O24" s="69">
        <f t="shared" si="2"/>
        <v>0</v>
      </c>
      <c r="P24" s="69">
        <f t="shared" si="2"/>
        <v>91400</v>
      </c>
      <c r="Q24" s="91"/>
      <c r="R24" s="68"/>
      <c r="S24" s="70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</row>
    <row r="25" ht="42.0" customHeight="1">
      <c r="A25" s="71"/>
      <c r="B25" s="92"/>
      <c r="C25" s="72"/>
      <c r="D25" s="72"/>
      <c r="E25" s="72"/>
      <c r="F25" s="73">
        <f>F24+G24+H24+I24+J24+K24+L24+M24+N24+O24</f>
        <v>91400</v>
      </c>
      <c r="G25" s="5"/>
      <c r="H25" s="5"/>
      <c r="I25" s="5"/>
      <c r="J25" s="5"/>
      <c r="K25" s="5"/>
      <c r="L25" s="5"/>
      <c r="M25" s="5"/>
      <c r="N25" s="5"/>
      <c r="O25" s="5"/>
      <c r="P25" s="74" t="s">
        <v>161</v>
      </c>
      <c r="Q25" s="74"/>
      <c r="R25" s="72"/>
      <c r="S25" s="7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</row>
    <row r="26" ht="42.0" customHeight="1">
      <c r="A26" s="55"/>
      <c r="B26" s="55"/>
      <c r="C26" s="55"/>
      <c r="D26" s="55"/>
      <c r="E26" s="31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</row>
    <row r="27" ht="42.0" customHeight="1">
      <c r="A27" s="117" t="s">
        <v>169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6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</row>
    <row r="28" ht="42.0" customHeight="1">
      <c r="A28" s="119" t="s">
        <v>2</v>
      </c>
      <c r="B28" s="120" t="s">
        <v>3</v>
      </c>
      <c r="C28" s="120" t="s">
        <v>4</v>
      </c>
      <c r="D28" s="120" t="s">
        <v>5</v>
      </c>
      <c r="E28" s="120" t="s">
        <v>6</v>
      </c>
      <c r="F28" s="121" t="s">
        <v>31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1"/>
      <c r="R28" s="120" t="s">
        <v>32</v>
      </c>
      <c r="S28" s="120" t="s">
        <v>33</v>
      </c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</row>
    <row r="29" ht="42.0" customHeight="1">
      <c r="A29" s="12"/>
      <c r="B29" s="13"/>
      <c r="C29" s="13"/>
      <c r="D29" s="13"/>
      <c r="E29" s="13"/>
      <c r="F29" s="122" t="s">
        <v>34</v>
      </c>
      <c r="G29" s="123" t="s">
        <v>35</v>
      </c>
      <c r="H29" s="11"/>
      <c r="I29" s="123" t="s">
        <v>36</v>
      </c>
      <c r="J29" s="11"/>
      <c r="K29" s="120" t="s">
        <v>37</v>
      </c>
      <c r="L29" s="124"/>
      <c r="M29" s="124"/>
      <c r="N29" s="124"/>
      <c r="O29" s="125" t="s">
        <v>1208</v>
      </c>
      <c r="P29" s="120" t="s">
        <v>39</v>
      </c>
      <c r="Q29" s="120" t="s">
        <v>40</v>
      </c>
      <c r="R29" s="13"/>
      <c r="S29" s="13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</row>
    <row r="30" ht="42.0" customHeight="1">
      <c r="A30" s="17"/>
      <c r="B30" s="11"/>
      <c r="C30" s="11"/>
      <c r="D30" s="11"/>
      <c r="E30" s="11"/>
      <c r="F30" s="11"/>
      <c r="G30" s="126" t="s">
        <v>41</v>
      </c>
      <c r="H30" s="126" t="s">
        <v>42</v>
      </c>
      <c r="I30" s="126" t="s">
        <v>43</v>
      </c>
      <c r="J30" s="126" t="s">
        <v>44</v>
      </c>
      <c r="K30" s="11"/>
      <c r="L30" s="126" t="s">
        <v>45</v>
      </c>
      <c r="M30" s="126" t="s">
        <v>46</v>
      </c>
      <c r="N30" s="126" t="s">
        <v>47</v>
      </c>
      <c r="O30" s="11"/>
      <c r="P30" s="11"/>
      <c r="Q30" s="11"/>
      <c r="R30" s="11"/>
      <c r="S30" s="11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</row>
    <row r="31" ht="42.0" customHeight="1">
      <c r="A31" s="137">
        <v>1.0</v>
      </c>
      <c r="B31" s="85">
        <v>45834.0</v>
      </c>
      <c r="C31" s="216" t="s">
        <v>1209</v>
      </c>
      <c r="D31" s="217">
        <v>48631.0</v>
      </c>
      <c r="E31" s="218" t="s">
        <v>172</v>
      </c>
      <c r="F31" s="130"/>
      <c r="G31" s="130"/>
      <c r="H31" s="133"/>
      <c r="I31" s="132"/>
      <c r="J31" s="132"/>
      <c r="K31" s="132"/>
      <c r="L31" s="132">
        <v>5700.0</v>
      </c>
      <c r="M31" s="130"/>
      <c r="N31" s="130"/>
      <c r="O31" s="130"/>
      <c r="P31" s="133">
        <v>5700.0</v>
      </c>
      <c r="Q31" s="204">
        <v>0.0</v>
      </c>
      <c r="R31" s="26" t="s">
        <v>76</v>
      </c>
      <c r="S31" s="136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</row>
    <row r="32" ht="42.0" customHeight="1">
      <c r="A32" s="137">
        <v>2.0</v>
      </c>
      <c r="B32" s="85">
        <v>45834.0</v>
      </c>
      <c r="C32" s="216" t="s">
        <v>1210</v>
      </c>
      <c r="D32" s="217">
        <v>48531.0</v>
      </c>
      <c r="E32" s="218" t="s">
        <v>172</v>
      </c>
      <c r="F32" s="130"/>
      <c r="G32" s="130"/>
      <c r="H32" s="133">
        <v>10000.0</v>
      </c>
      <c r="I32" s="132"/>
      <c r="J32" s="132"/>
      <c r="K32" s="132"/>
      <c r="L32" s="132"/>
      <c r="M32" s="130"/>
      <c r="N32" s="130"/>
      <c r="O32" s="130"/>
      <c r="P32" s="133">
        <v>10000.0</v>
      </c>
      <c r="Q32" s="204">
        <v>0.0</v>
      </c>
      <c r="R32" s="26"/>
      <c r="S32" s="136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</row>
    <row r="33" ht="42.0" customHeight="1">
      <c r="A33" s="137"/>
      <c r="B33" s="85"/>
      <c r="C33" s="216"/>
      <c r="D33" s="215"/>
      <c r="E33" s="213"/>
      <c r="F33" s="130"/>
      <c r="G33" s="130"/>
      <c r="H33" s="133"/>
      <c r="I33" s="132"/>
      <c r="J33" s="132"/>
      <c r="K33" s="132"/>
      <c r="L33" s="132"/>
      <c r="M33" s="130"/>
      <c r="N33" s="130"/>
      <c r="O33" s="130"/>
      <c r="P33" s="133"/>
      <c r="Q33" s="204"/>
      <c r="R33" s="26"/>
      <c r="S33" s="136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</row>
    <row r="34" ht="42.0" customHeight="1">
      <c r="A34" s="146"/>
      <c r="B34" s="147"/>
      <c r="C34" s="148"/>
      <c r="D34" s="149" t="s">
        <v>168</v>
      </c>
      <c r="E34" s="124"/>
      <c r="F34" s="219"/>
      <c r="G34" s="219">
        <f t="shared" ref="G34:O34" si="3">SUM(G31:G33)</f>
        <v>0</v>
      </c>
      <c r="H34" s="219">
        <f t="shared" si="3"/>
        <v>10000</v>
      </c>
      <c r="I34" s="219">
        <f t="shared" si="3"/>
        <v>0</v>
      </c>
      <c r="J34" s="219">
        <f t="shared" si="3"/>
        <v>0</v>
      </c>
      <c r="K34" s="219">
        <f t="shared" si="3"/>
        <v>0</v>
      </c>
      <c r="L34" s="219">
        <f t="shared" si="3"/>
        <v>5700</v>
      </c>
      <c r="M34" s="219">
        <f t="shared" si="3"/>
        <v>0</v>
      </c>
      <c r="N34" s="219">
        <f t="shared" si="3"/>
        <v>0</v>
      </c>
      <c r="O34" s="219">
        <f t="shared" si="3"/>
        <v>0</v>
      </c>
      <c r="P34" s="220">
        <v>15700.0</v>
      </c>
      <c r="Q34" s="152"/>
      <c r="R34" s="124"/>
      <c r="S34" s="153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ht="42.0" customHeight="1">
      <c r="A35" s="154"/>
      <c r="B35" s="155"/>
      <c r="C35" s="155"/>
      <c r="D35" s="155"/>
      <c r="E35" s="155"/>
      <c r="F35" s="193">
        <f>H34+L34</f>
        <v>15700</v>
      </c>
      <c r="G35" s="5"/>
      <c r="H35" s="5"/>
      <c r="I35" s="5"/>
      <c r="J35" s="5"/>
      <c r="K35" s="5"/>
      <c r="L35" s="5"/>
      <c r="M35" s="5"/>
      <c r="N35" s="5"/>
      <c r="O35" s="5"/>
      <c r="P35" s="157"/>
      <c r="Q35" s="157"/>
      <c r="R35" s="155"/>
      <c r="S35" s="158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ht="42.0" customHeight="1">
      <c r="A36" s="55"/>
      <c r="B36" s="55"/>
      <c r="C36" s="55"/>
      <c r="D36" s="55"/>
      <c r="E36" s="31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ht="51.0" customHeight="1">
      <c r="A37" s="3"/>
      <c r="B37" s="3"/>
      <c r="C37" s="3"/>
      <c r="D37" s="3"/>
      <c r="E37" s="159" t="s">
        <v>188</v>
      </c>
      <c r="F37" s="160" t="s">
        <v>192</v>
      </c>
      <c r="G37" s="3"/>
      <c r="H37" s="3"/>
      <c r="I37" s="3"/>
      <c r="J37" s="161" t="s">
        <v>190</v>
      </c>
      <c r="K37" s="162"/>
      <c r="L37" s="162"/>
      <c r="M37" s="162"/>
      <c r="N37" s="163"/>
      <c r="O37" s="163"/>
      <c r="P37" s="164"/>
      <c r="Q37" s="165"/>
      <c r="R37" s="165"/>
      <c r="S37" s="165"/>
      <c r="T37" s="165"/>
      <c r="U37" s="165"/>
      <c r="V37" s="165"/>
      <c r="W37" s="165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3"/>
      <c r="B38" s="3"/>
      <c r="C38" s="3"/>
      <c r="D38" s="3"/>
      <c r="E38" s="159" t="s">
        <v>191</v>
      </c>
      <c r="F38" s="160" t="s">
        <v>192</v>
      </c>
      <c r="G38" s="3"/>
      <c r="H38" s="3"/>
      <c r="I38" s="3"/>
      <c r="J38" s="167" t="s">
        <v>193</v>
      </c>
      <c r="K38" s="168"/>
      <c r="L38" s="168"/>
      <c r="M38" s="168"/>
      <c r="N38" s="168"/>
      <c r="O38" s="168"/>
      <c r="P38" s="169"/>
      <c r="Q38" s="165"/>
      <c r="R38" s="165"/>
      <c r="S38" s="165"/>
      <c r="T38" s="165"/>
      <c r="U38" s="165"/>
      <c r="V38" s="165"/>
      <c r="W38" s="165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3"/>
      <c r="B39" s="3"/>
      <c r="C39" s="3"/>
      <c r="D39" s="3"/>
      <c r="E39" s="159" t="s">
        <v>194</v>
      </c>
      <c r="F39" s="160" t="s">
        <v>192</v>
      </c>
      <c r="G39" s="3"/>
      <c r="H39" s="3"/>
      <c r="I39" s="207"/>
      <c r="J39" s="208"/>
      <c r="K39" s="209"/>
      <c r="L39" s="208"/>
      <c r="M39" s="209"/>
      <c r="N39" s="209"/>
      <c r="O39" s="209"/>
      <c r="P39" s="208"/>
      <c r="Q39" s="17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3"/>
      <c r="B40" s="3"/>
      <c r="C40" s="3"/>
      <c r="D40" s="3"/>
      <c r="E40" s="159" t="s">
        <v>195</v>
      </c>
      <c r="F40" s="160" t="s">
        <v>192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3"/>
      <c r="B41" s="3"/>
      <c r="C41" s="3"/>
      <c r="D41" s="3"/>
      <c r="E41" s="159" t="s">
        <v>1211</v>
      </c>
      <c r="F41" s="160" t="s">
        <v>192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3"/>
      <c r="B42" s="3"/>
      <c r="C42" s="3"/>
      <c r="D42" s="3"/>
      <c r="E42" s="159" t="s">
        <v>199</v>
      </c>
      <c r="F42" s="160" t="s">
        <v>192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3"/>
      <c r="B43" s="3"/>
      <c r="C43" s="3"/>
      <c r="D43" s="3"/>
      <c r="E43" s="159" t="s">
        <v>200</v>
      </c>
      <c r="F43" s="160" t="s">
        <v>192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5:O25"/>
    <mergeCell ref="A27:S27"/>
    <mergeCell ref="A28:A30"/>
    <mergeCell ref="B28:B30"/>
    <mergeCell ref="C28:C30"/>
    <mergeCell ref="D28:D30"/>
    <mergeCell ref="E28:E30"/>
    <mergeCell ref="S28:S30"/>
    <mergeCell ref="P29:P30"/>
    <mergeCell ref="Q29:Q30"/>
    <mergeCell ref="F28:Q28"/>
    <mergeCell ref="R28:R30"/>
    <mergeCell ref="F29:F30"/>
    <mergeCell ref="G29:H29"/>
    <mergeCell ref="I29:J29"/>
    <mergeCell ref="K29:K30"/>
    <mergeCell ref="O29:O30"/>
    <mergeCell ref="F35:O3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20.13"/>
    <col customWidth="1" min="13" max="13" width="16.88"/>
    <col customWidth="1" min="14" max="14" width="16.38"/>
    <col customWidth="1" min="15" max="15" width="9.38"/>
    <col customWidth="1" min="16" max="16" width="19.38"/>
    <col customWidth="1" min="17" max="17" width="14.63"/>
    <col customWidth="1" min="18" max="18" width="22.38"/>
    <col customWidth="1" min="19" max="19" width="27.13"/>
    <col customWidth="1" min="20" max="36" width="15.75"/>
  </cols>
  <sheetData>
    <row r="1" ht="114.0" customHeight="1">
      <c r="A1" s="76" t="s">
        <v>1212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84.0" customHeight="1">
      <c r="A2" s="77" t="s">
        <v>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8" t="s">
        <v>2</v>
      </c>
      <c r="B3" s="79" t="s">
        <v>3</v>
      </c>
      <c r="C3" s="79" t="s">
        <v>4</v>
      </c>
      <c r="D3" s="79" t="s">
        <v>5</v>
      </c>
      <c r="E3" s="79" t="s">
        <v>6</v>
      </c>
      <c r="F3" s="80" t="s">
        <v>31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79" t="s">
        <v>32</v>
      </c>
      <c r="S3" s="79" t="s">
        <v>33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81" t="s">
        <v>34</v>
      </c>
      <c r="G4" s="82" t="s">
        <v>35</v>
      </c>
      <c r="H4" s="11"/>
      <c r="I4" s="82" t="s">
        <v>36</v>
      </c>
      <c r="J4" s="11"/>
      <c r="K4" s="79" t="s">
        <v>37</v>
      </c>
      <c r="L4" s="83"/>
      <c r="M4" s="83"/>
      <c r="N4" s="83"/>
      <c r="O4" s="79" t="s">
        <v>38</v>
      </c>
      <c r="P4" s="79" t="s">
        <v>39</v>
      </c>
      <c r="Q4" s="79" t="s">
        <v>40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84" t="s">
        <v>41</v>
      </c>
      <c r="H5" s="84" t="s">
        <v>42</v>
      </c>
      <c r="I5" s="84" t="s">
        <v>43</v>
      </c>
      <c r="J5" s="84" t="s">
        <v>44</v>
      </c>
      <c r="K5" s="11"/>
      <c r="L5" s="84" t="s">
        <v>45</v>
      </c>
      <c r="M5" s="84" t="s">
        <v>46</v>
      </c>
      <c r="N5" s="84" t="s">
        <v>47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85">
        <v>45835.0</v>
      </c>
      <c r="C6" s="86" t="s">
        <v>1213</v>
      </c>
      <c r="D6" s="87">
        <v>10250.0</v>
      </c>
      <c r="E6" s="88" t="s">
        <v>99</v>
      </c>
      <c r="F6" s="25"/>
      <c r="G6" s="27"/>
      <c r="H6" s="25"/>
      <c r="I6" s="89">
        <v>15000.0</v>
      </c>
      <c r="J6" s="27"/>
      <c r="K6" s="25"/>
      <c r="L6" s="25"/>
      <c r="M6" s="89"/>
      <c r="N6" s="25"/>
      <c r="O6" s="25"/>
      <c r="P6" s="26">
        <v>15000.0</v>
      </c>
      <c r="Q6" s="30">
        <f t="shared" ref="Q6:Q19" si="1">F6+G6+H6+I6+J6+K6+L6+M6+N6+O6-P6</f>
        <v>0</v>
      </c>
      <c r="R6" s="26" t="s">
        <v>76</v>
      </c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85">
        <v>45835.0</v>
      </c>
      <c r="C7" s="86" t="s">
        <v>1214</v>
      </c>
      <c r="D7" s="87">
        <v>44268.0</v>
      </c>
      <c r="E7" s="88" t="s">
        <v>1215</v>
      </c>
      <c r="F7" s="25"/>
      <c r="G7" s="27"/>
      <c r="H7" s="25"/>
      <c r="I7" s="89">
        <v>4600.0</v>
      </c>
      <c r="J7" s="27"/>
      <c r="K7" s="25"/>
      <c r="L7" s="25"/>
      <c r="M7" s="89"/>
      <c r="N7" s="25"/>
      <c r="O7" s="25"/>
      <c r="P7" s="26">
        <v>4600.0</v>
      </c>
      <c r="Q7" s="30">
        <f t="shared" si="1"/>
        <v>0</v>
      </c>
      <c r="R7" s="26" t="s">
        <v>64</v>
      </c>
      <c r="S7" s="29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85">
        <v>45835.0</v>
      </c>
      <c r="C8" s="86" t="s">
        <v>1216</v>
      </c>
      <c r="D8" s="87">
        <v>70684.0</v>
      </c>
      <c r="E8" s="88" t="s">
        <v>80</v>
      </c>
      <c r="F8" s="27"/>
      <c r="G8" s="27"/>
      <c r="H8" s="25"/>
      <c r="I8" s="89"/>
      <c r="J8" s="27">
        <v>25000.0</v>
      </c>
      <c r="K8" s="27"/>
      <c r="L8" s="25"/>
      <c r="M8" s="89"/>
      <c r="N8" s="25"/>
      <c r="O8" s="25"/>
      <c r="P8" s="26">
        <v>25000.0</v>
      </c>
      <c r="Q8" s="30">
        <f t="shared" si="1"/>
        <v>0</v>
      </c>
      <c r="R8" s="26" t="s">
        <v>64</v>
      </c>
      <c r="S8" s="29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85">
        <v>45835.0</v>
      </c>
      <c r="C9" s="86" t="s">
        <v>1217</v>
      </c>
      <c r="D9" s="87">
        <v>57773.0</v>
      </c>
      <c r="E9" s="88" t="s">
        <v>847</v>
      </c>
      <c r="F9" s="27"/>
      <c r="G9" s="27"/>
      <c r="H9" s="25"/>
      <c r="I9" s="89">
        <v>1700.0</v>
      </c>
      <c r="J9" s="27"/>
      <c r="K9" s="27"/>
      <c r="L9" s="25"/>
      <c r="M9" s="89"/>
      <c r="N9" s="25"/>
      <c r="O9" s="25"/>
      <c r="P9" s="26">
        <v>1700.0</v>
      </c>
      <c r="Q9" s="30">
        <f t="shared" si="1"/>
        <v>0</v>
      </c>
      <c r="R9" s="26" t="s">
        <v>64</v>
      </c>
      <c r="S9" s="29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85">
        <v>45835.0</v>
      </c>
      <c r="C10" s="86" t="s">
        <v>1218</v>
      </c>
      <c r="D10" s="87">
        <v>81108.0</v>
      </c>
      <c r="E10" s="88" t="s">
        <v>220</v>
      </c>
      <c r="F10" s="27"/>
      <c r="G10" s="27"/>
      <c r="H10" s="25"/>
      <c r="I10" s="89">
        <v>10200.0</v>
      </c>
      <c r="J10" s="27"/>
      <c r="K10" s="25"/>
      <c r="L10" s="25"/>
      <c r="M10" s="64"/>
      <c r="N10" s="25"/>
      <c r="O10" s="25"/>
      <c r="P10" s="26">
        <v>10200.0</v>
      </c>
      <c r="Q10" s="30">
        <f t="shared" si="1"/>
        <v>0</v>
      </c>
      <c r="R10" s="26" t="s">
        <v>64</v>
      </c>
      <c r="S10" s="29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85">
        <v>45835.0</v>
      </c>
      <c r="C11" s="86" t="s">
        <v>1219</v>
      </c>
      <c r="D11" s="87">
        <v>59244.0</v>
      </c>
      <c r="E11" s="88" t="s">
        <v>399</v>
      </c>
      <c r="F11" s="27"/>
      <c r="G11" s="25"/>
      <c r="H11" s="25"/>
      <c r="I11" s="89">
        <v>15000.0</v>
      </c>
      <c r="J11" s="27"/>
      <c r="K11" s="27"/>
      <c r="L11" s="27"/>
      <c r="M11" s="89"/>
      <c r="N11" s="25"/>
      <c r="O11" s="25"/>
      <c r="P11" s="26">
        <v>15000.0</v>
      </c>
      <c r="Q11" s="30">
        <f t="shared" si="1"/>
        <v>0</v>
      </c>
      <c r="R11" s="26" t="s">
        <v>76</v>
      </c>
      <c r="S11" s="2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85">
        <v>45835.0</v>
      </c>
      <c r="C12" s="86" t="s">
        <v>1220</v>
      </c>
      <c r="D12" s="87">
        <v>45096.0</v>
      </c>
      <c r="E12" s="88" t="s">
        <v>214</v>
      </c>
      <c r="F12" s="27"/>
      <c r="G12" s="27"/>
      <c r="H12" s="25"/>
      <c r="I12" s="89">
        <v>7190.0</v>
      </c>
      <c r="J12" s="27"/>
      <c r="K12" s="27"/>
      <c r="L12" s="25"/>
      <c r="M12" s="89"/>
      <c r="N12" s="25"/>
      <c r="O12" s="25"/>
      <c r="P12" s="26">
        <v>7190.0</v>
      </c>
      <c r="Q12" s="30">
        <f t="shared" si="1"/>
        <v>0</v>
      </c>
      <c r="R12" s="26" t="s">
        <v>76</v>
      </c>
      <c r="S12" s="2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85">
        <v>45835.0</v>
      </c>
      <c r="C13" s="86" t="s">
        <v>1221</v>
      </c>
      <c r="D13" s="87">
        <v>14329.0</v>
      </c>
      <c r="E13" s="88" t="s">
        <v>1222</v>
      </c>
      <c r="F13" s="27"/>
      <c r="G13" s="27"/>
      <c r="H13" s="25"/>
      <c r="I13" s="89">
        <v>2750.0</v>
      </c>
      <c r="J13" s="27"/>
      <c r="K13" s="27"/>
      <c r="L13" s="25"/>
      <c r="M13" s="89"/>
      <c r="N13" s="25"/>
      <c r="O13" s="25"/>
      <c r="P13" s="26">
        <v>2750.0</v>
      </c>
      <c r="Q13" s="30">
        <f t="shared" si="1"/>
        <v>0</v>
      </c>
      <c r="R13" s="26" t="s">
        <v>76</v>
      </c>
      <c r="S13" s="2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85">
        <v>45835.0</v>
      </c>
      <c r="C14" s="86" t="s">
        <v>1223</v>
      </c>
      <c r="D14" s="87">
        <v>19122.0</v>
      </c>
      <c r="E14" s="88" t="s">
        <v>14</v>
      </c>
      <c r="F14" s="27"/>
      <c r="G14" s="27"/>
      <c r="H14" s="27">
        <v>3340.0</v>
      </c>
      <c r="I14" s="89"/>
      <c r="J14" s="27"/>
      <c r="K14" s="27"/>
      <c r="L14" s="25"/>
      <c r="M14" s="89"/>
      <c r="N14" s="25"/>
      <c r="O14" s="25"/>
      <c r="P14" s="26">
        <v>3340.0</v>
      </c>
      <c r="Q14" s="30">
        <f t="shared" si="1"/>
        <v>0</v>
      </c>
      <c r="R14" s="26" t="s">
        <v>64</v>
      </c>
      <c r="S14" s="2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85">
        <v>45835.0</v>
      </c>
      <c r="C15" s="86" t="s">
        <v>1224</v>
      </c>
      <c r="D15" s="87">
        <v>80825.0</v>
      </c>
      <c r="E15" s="88" t="s">
        <v>1225</v>
      </c>
      <c r="F15" s="27"/>
      <c r="G15" s="27"/>
      <c r="H15" s="25"/>
      <c r="I15" s="89">
        <v>10000.0</v>
      </c>
      <c r="J15" s="27"/>
      <c r="K15" s="27"/>
      <c r="L15" s="25"/>
      <c r="M15" s="89"/>
      <c r="N15" s="25"/>
      <c r="O15" s="25"/>
      <c r="P15" s="26">
        <v>10000.0</v>
      </c>
      <c r="Q15" s="30">
        <f t="shared" si="1"/>
        <v>0</v>
      </c>
      <c r="R15" s="26" t="s">
        <v>64</v>
      </c>
      <c r="S15" s="2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85">
        <v>45835.0</v>
      </c>
      <c r="C16" s="86" t="s">
        <v>1226</v>
      </c>
      <c r="D16" s="87">
        <v>59244.0</v>
      </c>
      <c r="E16" s="88" t="s">
        <v>399</v>
      </c>
      <c r="F16" s="27"/>
      <c r="G16" s="27"/>
      <c r="H16" s="25"/>
      <c r="I16" s="89"/>
      <c r="J16" s="27">
        <v>1200.0</v>
      </c>
      <c r="K16" s="27"/>
      <c r="L16" s="25"/>
      <c r="M16" s="89"/>
      <c r="N16" s="25"/>
      <c r="O16" s="25"/>
      <c r="P16" s="26">
        <v>1200.0</v>
      </c>
      <c r="Q16" s="30">
        <f t="shared" si="1"/>
        <v>0</v>
      </c>
      <c r="R16" s="26" t="s">
        <v>64</v>
      </c>
      <c r="S16" s="2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85">
        <v>45835.0</v>
      </c>
      <c r="C17" s="86" t="s">
        <v>1227</v>
      </c>
      <c r="D17" s="87">
        <v>31987.0</v>
      </c>
      <c r="E17" s="88" t="s">
        <v>1228</v>
      </c>
      <c r="F17" s="27"/>
      <c r="G17" s="27"/>
      <c r="H17" s="25"/>
      <c r="I17" s="89">
        <v>2500.0</v>
      </c>
      <c r="J17" s="27"/>
      <c r="K17" s="27"/>
      <c r="L17" s="25"/>
      <c r="M17" s="89"/>
      <c r="N17" s="25"/>
      <c r="O17" s="25"/>
      <c r="P17" s="26">
        <v>2500.0</v>
      </c>
      <c r="Q17" s="30">
        <f t="shared" si="1"/>
        <v>0</v>
      </c>
      <c r="R17" s="26" t="s">
        <v>64</v>
      </c>
      <c r="S17" s="29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85">
        <v>45835.0</v>
      </c>
      <c r="C18" s="86" t="s">
        <v>1229</v>
      </c>
      <c r="D18" s="87">
        <v>76229.0</v>
      </c>
      <c r="E18" s="88" t="s">
        <v>593</v>
      </c>
      <c r="F18" s="27"/>
      <c r="G18" s="27"/>
      <c r="H18" s="25"/>
      <c r="I18" s="89">
        <v>1450.0</v>
      </c>
      <c r="J18" s="27"/>
      <c r="K18" s="27"/>
      <c r="L18" s="25"/>
      <c r="M18" s="89"/>
      <c r="N18" s="25"/>
      <c r="O18" s="25"/>
      <c r="P18" s="26">
        <v>1450.0</v>
      </c>
      <c r="Q18" s="30">
        <f t="shared" si="1"/>
        <v>0</v>
      </c>
      <c r="R18" s="26" t="s">
        <v>64</v>
      </c>
      <c r="S18" s="29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/>
      <c r="B19" s="85"/>
      <c r="C19" s="86"/>
      <c r="D19" s="87"/>
      <c r="E19" s="88"/>
      <c r="F19" s="25"/>
      <c r="G19" s="25"/>
      <c r="H19" s="27"/>
      <c r="I19" s="89"/>
      <c r="J19" s="27"/>
      <c r="K19" s="27"/>
      <c r="L19" s="25"/>
      <c r="M19" s="64"/>
      <c r="N19" s="25"/>
      <c r="O19" s="25"/>
      <c r="P19" s="26"/>
      <c r="Q19" s="30">
        <f t="shared" si="1"/>
        <v>0</v>
      </c>
      <c r="R19" s="26"/>
      <c r="S19" s="29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65"/>
      <c r="B20" s="66"/>
      <c r="C20" s="67"/>
      <c r="D20" s="68"/>
      <c r="E20" s="68"/>
      <c r="F20" s="69">
        <f t="shared" ref="F20:P20" si="2">SUM(F6:F19)</f>
        <v>0</v>
      </c>
      <c r="G20" s="69">
        <f t="shared" si="2"/>
        <v>0</v>
      </c>
      <c r="H20" s="69">
        <f t="shared" si="2"/>
        <v>3340</v>
      </c>
      <c r="I20" s="69">
        <f t="shared" si="2"/>
        <v>70390</v>
      </c>
      <c r="J20" s="69">
        <f t="shared" si="2"/>
        <v>26200</v>
      </c>
      <c r="K20" s="69">
        <f t="shared" si="2"/>
        <v>0</v>
      </c>
      <c r="L20" s="69">
        <f t="shared" si="2"/>
        <v>0</v>
      </c>
      <c r="M20" s="69">
        <f t="shared" si="2"/>
        <v>0</v>
      </c>
      <c r="N20" s="69">
        <f t="shared" si="2"/>
        <v>0</v>
      </c>
      <c r="O20" s="69">
        <f t="shared" si="2"/>
        <v>0</v>
      </c>
      <c r="P20" s="69">
        <f t="shared" si="2"/>
        <v>99930</v>
      </c>
      <c r="Q20" s="91"/>
      <c r="R20" s="68"/>
      <c r="S20" s="70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</row>
    <row r="21" ht="42.0" customHeight="1">
      <c r="A21" s="71"/>
      <c r="B21" s="92"/>
      <c r="C21" s="72"/>
      <c r="D21" s="72"/>
      <c r="E21" s="72"/>
      <c r="F21" s="73">
        <f>F20+G20+H20+I20+J20+K20+L20+M20+N20+O20</f>
        <v>99930</v>
      </c>
      <c r="G21" s="5"/>
      <c r="H21" s="5"/>
      <c r="I21" s="5"/>
      <c r="J21" s="5"/>
      <c r="K21" s="5"/>
      <c r="L21" s="5"/>
      <c r="M21" s="5"/>
      <c r="N21" s="5"/>
      <c r="O21" s="5"/>
      <c r="P21" s="74" t="s">
        <v>161</v>
      </c>
      <c r="Q21" s="74"/>
      <c r="R21" s="72"/>
      <c r="S21" s="7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</row>
    <row r="22" ht="42.0" customHeight="1">
      <c r="A22" s="55"/>
      <c r="B22" s="55"/>
      <c r="C22" s="55"/>
      <c r="D22" s="55"/>
      <c r="E22" s="31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</row>
    <row r="23" ht="42.0" customHeight="1">
      <c r="A23" s="55"/>
      <c r="B23" s="55"/>
      <c r="C23" s="55"/>
      <c r="D23" s="55"/>
      <c r="E23" s="31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</row>
    <row r="24" ht="51.0" customHeight="1">
      <c r="A24" s="3"/>
      <c r="B24" s="3"/>
      <c r="C24" s="3"/>
      <c r="D24" s="3"/>
      <c r="E24" s="159" t="s">
        <v>188</v>
      </c>
      <c r="F24" s="160" t="s">
        <v>192</v>
      </c>
      <c r="G24" s="3"/>
      <c r="H24" s="3"/>
      <c r="I24" s="3"/>
      <c r="J24" s="161" t="s">
        <v>190</v>
      </c>
      <c r="K24" s="162"/>
      <c r="L24" s="162"/>
      <c r="M24" s="162"/>
      <c r="N24" s="163"/>
      <c r="O24" s="163"/>
      <c r="P24" s="164"/>
      <c r="Q24" s="165"/>
      <c r="R24" s="165"/>
      <c r="S24" s="165"/>
      <c r="T24" s="165"/>
      <c r="U24" s="165"/>
      <c r="V24" s="165"/>
      <c r="W24" s="165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42.0" customHeight="1">
      <c r="A25" s="3"/>
      <c r="B25" s="3"/>
      <c r="C25" s="3"/>
      <c r="D25" s="3"/>
      <c r="E25" s="159" t="s">
        <v>191</v>
      </c>
      <c r="F25" s="160" t="s">
        <v>192</v>
      </c>
      <c r="G25" s="3"/>
      <c r="H25" s="3"/>
      <c r="I25" s="3"/>
      <c r="J25" s="167" t="s">
        <v>193</v>
      </c>
      <c r="K25" s="168"/>
      <c r="L25" s="168"/>
      <c r="M25" s="168"/>
      <c r="N25" s="168"/>
      <c r="O25" s="168"/>
      <c r="P25" s="169"/>
      <c r="Q25" s="165"/>
      <c r="R25" s="165"/>
      <c r="S25" s="165"/>
      <c r="T25" s="165"/>
      <c r="U25" s="165"/>
      <c r="V25" s="165"/>
      <c r="W25" s="165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42.0" customHeight="1">
      <c r="A26" s="3"/>
      <c r="B26" s="3"/>
      <c r="C26" s="3"/>
      <c r="D26" s="3"/>
      <c r="E26" s="159" t="s">
        <v>194</v>
      </c>
      <c r="F26" s="160" t="s">
        <v>192</v>
      </c>
      <c r="G26" s="3"/>
      <c r="H26" s="3"/>
      <c r="I26" s="207"/>
      <c r="J26" s="208"/>
      <c r="K26" s="209"/>
      <c r="L26" s="208"/>
      <c r="M26" s="209"/>
      <c r="N26" s="209"/>
      <c r="O26" s="209"/>
      <c r="P26" s="208"/>
      <c r="Q26" s="172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42.0" customHeight="1">
      <c r="A27" s="3"/>
      <c r="B27" s="3"/>
      <c r="C27" s="3"/>
      <c r="D27" s="3"/>
      <c r="E27" s="159" t="s">
        <v>195</v>
      </c>
      <c r="F27" s="160" t="s">
        <v>192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42.0" customHeight="1">
      <c r="A28" s="3"/>
      <c r="B28" s="3"/>
      <c r="C28" s="3"/>
      <c r="D28" s="3"/>
      <c r="E28" s="159" t="s">
        <v>1230</v>
      </c>
      <c r="F28" s="160" t="s">
        <v>192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42.0" customHeight="1">
      <c r="A29" s="3"/>
      <c r="B29" s="3"/>
      <c r="C29" s="3"/>
      <c r="D29" s="3"/>
      <c r="E29" s="159" t="s">
        <v>199</v>
      </c>
      <c r="F29" s="160" t="s">
        <v>192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42.0" customHeight="1">
      <c r="A30" s="3"/>
      <c r="B30" s="3"/>
      <c r="C30" s="3"/>
      <c r="D30" s="3"/>
      <c r="E30" s="159" t="s">
        <v>200</v>
      </c>
      <c r="F30" s="160" t="s">
        <v>192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42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42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42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42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42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42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42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/>
    <row r="738" ht="42.0" customHeight="1"/>
    <row r="739" ht="42.0" customHeight="1"/>
    <row r="740" ht="42.0" customHeight="1"/>
    <row r="741" ht="42.0" customHeight="1"/>
    <row r="742" ht="42.0" customHeight="1"/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1:O2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20.13"/>
    <col customWidth="1" min="13" max="13" width="16.88"/>
    <col customWidth="1" min="14" max="14" width="16.38"/>
    <col customWidth="1" min="15" max="15" width="9.38"/>
    <col customWidth="1" min="16" max="16" width="19.38"/>
    <col customWidth="1" min="17" max="17" width="14.63"/>
    <col customWidth="1" min="18" max="18" width="22.38"/>
    <col customWidth="1" min="19" max="19" width="27.13"/>
    <col customWidth="1" min="20" max="36" width="15.75"/>
  </cols>
  <sheetData>
    <row r="1" ht="114.0" customHeight="1">
      <c r="A1" s="76" t="s">
        <v>1231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84.0" customHeight="1">
      <c r="A2" s="77" t="s">
        <v>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8" t="s">
        <v>2</v>
      </c>
      <c r="B3" s="79" t="s">
        <v>3</v>
      </c>
      <c r="C3" s="79" t="s">
        <v>4</v>
      </c>
      <c r="D3" s="79" t="s">
        <v>5</v>
      </c>
      <c r="E3" s="79" t="s">
        <v>6</v>
      </c>
      <c r="F3" s="80" t="s">
        <v>31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79" t="s">
        <v>32</v>
      </c>
      <c r="S3" s="79" t="s">
        <v>33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81" t="s">
        <v>34</v>
      </c>
      <c r="G4" s="82" t="s">
        <v>35</v>
      </c>
      <c r="H4" s="11"/>
      <c r="I4" s="82" t="s">
        <v>36</v>
      </c>
      <c r="J4" s="11"/>
      <c r="K4" s="79" t="s">
        <v>37</v>
      </c>
      <c r="L4" s="83"/>
      <c r="M4" s="83"/>
      <c r="N4" s="83"/>
      <c r="O4" s="79" t="s">
        <v>38</v>
      </c>
      <c r="P4" s="79" t="s">
        <v>39</v>
      </c>
      <c r="Q4" s="79" t="s">
        <v>40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84" t="s">
        <v>41</v>
      </c>
      <c r="H5" s="84" t="s">
        <v>42</v>
      </c>
      <c r="I5" s="84" t="s">
        <v>43</v>
      </c>
      <c r="J5" s="84" t="s">
        <v>44</v>
      </c>
      <c r="K5" s="11"/>
      <c r="L5" s="84" t="s">
        <v>45</v>
      </c>
      <c r="M5" s="84" t="s">
        <v>46</v>
      </c>
      <c r="N5" s="84" t="s">
        <v>47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85">
        <v>45836.0</v>
      </c>
      <c r="C6" s="86" t="s">
        <v>1232</v>
      </c>
      <c r="D6" s="87">
        <v>34756.0</v>
      </c>
      <c r="E6" s="88" t="s">
        <v>1233</v>
      </c>
      <c r="F6" s="25"/>
      <c r="G6" s="27"/>
      <c r="H6" s="25"/>
      <c r="I6" s="89"/>
      <c r="J6" s="27">
        <v>5100.0</v>
      </c>
      <c r="K6" s="25"/>
      <c r="L6" s="25"/>
      <c r="M6" s="89"/>
      <c r="N6" s="25"/>
      <c r="O6" s="25"/>
      <c r="P6" s="26">
        <v>5100.0</v>
      </c>
      <c r="Q6" s="30">
        <f t="shared" ref="Q6:Q21" si="1">F6+G6+H6+I6+J6+K6+L6+M6+N6+O6-P6</f>
        <v>0</v>
      </c>
      <c r="R6" s="26" t="s">
        <v>64</v>
      </c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85">
        <v>45836.0</v>
      </c>
      <c r="C7" s="86" t="s">
        <v>1234</v>
      </c>
      <c r="D7" s="87">
        <v>49272.0</v>
      </c>
      <c r="E7" s="88" t="s">
        <v>1235</v>
      </c>
      <c r="F7" s="27"/>
      <c r="G7" s="27"/>
      <c r="H7" s="25"/>
      <c r="I7" s="89">
        <v>25000.0</v>
      </c>
      <c r="J7" s="27"/>
      <c r="K7" s="27"/>
      <c r="L7" s="25"/>
      <c r="M7" s="89"/>
      <c r="N7" s="25"/>
      <c r="O7" s="25"/>
      <c r="P7" s="26">
        <v>25000.0</v>
      </c>
      <c r="Q7" s="30">
        <f t="shared" si="1"/>
        <v>0</v>
      </c>
      <c r="R7" s="26" t="s">
        <v>55</v>
      </c>
      <c r="S7" s="29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85">
        <v>45836.0</v>
      </c>
      <c r="C8" s="86" t="s">
        <v>1236</v>
      </c>
      <c r="D8" s="87">
        <v>51017.0</v>
      </c>
      <c r="E8" s="88" t="s">
        <v>293</v>
      </c>
      <c r="F8" s="27"/>
      <c r="G8" s="27"/>
      <c r="H8" s="27">
        <v>10000.0</v>
      </c>
      <c r="I8" s="89"/>
      <c r="J8" s="27"/>
      <c r="K8" s="27"/>
      <c r="L8" s="25"/>
      <c r="M8" s="89"/>
      <c r="N8" s="25"/>
      <c r="O8" s="25"/>
      <c r="P8" s="26">
        <v>10000.0</v>
      </c>
      <c r="Q8" s="30">
        <f t="shared" si="1"/>
        <v>0</v>
      </c>
      <c r="R8" s="26" t="s">
        <v>64</v>
      </c>
      <c r="S8" s="29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85">
        <v>45836.0</v>
      </c>
      <c r="C9" s="86" t="s">
        <v>1237</v>
      </c>
      <c r="D9" s="87">
        <v>84850.0</v>
      </c>
      <c r="E9" s="88" t="s">
        <v>18</v>
      </c>
      <c r="F9" s="27"/>
      <c r="G9" s="27"/>
      <c r="H9" s="27"/>
      <c r="I9" s="89"/>
      <c r="J9" s="27"/>
      <c r="K9" s="25"/>
      <c r="L9" s="25"/>
      <c r="M9" s="89">
        <v>3500.0</v>
      </c>
      <c r="N9" s="25"/>
      <c r="O9" s="25"/>
      <c r="P9" s="26">
        <v>3500.0</v>
      </c>
      <c r="Q9" s="30">
        <f t="shared" si="1"/>
        <v>0</v>
      </c>
      <c r="R9" s="26" t="s">
        <v>64</v>
      </c>
      <c r="S9" s="29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85">
        <v>45836.0</v>
      </c>
      <c r="C10" s="86" t="s">
        <v>1238</v>
      </c>
      <c r="D10" s="87">
        <v>46927.0</v>
      </c>
      <c r="E10" s="88" t="s">
        <v>143</v>
      </c>
      <c r="F10" s="27"/>
      <c r="G10" s="25"/>
      <c r="H10" s="25"/>
      <c r="I10" s="89">
        <v>4100.0</v>
      </c>
      <c r="J10" s="27"/>
      <c r="K10" s="27"/>
      <c r="L10" s="27"/>
      <c r="M10" s="89"/>
      <c r="N10" s="25"/>
      <c r="O10" s="25"/>
      <c r="P10" s="26">
        <v>4100.0</v>
      </c>
      <c r="Q10" s="30">
        <f t="shared" si="1"/>
        <v>0</v>
      </c>
      <c r="R10" s="26" t="s">
        <v>55</v>
      </c>
      <c r="S10" s="29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85">
        <v>45836.0</v>
      </c>
      <c r="C11" s="86" t="s">
        <v>1239</v>
      </c>
      <c r="D11" s="87">
        <v>35227.0</v>
      </c>
      <c r="E11" s="88" t="s">
        <v>131</v>
      </c>
      <c r="F11" s="27"/>
      <c r="G11" s="27"/>
      <c r="H11" s="25"/>
      <c r="I11" s="89">
        <v>4500.0</v>
      </c>
      <c r="J11" s="27"/>
      <c r="K11" s="27"/>
      <c r="L11" s="25"/>
      <c r="M11" s="89"/>
      <c r="N11" s="25"/>
      <c r="O11" s="25"/>
      <c r="P11" s="26">
        <v>4500.0</v>
      </c>
      <c r="Q11" s="30">
        <f t="shared" si="1"/>
        <v>0</v>
      </c>
      <c r="R11" s="26" t="s">
        <v>64</v>
      </c>
      <c r="S11" s="2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85">
        <v>45836.0</v>
      </c>
      <c r="C12" s="86" t="s">
        <v>1240</v>
      </c>
      <c r="D12" s="87">
        <v>47787.0</v>
      </c>
      <c r="E12" s="88" t="s">
        <v>25</v>
      </c>
      <c r="F12" s="27"/>
      <c r="G12" s="27"/>
      <c r="H12" s="27">
        <v>12950.0</v>
      </c>
      <c r="I12" s="89"/>
      <c r="J12" s="27"/>
      <c r="K12" s="27"/>
      <c r="L12" s="25"/>
      <c r="M12" s="89"/>
      <c r="N12" s="25"/>
      <c r="O12" s="25"/>
      <c r="P12" s="26">
        <v>12950.0</v>
      </c>
      <c r="Q12" s="30">
        <f t="shared" si="1"/>
        <v>0</v>
      </c>
      <c r="R12" s="26" t="s">
        <v>55</v>
      </c>
      <c r="S12" s="2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85">
        <v>45836.0</v>
      </c>
      <c r="C13" s="86" t="s">
        <v>1241</v>
      </c>
      <c r="D13" s="87">
        <v>35245.0</v>
      </c>
      <c r="E13" s="88" t="s">
        <v>27</v>
      </c>
      <c r="F13" s="27"/>
      <c r="G13" s="27"/>
      <c r="H13" s="27">
        <v>10000.0</v>
      </c>
      <c r="I13" s="89"/>
      <c r="J13" s="27"/>
      <c r="K13" s="27"/>
      <c r="L13" s="25"/>
      <c r="M13" s="89"/>
      <c r="N13" s="25"/>
      <c r="O13" s="25"/>
      <c r="P13" s="26">
        <v>10000.0</v>
      </c>
      <c r="Q13" s="30">
        <f t="shared" si="1"/>
        <v>0</v>
      </c>
      <c r="R13" s="26" t="s">
        <v>55</v>
      </c>
      <c r="S13" s="2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85">
        <v>45836.0</v>
      </c>
      <c r="C14" s="86" t="s">
        <v>1242</v>
      </c>
      <c r="D14" s="87">
        <v>51660.0</v>
      </c>
      <c r="E14" s="88" t="s">
        <v>23</v>
      </c>
      <c r="F14" s="27"/>
      <c r="G14" s="27"/>
      <c r="H14" s="27">
        <v>5100.0</v>
      </c>
      <c r="I14" s="89"/>
      <c r="J14" s="27"/>
      <c r="K14" s="27"/>
      <c r="L14" s="25"/>
      <c r="M14" s="89"/>
      <c r="N14" s="25"/>
      <c r="O14" s="25"/>
      <c r="P14" s="26">
        <v>5100.0</v>
      </c>
      <c r="Q14" s="30">
        <f t="shared" si="1"/>
        <v>0</v>
      </c>
      <c r="R14" s="26" t="s">
        <v>55</v>
      </c>
      <c r="S14" s="2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85">
        <v>45836.0</v>
      </c>
      <c r="C15" s="86" t="s">
        <v>1243</v>
      </c>
      <c r="D15" s="87">
        <v>21743.0</v>
      </c>
      <c r="E15" s="88" t="s">
        <v>285</v>
      </c>
      <c r="F15" s="27"/>
      <c r="G15" s="27">
        <v>2890.0</v>
      </c>
      <c r="H15" s="25"/>
      <c r="I15" s="89"/>
      <c r="J15" s="27"/>
      <c r="K15" s="27"/>
      <c r="L15" s="25"/>
      <c r="M15" s="89"/>
      <c r="N15" s="25"/>
      <c r="O15" s="25"/>
      <c r="P15" s="26">
        <v>2890.0</v>
      </c>
      <c r="Q15" s="30">
        <f t="shared" si="1"/>
        <v>0</v>
      </c>
      <c r="R15" s="26" t="s">
        <v>55</v>
      </c>
      <c r="S15" s="2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85">
        <v>45836.0</v>
      </c>
      <c r="C16" s="86" t="s">
        <v>1244</v>
      </c>
      <c r="D16" s="87">
        <v>52083.0</v>
      </c>
      <c r="E16" s="88" t="s">
        <v>233</v>
      </c>
      <c r="F16" s="27"/>
      <c r="G16" s="27"/>
      <c r="H16" s="25"/>
      <c r="I16" s="89">
        <v>2700.0</v>
      </c>
      <c r="J16" s="27"/>
      <c r="K16" s="27"/>
      <c r="L16" s="25"/>
      <c r="M16" s="89"/>
      <c r="N16" s="25"/>
      <c r="O16" s="25"/>
      <c r="P16" s="26">
        <v>2700.0</v>
      </c>
      <c r="Q16" s="30">
        <f t="shared" si="1"/>
        <v>0</v>
      </c>
      <c r="R16" s="26" t="s">
        <v>55</v>
      </c>
      <c r="S16" s="2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85">
        <v>45836.0</v>
      </c>
      <c r="C17" s="86" t="s">
        <v>1245</v>
      </c>
      <c r="D17" s="87">
        <v>59244.0</v>
      </c>
      <c r="E17" s="88" t="s">
        <v>399</v>
      </c>
      <c r="F17" s="27"/>
      <c r="G17" s="27"/>
      <c r="H17" s="25"/>
      <c r="I17" s="89">
        <v>28250.0</v>
      </c>
      <c r="J17" s="27"/>
      <c r="K17" s="27"/>
      <c r="L17" s="25"/>
      <c r="M17" s="89"/>
      <c r="N17" s="25"/>
      <c r="O17" s="25"/>
      <c r="P17" s="26">
        <v>28250.0</v>
      </c>
      <c r="Q17" s="30">
        <f t="shared" si="1"/>
        <v>0</v>
      </c>
      <c r="R17" s="26" t="s">
        <v>55</v>
      </c>
      <c r="S17" s="29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85">
        <v>45836.0</v>
      </c>
      <c r="C18" s="86" t="s">
        <v>1246</v>
      </c>
      <c r="D18" s="87">
        <v>59244.0</v>
      </c>
      <c r="E18" s="88" t="s">
        <v>399</v>
      </c>
      <c r="F18" s="27"/>
      <c r="G18" s="27"/>
      <c r="H18" s="25"/>
      <c r="I18" s="89">
        <v>100.0</v>
      </c>
      <c r="J18" s="27"/>
      <c r="K18" s="27"/>
      <c r="L18" s="25"/>
      <c r="M18" s="89"/>
      <c r="N18" s="25"/>
      <c r="O18" s="25"/>
      <c r="P18" s="26">
        <v>100.0</v>
      </c>
      <c r="Q18" s="30">
        <f t="shared" si="1"/>
        <v>0</v>
      </c>
      <c r="R18" s="26" t="s">
        <v>55</v>
      </c>
      <c r="S18" s="29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85">
        <v>45836.0</v>
      </c>
      <c r="C19" s="86" t="s">
        <v>1247</v>
      </c>
      <c r="D19" s="87">
        <v>36918.0</v>
      </c>
      <c r="E19" s="88" t="s">
        <v>1248</v>
      </c>
      <c r="F19" s="27"/>
      <c r="G19" s="27"/>
      <c r="H19" s="25"/>
      <c r="I19" s="89"/>
      <c r="J19" s="27"/>
      <c r="K19" s="27">
        <v>3600.0</v>
      </c>
      <c r="L19" s="25"/>
      <c r="M19" s="89"/>
      <c r="N19" s="25"/>
      <c r="O19" s="25"/>
      <c r="P19" s="26">
        <v>3600.0</v>
      </c>
      <c r="Q19" s="30">
        <f t="shared" si="1"/>
        <v>0</v>
      </c>
      <c r="R19" s="26"/>
      <c r="S19" s="29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85"/>
      <c r="C20" s="86"/>
      <c r="D20" s="87"/>
      <c r="E20" s="88"/>
      <c r="F20" s="27"/>
      <c r="G20" s="27"/>
      <c r="H20" s="25"/>
      <c r="I20" s="89"/>
      <c r="J20" s="27"/>
      <c r="K20" s="27"/>
      <c r="L20" s="25"/>
      <c r="M20" s="89"/>
      <c r="N20" s="25"/>
      <c r="O20" s="25"/>
      <c r="P20" s="26"/>
      <c r="Q20" s="30">
        <f t="shared" si="1"/>
        <v>0</v>
      </c>
      <c r="R20" s="26"/>
      <c r="S20" s="29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9"/>
      <c r="B21" s="85"/>
      <c r="C21" s="86"/>
      <c r="D21" s="87"/>
      <c r="E21" s="88"/>
      <c r="F21" s="25"/>
      <c r="G21" s="25"/>
      <c r="H21" s="27"/>
      <c r="I21" s="89"/>
      <c r="J21" s="27"/>
      <c r="K21" s="27"/>
      <c r="L21" s="25"/>
      <c r="M21" s="64"/>
      <c r="N21" s="25"/>
      <c r="O21" s="25"/>
      <c r="P21" s="26"/>
      <c r="Q21" s="30">
        <f t="shared" si="1"/>
        <v>0</v>
      </c>
      <c r="R21" s="26"/>
      <c r="S21" s="29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65"/>
      <c r="B22" s="66"/>
      <c r="C22" s="67"/>
      <c r="D22" s="68"/>
      <c r="E22" s="68"/>
      <c r="F22" s="69">
        <f t="shared" ref="F22:P22" si="2">SUM(F6:F21)</f>
        <v>0</v>
      </c>
      <c r="G22" s="69">
        <f t="shared" si="2"/>
        <v>2890</v>
      </c>
      <c r="H22" s="69">
        <f t="shared" si="2"/>
        <v>38050</v>
      </c>
      <c r="I22" s="69">
        <f t="shared" si="2"/>
        <v>64650</v>
      </c>
      <c r="J22" s="69">
        <f t="shared" si="2"/>
        <v>5100</v>
      </c>
      <c r="K22" s="69">
        <f t="shared" si="2"/>
        <v>3600</v>
      </c>
      <c r="L22" s="69">
        <f t="shared" si="2"/>
        <v>0</v>
      </c>
      <c r="M22" s="69">
        <f t="shared" si="2"/>
        <v>3500</v>
      </c>
      <c r="N22" s="69">
        <f t="shared" si="2"/>
        <v>0</v>
      </c>
      <c r="O22" s="69">
        <f t="shared" si="2"/>
        <v>0</v>
      </c>
      <c r="P22" s="69">
        <f t="shared" si="2"/>
        <v>117790</v>
      </c>
      <c r="Q22" s="91"/>
      <c r="R22" s="68"/>
      <c r="S22" s="70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</row>
    <row r="23" ht="42.0" customHeight="1">
      <c r="A23" s="71"/>
      <c r="B23" s="92"/>
      <c r="C23" s="72"/>
      <c r="D23" s="72"/>
      <c r="E23" s="72"/>
      <c r="F23" s="73">
        <f>F22+G22+H22+I22+J22+K22+L22+M22+N22+O22</f>
        <v>117790</v>
      </c>
      <c r="G23" s="5"/>
      <c r="H23" s="5"/>
      <c r="I23" s="5"/>
      <c r="J23" s="5"/>
      <c r="K23" s="5"/>
      <c r="L23" s="5"/>
      <c r="M23" s="5"/>
      <c r="N23" s="5"/>
      <c r="O23" s="5"/>
      <c r="P23" s="74" t="s">
        <v>161</v>
      </c>
      <c r="Q23" s="74"/>
      <c r="R23" s="72"/>
      <c r="S23" s="7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</row>
    <row r="24" ht="42.0" customHeight="1">
      <c r="A24" s="55"/>
      <c r="B24" s="55"/>
      <c r="C24" s="55"/>
      <c r="D24" s="55"/>
      <c r="E24" s="31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</row>
    <row r="25" ht="42.0" customHeight="1">
      <c r="A25" s="55"/>
      <c r="B25" s="55"/>
      <c r="C25" s="55"/>
      <c r="D25" s="55"/>
      <c r="E25" s="31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</row>
    <row r="26" ht="51.0" customHeight="1">
      <c r="A26" s="3"/>
      <c r="B26" s="3"/>
      <c r="C26" s="3"/>
      <c r="D26" s="3"/>
      <c r="E26" s="159" t="s">
        <v>188</v>
      </c>
      <c r="F26" s="160" t="s">
        <v>424</v>
      </c>
      <c r="G26" s="3"/>
      <c r="H26" s="3"/>
      <c r="I26" s="3"/>
      <c r="J26" s="161" t="s">
        <v>190</v>
      </c>
      <c r="K26" s="162"/>
      <c r="L26" s="162"/>
      <c r="M26" s="162"/>
      <c r="N26" s="163"/>
      <c r="O26" s="163"/>
      <c r="P26" s="164"/>
      <c r="Q26" s="165"/>
      <c r="R26" s="165"/>
      <c r="S26" s="165"/>
      <c r="T26" s="165"/>
      <c r="U26" s="165"/>
      <c r="V26" s="165"/>
      <c r="W26" s="165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42.0" customHeight="1">
      <c r="A27" s="3"/>
      <c r="B27" s="3"/>
      <c r="C27" s="3"/>
      <c r="D27" s="3"/>
      <c r="E27" s="159" t="s">
        <v>191</v>
      </c>
      <c r="F27" s="160" t="s">
        <v>424</v>
      </c>
      <c r="G27" s="3"/>
      <c r="H27" s="3"/>
      <c r="I27" s="3"/>
      <c r="J27" s="167" t="s">
        <v>193</v>
      </c>
      <c r="K27" s="168"/>
      <c r="L27" s="168"/>
      <c r="M27" s="168"/>
      <c r="N27" s="168"/>
      <c r="O27" s="168"/>
      <c r="P27" s="169"/>
      <c r="Q27" s="165"/>
      <c r="R27" s="165"/>
      <c r="S27" s="165"/>
      <c r="T27" s="165"/>
      <c r="U27" s="165"/>
      <c r="V27" s="165"/>
      <c r="W27" s="165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42.0" customHeight="1">
      <c r="A28" s="3"/>
      <c r="B28" s="3"/>
      <c r="C28" s="3"/>
      <c r="D28" s="3"/>
      <c r="E28" s="159" t="s">
        <v>194</v>
      </c>
      <c r="F28" s="160" t="s">
        <v>424</v>
      </c>
      <c r="G28" s="3"/>
      <c r="H28" s="3"/>
      <c r="I28" s="207"/>
      <c r="J28" s="208"/>
      <c r="K28" s="209"/>
      <c r="L28" s="208"/>
      <c r="M28" s="209"/>
      <c r="N28" s="209"/>
      <c r="O28" s="209"/>
      <c r="P28" s="208"/>
      <c r="Q28" s="172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42.0" customHeight="1">
      <c r="A29" s="3"/>
      <c r="B29" s="3"/>
      <c r="C29" s="3"/>
      <c r="D29" s="3"/>
      <c r="E29" s="159" t="s">
        <v>195</v>
      </c>
      <c r="F29" s="160" t="s">
        <v>424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42.0" customHeight="1">
      <c r="A30" s="3"/>
      <c r="B30" s="3"/>
      <c r="C30" s="3"/>
      <c r="D30" s="3"/>
      <c r="E30" s="159" t="s">
        <v>1249</v>
      </c>
      <c r="F30" s="160" t="s">
        <v>424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42.0" customHeight="1">
      <c r="A31" s="3"/>
      <c r="B31" s="3"/>
      <c r="C31" s="3"/>
      <c r="D31" s="3"/>
      <c r="E31" s="159" t="s">
        <v>199</v>
      </c>
      <c r="F31" s="160" t="s">
        <v>424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42.0" customHeight="1">
      <c r="A32" s="3"/>
      <c r="B32" s="3"/>
      <c r="C32" s="3"/>
      <c r="D32" s="3"/>
      <c r="E32" s="159" t="s">
        <v>200</v>
      </c>
      <c r="F32" s="160" t="s">
        <v>424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42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42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42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42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42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/>
    <row r="740" ht="42.0" customHeight="1"/>
    <row r="741" ht="42.0" customHeight="1"/>
    <row r="742" ht="42.0" customHeight="1"/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3:O2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5.0"/>
    <col customWidth="1" min="4" max="4" width="11.1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20.13"/>
    <col customWidth="1" min="13" max="13" width="16.88"/>
    <col customWidth="1" min="14" max="14" width="16.38"/>
    <col customWidth="1" min="15" max="15" width="12.25"/>
    <col customWidth="1" min="16" max="16" width="19.38"/>
    <col customWidth="1" min="17" max="17" width="14.63"/>
    <col customWidth="1" min="18" max="18" width="22.38"/>
    <col customWidth="1" min="19" max="19" width="27.13"/>
    <col customWidth="1" min="20" max="36" width="15.75"/>
  </cols>
  <sheetData>
    <row r="1" ht="114.0" customHeight="1">
      <c r="A1" s="76" t="s">
        <v>1250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84.0" customHeight="1">
      <c r="A2" s="77" t="s">
        <v>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8" t="s">
        <v>2</v>
      </c>
      <c r="B3" s="79" t="s">
        <v>3</v>
      </c>
      <c r="C3" s="79" t="s">
        <v>4</v>
      </c>
      <c r="D3" s="79" t="s">
        <v>5</v>
      </c>
      <c r="E3" s="79" t="s">
        <v>6</v>
      </c>
      <c r="F3" s="80" t="s">
        <v>31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79" t="s">
        <v>32</v>
      </c>
      <c r="S3" s="79" t="s">
        <v>33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81" t="s">
        <v>34</v>
      </c>
      <c r="G4" s="82" t="s">
        <v>35</v>
      </c>
      <c r="H4" s="11"/>
      <c r="I4" s="82" t="s">
        <v>36</v>
      </c>
      <c r="J4" s="11"/>
      <c r="K4" s="79" t="s">
        <v>37</v>
      </c>
      <c r="L4" s="83"/>
      <c r="M4" s="83"/>
      <c r="N4" s="83"/>
      <c r="O4" s="221" t="s">
        <v>1251</v>
      </c>
      <c r="P4" s="79" t="s">
        <v>39</v>
      </c>
      <c r="Q4" s="79" t="s">
        <v>40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84" t="s">
        <v>41</v>
      </c>
      <c r="H5" s="84" t="s">
        <v>42</v>
      </c>
      <c r="I5" s="84" t="s">
        <v>43</v>
      </c>
      <c r="J5" s="84" t="s">
        <v>44</v>
      </c>
      <c r="K5" s="11"/>
      <c r="L5" s="84" t="s">
        <v>45</v>
      </c>
      <c r="M5" s="84" t="s">
        <v>46</v>
      </c>
      <c r="N5" s="84" t="s">
        <v>47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85">
        <v>45837.0</v>
      </c>
      <c r="C6" s="86" t="s">
        <v>1252</v>
      </c>
      <c r="D6" s="87">
        <v>51017.0</v>
      </c>
      <c r="E6" s="88" t="s">
        <v>293</v>
      </c>
      <c r="F6" s="25"/>
      <c r="G6" s="27"/>
      <c r="H6" s="27">
        <v>15900.0</v>
      </c>
      <c r="I6" s="89"/>
      <c r="J6" s="27"/>
      <c r="K6" s="25"/>
      <c r="L6" s="25"/>
      <c r="M6" s="89"/>
      <c r="N6" s="25"/>
      <c r="O6" s="25"/>
      <c r="P6" s="26">
        <v>15900.0</v>
      </c>
      <c r="Q6" s="30">
        <f t="shared" ref="Q6:Q14" si="1">F6+G6+H6+I6+J6+K6+L6+M6+N6+O6-P6</f>
        <v>0</v>
      </c>
      <c r="R6" s="26" t="s">
        <v>55</v>
      </c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85">
        <v>45837.0</v>
      </c>
      <c r="C7" s="86" t="s">
        <v>1253</v>
      </c>
      <c r="D7" s="87">
        <v>54517.0</v>
      </c>
      <c r="E7" s="88" t="s">
        <v>1199</v>
      </c>
      <c r="F7" s="27"/>
      <c r="G7" s="27"/>
      <c r="H7" s="25"/>
      <c r="I7" s="89"/>
      <c r="J7" s="27">
        <v>150.0</v>
      </c>
      <c r="K7" s="27"/>
      <c r="L7" s="25"/>
      <c r="M7" s="89"/>
      <c r="N7" s="25"/>
      <c r="O7" s="25"/>
      <c r="P7" s="26">
        <v>150.0</v>
      </c>
      <c r="Q7" s="30">
        <f t="shared" si="1"/>
        <v>0</v>
      </c>
      <c r="R7" s="26" t="s">
        <v>64</v>
      </c>
      <c r="S7" s="29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85">
        <v>45837.0</v>
      </c>
      <c r="C8" s="86" t="s">
        <v>1254</v>
      </c>
      <c r="D8" s="87">
        <v>67621.0</v>
      </c>
      <c r="E8" s="88" t="s">
        <v>218</v>
      </c>
      <c r="F8" s="27"/>
      <c r="G8" s="27"/>
      <c r="H8" s="27"/>
      <c r="I8" s="89">
        <v>32500.0</v>
      </c>
      <c r="J8" s="27"/>
      <c r="K8" s="27"/>
      <c r="L8" s="25"/>
      <c r="M8" s="89"/>
      <c r="N8" s="25"/>
      <c r="O8" s="25"/>
      <c r="P8" s="26">
        <v>32500.0</v>
      </c>
      <c r="Q8" s="30">
        <f t="shared" si="1"/>
        <v>0</v>
      </c>
      <c r="R8" s="26" t="s">
        <v>76</v>
      </c>
      <c r="S8" s="29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85">
        <v>45837.0</v>
      </c>
      <c r="C9" s="86" t="s">
        <v>1255</v>
      </c>
      <c r="D9" s="87">
        <v>10288.0</v>
      </c>
      <c r="E9" s="88" t="s">
        <v>475</v>
      </c>
      <c r="F9" s="27">
        <v>3000.0</v>
      </c>
      <c r="G9" s="27">
        <v>2000.0</v>
      </c>
      <c r="H9" s="27"/>
      <c r="I9" s="89"/>
      <c r="J9" s="27"/>
      <c r="K9" s="25"/>
      <c r="L9" s="25"/>
      <c r="M9" s="89"/>
      <c r="N9" s="25"/>
      <c r="O9" s="25"/>
      <c r="P9" s="26">
        <v>5000.0</v>
      </c>
      <c r="Q9" s="30">
        <f t="shared" si="1"/>
        <v>0</v>
      </c>
      <c r="R9" s="26" t="s">
        <v>64</v>
      </c>
      <c r="S9" s="29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85">
        <v>45837.0</v>
      </c>
      <c r="C10" s="86" t="s">
        <v>1256</v>
      </c>
      <c r="D10" s="87">
        <v>78726.0</v>
      </c>
      <c r="E10" s="88" t="s">
        <v>1257</v>
      </c>
      <c r="F10" s="27">
        <v>5000.0</v>
      </c>
      <c r="G10" s="25"/>
      <c r="H10" s="25"/>
      <c r="I10" s="89"/>
      <c r="J10" s="27"/>
      <c r="K10" s="27"/>
      <c r="L10" s="27"/>
      <c r="M10" s="89"/>
      <c r="N10" s="25"/>
      <c r="O10" s="25"/>
      <c r="P10" s="26">
        <v>5000.0</v>
      </c>
      <c r="Q10" s="30">
        <f t="shared" si="1"/>
        <v>0</v>
      </c>
      <c r="R10" s="26" t="s">
        <v>64</v>
      </c>
      <c r="S10" s="29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85">
        <v>45837.0</v>
      </c>
      <c r="C11" s="86" t="s">
        <v>1258</v>
      </c>
      <c r="D11" s="87">
        <v>72839.0</v>
      </c>
      <c r="E11" s="88" t="s">
        <v>412</v>
      </c>
      <c r="F11" s="27">
        <v>4500.0</v>
      </c>
      <c r="G11" s="25"/>
      <c r="H11" s="25"/>
      <c r="I11" s="89"/>
      <c r="J11" s="27"/>
      <c r="K11" s="27"/>
      <c r="L11" s="27"/>
      <c r="M11" s="89"/>
      <c r="N11" s="25"/>
      <c r="O11" s="25"/>
      <c r="P11" s="26">
        <v>4500.0</v>
      </c>
      <c r="Q11" s="30">
        <f t="shared" si="1"/>
        <v>0</v>
      </c>
      <c r="R11" s="26" t="s">
        <v>64</v>
      </c>
      <c r="S11" s="2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85">
        <v>45837.0</v>
      </c>
      <c r="C12" s="86" t="s">
        <v>1259</v>
      </c>
      <c r="D12" s="87">
        <v>71126.0</v>
      </c>
      <c r="E12" s="88" t="s">
        <v>1260</v>
      </c>
      <c r="F12" s="27"/>
      <c r="G12" s="25"/>
      <c r="H12" s="27">
        <v>32050.0</v>
      </c>
      <c r="I12" s="89"/>
      <c r="J12" s="27"/>
      <c r="K12" s="27"/>
      <c r="L12" s="27"/>
      <c r="M12" s="89"/>
      <c r="N12" s="25"/>
      <c r="O12" s="25"/>
      <c r="P12" s="26">
        <v>32050.0</v>
      </c>
      <c r="Q12" s="30">
        <f t="shared" si="1"/>
        <v>0</v>
      </c>
      <c r="R12" s="26" t="s">
        <v>55</v>
      </c>
      <c r="S12" s="2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85">
        <v>45837.0</v>
      </c>
      <c r="C13" s="86" t="s">
        <v>1261</v>
      </c>
      <c r="D13" s="87">
        <v>72839.0</v>
      </c>
      <c r="E13" s="88" t="s">
        <v>412</v>
      </c>
      <c r="F13" s="27">
        <v>3150.0</v>
      </c>
      <c r="G13" s="25"/>
      <c r="H13" s="25"/>
      <c r="I13" s="89"/>
      <c r="J13" s="27"/>
      <c r="K13" s="27"/>
      <c r="L13" s="27"/>
      <c r="M13" s="89"/>
      <c r="N13" s="25"/>
      <c r="O13" s="25"/>
      <c r="P13" s="26">
        <v>3150.0</v>
      </c>
      <c r="Q13" s="30">
        <f t="shared" si="1"/>
        <v>0</v>
      </c>
      <c r="R13" s="26" t="s">
        <v>64</v>
      </c>
      <c r="S13" s="2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85">
        <v>45837.0</v>
      </c>
      <c r="C14" s="86" t="s">
        <v>1262</v>
      </c>
      <c r="D14" s="87">
        <v>84902.0</v>
      </c>
      <c r="E14" s="88" t="s">
        <v>1263</v>
      </c>
      <c r="F14" s="27"/>
      <c r="G14" s="25"/>
      <c r="H14" s="25"/>
      <c r="I14" s="89">
        <v>380.0</v>
      </c>
      <c r="J14" s="27"/>
      <c r="K14" s="27"/>
      <c r="L14" s="27"/>
      <c r="M14" s="89"/>
      <c r="N14" s="25"/>
      <c r="O14" s="25"/>
      <c r="P14" s="26">
        <v>380.0</v>
      </c>
      <c r="Q14" s="30">
        <f t="shared" si="1"/>
        <v>0</v>
      </c>
      <c r="R14" s="26" t="s">
        <v>55</v>
      </c>
      <c r="S14" s="2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85">
        <v>45837.0</v>
      </c>
      <c r="C15" s="86" t="s">
        <v>1264</v>
      </c>
      <c r="D15" s="87">
        <v>88544.0</v>
      </c>
      <c r="E15" s="88" t="s">
        <v>1164</v>
      </c>
      <c r="F15" s="27">
        <v>300.0</v>
      </c>
      <c r="G15" s="25"/>
      <c r="H15" s="25"/>
      <c r="I15" s="89" t="s">
        <v>168</v>
      </c>
      <c r="J15" s="27"/>
      <c r="K15" s="27"/>
      <c r="L15" s="27"/>
      <c r="M15" s="89"/>
      <c r="N15" s="25"/>
      <c r="O15" s="25"/>
      <c r="P15" s="26">
        <v>300.0</v>
      </c>
      <c r="Q15" s="197">
        <v>0.0</v>
      </c>
      <c r="R15" s="26" t="s">
        <v>76</v>
      </c>
      <c r="S15" s="2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85">
        <v>45837.0</v>
      </c>
      <c r="C16" s="86" t="s">
        <v>1265</v>
      </c>
      <c r="D16" s="87">
        <v>72839.0</v>
      </c>
      <c r="E16" s="88" t="s">
        <v>412</v>
      </c>
      <c r="F16" s="27">
        <v>250.0</v>
      </c>
      <c r="G16" s="25"/>
      <c r="H16" s="25"/>
      <c r="I16" s="89"/>
      <c r="J16" s="27"/>
      <c r="K16" s="27"/>
      <c r="L16" s="27"/>
      <c r="M16" s="89"/>
      <c r="N16" s="25"/>
      <c r="O16" s="25"/>
      <c r="P16" s="26">
        <v>250.0</v>
      </c>
      <c r="Q16" s="30">
        <f t="shared" ref="Q16:Q44" si="2">F16+G16+H16+I16+J16+K16+L16+M16+N16+O16-P16</f>
        <v>0</v>
      </c>
      <c r="R16" s="26" t="s">
        <v>64</v>
      </c>
      <c r="S16" s="2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85">
        <v>45837.0</v>
      </c>
      <c r="C17" s="86" t="s">
        <v>1266</v>
      </c>
      <c r="D17" s="87">
        <v>48192.0</v>
      </c>
      <c r="E17" s="88" t="s">
        <v>1267</v>
      </c>
      <c r="F17" s="27"/>
      <c r="G17" s="25"/>
      <c r="H17" s="25"/>
      <c r="I17" s="89">
        <v>4600.0</v>
      </c>
      <c r="J17" s="27"/>
      <c r="K17" s="27"/>
      <c r="L17" s="27"/>
      <c r="M17" s="89"/>
      <c r="N17" s="25"/>
      <c r="O17" s="25"/>
      <c r="P17" s="26">
        <v>4600.0</v>
      </c>
      <c r="Q17" s="30">
        <f t="shared" si="2"/>
        <v>0</v>
      </c>
      <c r="R17" s="26" t="s">
        <v>55</v>
      </c>
      <c r="S17" s="29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85">
        <v>45837.0</v>
      </c>
      <c r="C18" s="86" t="s">
        <v>1268</v>
      </c>
      <c r="D18" s="87">
        <v>42095.0</v>
      </c>
      <c r="E18" s="88" t="s">
        <v>73</v>
      </c>
      <c r="F18" s="27"/>
      <c r="G18" s="25"/>
      <c r="H18" s="25"/>
      <c r="I18" s="89">
        <v>320.0</v>
      </c>
      <c r="J18" s="27"/>
      <c r="K18" s="27"/>
      <c r="L18" s="27"/>
      <c r="M18" s="89"/>
      <c r="N18" s="25"/>
      <c r="O18" s="25"/>
      <c r="P18" s="26">
        <v>320.0</v>
      </c>
      <c r="Q18" s="30">
        <f t="shared" si="2"/>
        <v>0</v>
      </c>
      <c r="R18" s="26" t="s">
        <v>55</v>
      </c>
      <c r="S18" s="29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85">
        <v>45837.0</v>
      </c>
      <c r="C19" s="86" t="s">
        <v>1269</v>
      </c>
      <c r="D19" s="87">
        <v>56747.0</v>
      </c>
      <c r="E19" s="88" t="s">
        <v>1270</v>
      </c>
      <c r="F19" s="27"/>
      <c r="G19" s="25"/>
      <c r="H19" s="25"/>
      <c r="I19" s="89">
        <v>5000.0</v>
      </c>
      <c r="J19" s="27"/>
      <c r="K19" s="27"/>
      <c r="L19" s="27"/>
      <c r="M19" s="89"/>
      <c r="N19" s="25"/>
      <c r="O19" s="25"/>
      <c r="P19" s="26">
        <v>5000.0</v>
      </c>
      <c r="Q19" s="30">
        <f t="shared" si="2"/>
        <v>0</v>
      </c>
      <c r="R19" s="26" t="s">
        <v>76</v>
      </c>
      <c r="S19" s="29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85">
        <v>45837.0</v>
      </c>
      <c r="C20" s="86" t="s">
        <v>1271</v>
      </c>
      <c r="D20" s="87">
        <v>56747.0</v>
      </c>
      <c r="E20" s="88" t="s">
        <v>1270</v>
      </c>
      <c r="F20" s="27"/>
      <c r="G20" s="25"/>
      <c r="H20" s="25"/>
      <c r="I20" s="89">
        <v>5000.0</v>
      </c>
      <c r="J20" s="27"/>
      <c r="K20" s="27"/>
      <c r="L20" s="27"/>
      <c r="M20" s="89"/>
      <c r="N20" s="25"/>
      <c r="O20" s="25"/>
      <c r="P20" s="26">
        <v>5000.0</v>
      </c>
      <c r="Q20" s="30">
        <f t="shared" si="2"/>
        <v>0</v>
      </c>
      <c r="R20" s="26" t="s">
        <v>76</v>
      </c>
      <c r="S20" s="29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9">
        <v>16.0</v>
      </c>
      <c r="B21" s="85">
        <v>45837.0</v>
      </c>
      <c r="C21" s="86" t="s">
        <v>1272</v>
      </c>
      <c r="D21" s="87">
        <v>89807.0</v>
      </c>
      <c r="E21" s="88" t="s">
        <v>1273</v>
      </c>
      <c r="F21" s="27"/>
      <c r="G21" s="25"/>
      <c r="H21" s="25"/>
      <c r="I21" s="89"/>
      <c r="J21" s="27"/>
      <c r="K21" s="27"/>
      <c r="L21" s="27"/>
      <c r="M21" s="89">
        <v>3350.0</v>
      </c>
      <c r="N21" s="25"/>
      <c r="O21" s="25"/>
      <c r="P21" s="26">
        <v>3350.0</v>
      </c>
      <c r="Q21" s="30">
        <f t="shared" si="2"/>
        <v>0</v>
      </c>
      <c r="R21" s="26" t="s">
        <v>55</v>
      </c>
      <c r="S21" s="29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85">
        <v>45837.0</v>
      </c>
      <c r="C22" s="86" t="s">
        <v>1274</v>
      </c>
      <c r="D22" s="87">
        <v>55446.0</v>
      </c>
      <c r="E22" s="88" t="s">
        <v>541</v>
      </c>
      <c r="F22" s="27"/>
      <c r="G22" s="27">
        <v>1200.0</v>
      </c>
      <c r="H22" s="25"/>
      <c r="I22" s="89"/>
      <c r="J22" s="27"/>
      <c r="K22" s="27"/>
      <c r="L22" s="27"/>
      <c r="M22" s="89"/>
      <c r="N22" s="25"/>
      <c r="O22" s="25"/>
      <c r="P22" s="26">
        <v>1200.0</v>
      </c>
      <c r="Q22" s="30">
        <f t="shared" si="2"/>
        <v>0</v>
      </c>
      <c r="R22" s="26" t="s">
        <v>55</v>
      </c>
      <c r="S22" s="29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85">
        <v>45837.0</v>
      </c>
      <c r="C23" s="86" t="s">
        <v>1275</v>
      </c>
      <c r="D23" s="87">
        <v>67899.0</v>
      </c>
      <c r="E23" s="88" t="s">
        <v>1276</v>
      </c>
      <c r="F23" s="27"/>
      <c r="G23" s="25"/>
      <c r="H23" s="25"/>
      <c r="I23" s="89">
        <v>3300.0</v>
      </c>
      <c r="J23" s="27"/>
      <c r="K23" s="27">
        <v>1200.0</v>
      </c>
      <c r="L23" s="27"/>
      <c r="M23" s="89"/>
      <c r="N23" s="25"/>
      <c r="O23" s="25"/>
      <c r="P23" s="26">
        <v>4500.0</v>
      </c>
      <c r="Q23" s="30">
        <f t="shared" si="2"/>
        <v>0</v>
      </c>
      <c r="R23" s="26" t="s">
        <v>76</v>
      </c>
      <c r="S23" s="29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85">
        <v>45837.0</v>
      </c>
      <c r="C24" s="86" t="s">
        <v>1277</v>
      </c>
      <c r="D24" s="87">
        <v>10250.0</v>
      </c>
      <c r="E24" s="88" t="s">
        <v>99</v>
      </c>
      <c r="F24" s="27"/>
      <c r="G24" s="25"/>
      <c r="H24" s="25"/>
      <c r="I24" s="89">
        <v>1000.0</v>
      </c>
      <c r="J24" s="27"/>
      <c r="K24" s="27"/>
      <c r="L24" s="27"/>
      <c r="M24" s="89"/>
      <c r="N24" s="25"/>
      <c r="O24" s="25"/>
      <c r="P24" s="26">
        <v>1000.0</v>
      </c>
      <c r="Q24" s="30">
        <f t="shared" si="2"/>
        <v>0</v>
      </c>
      <c r="R24" s="26" t="s">
        <v>76</v>
      </c>
      <c r="S24" s="29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85">
        <v>45837.0</v>
      </c>
      <c r="C25" s="86" t="s">
        <v>1278</v>
      </c>
      <c r="D25" s="87">
        <v>48854.0</v>
      </c>
      <c r="E25" s="88" t="s">
        <v>1279</v>
      </c>
      <c r="F25" s="27"/>
      <c r="G25" s="25"/>
      <c r="H25" s="25"/>
      <c r="I25" s="89"/>
      <c r="J25" s="27">
        <v>14500.0</v>
      </c>
      <c r="K25" s="27"/>
      <c r="L25" s="27"/>
      <c r="M25" s="89"/>
      <c r="N25" s="25"/>
      <c r="O25" s="25"/>
      <c r="P25" s="26">
        <v>14500.0</v>
      </c>
      <c r="Q25" s="30">
        <f t="shared" si="2"/>
        <v>0</v>
      </c>
      <c r="R25" s="26" t="s">
        <v>55</v>
      </c>
      <c r="S25" s="29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85">
        <v>45837.0</v>
      </c>
      <c r="C26" s="86" t="s">
        <v>1280</v>
      </c>
      <c r="D26" s="87">
        <v>53249.0</v>
      </c>
      <c r="E26" s="88" t="s">
        <v>127</v>
      </c>
      <c r="F26" s="27"/>
      <c r="G26" s="25"/>
      <c r="H26" s="25"/>
      <c r="I26" s="89">
        <v>30000.0</v>
      </c>
      <c r="J26" s="27"/>
      <c r="K26" s="27"/>
      <c r="L26" s="27"/>
      <c r="M26" s="89"/>
      <c r="N26" s="25"/>
      <c r="O26" s="25"/>
      <c r="P26" s="26">
        <v>30000.0</v>
      </c>
      <c r="Q26" s="30">
        <f t="shared" si="2"/>
        <v>0</v>
      </c>
      <c r="R26" s="26" t="s">
        <v>55</v>
      </c>
      <c r="S26" s="29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85">
        <v>45837.0</v>
      </c>
      <c r="C27" s="86" t="s">
        <v>1281</v>
      </c>
      <c r="D27" s="87">
        <v>77864.0</v>
      </c>
      <c r="E27" s="88" t="s">
        <v>1282</v>
      </c>
      <c r="F27" s="27"/>
      <c r="G27" s="25"/>
      <c r="H27" s="25"/>
      <c r="I27" s="89"/>
      <c r="J27" s="27"/>
      <c r="K27" s="27"/>
      <c r="L27" s="27"/>
      <c r="M27" s="89">
        <v>5000.0</v>
      </c>
      <c r="N27" s="25"/>
      <c r="O27" s="25"/>
      <c r="P27" s="26">
        <v>5000.0</v>
      </c>
      <c r="Q27" s="30">
        <f t="shared" si="2"/>
        <v>0</v>
      </c>
      <c r="R27" s="26" t="s">
        <v>64</v>
      </c>
      <c r="S27" s="29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85">
        <v>45837.0</v>
      </c>
      <c r="C28" s="86" t="s">
        <v>1283</v>
      </c>
      <c r="D28" s="87">
        <v>72839.0</v>
      </c>
      <c r="E28" s="88" t="s">
        <v>412</v>
      </c>
      <c r="F28" s="27">
        <v>1450.0</v>
      </c>
      <c r="G28" s="25"/>
      <c r="H28" s="25"/>
      <c r="I28" s="89"/>
      <c r="J28" s="27"/>
      <c r="K28" s="27"/>
      <c r="L28" s="27"/>
      <c r="M28" s="89"/>
      <c r="N28" s="25"/>
      <c r="O28" s="25"/>
      <c r="P28" s="26">
        <v>1450.0</v>
      </c>
      <c r="Q28" s="30">
        <f t="shared" si="2"/>
        <v>0</v>
      </c>
      <c r="R28" s="26" t="s">
        <v>64</v>
      </c>
      <c r="S28" s="29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85">
        <v>45837.0</v>
      </c>
      <c r="C29" s="86" t="s">
        <v>1284</v>
      </c>
      <c r="D29" s="87">
        <v>88533.0</v>
      </c>
      <c r="E29" s="88" t="s">
        <v>1285</v>
      </c>
      <c r="F29" s="27"/>
      <c r="G29" s="25"/>
      <c r="H29" s="25"/>
      <c r="I29" s="89"/>
      <c r="J29" s="27"/>
      <c r="K29" s="27"/>
      <c r="L29" s="27"/>
      <c r="M29" s="89">
        <v>2400.0</v>
      </c>
      <c r="N29" s="25"/>
      <c r="O29" s="25"/>
      <c r="P29" s="26">
        <v>2400.0</v>
      </c>
      <c r="Q29" s="30">
        <f t="shared" si="2"/>
        <v>0</v>
      </c>
      <c r="R29" s="26" t="s">
        <v>76</v>
      </c>
      <c r="S29" s="29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85">
        <v>45837.0</v>
      </c>
      <c r="C30" s="86" t="s">
        <v>1286</v>
      </c>
      <c r="D30" s="87">
        <v>36918.0</v>
      </c>
      <c r="E30" s="88" t="s">
        <v>1248</v>
      </c>
      <c r="F30" s="27"/>
      <c r="G30" s="27"/>
      <c r="H30" s="25"/>
      <c r="I30" s="89">
        <v>11200.0</v>
      </c>
      <c r="J30" s="27"/>
      <c r="K30" s="27"/>
      <c r="L30" s="25"/>
      <c r="M30" s="89"/>
      <c r="N30" s="25"/>
      <c r="O30" s="25"/>
      <c r="P30" s="26">
        <v>11200.0</v>
      </c>
      <c r="Q30" s="30">
        <f t="shared" si="2"/>
        <v>0</v>
      </c>
      <c r="R30" s="26" t="s">
        <v>76</v>
      </c>
      <c r="S30" s="29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85">
        <v>45837.0</v>
      </c>
      <c r="C31" s="86" t="s">
        <v>1287</v>
      </c>
      <c r="D31" s="87">
        <v>88544.0</v>
      </c>
      <c r="E31" s="88" t="s">
        <v>1164</v>
      </c>
      <c r="F31" s="27"/>
      <c r="G31" s="27"/>
      <c r="H31" s="25"/>
      <c r="I31" s="89"/>
      <c r="J31" s="27"/>
      <c r="K31" s="27"/>
      <c r="L31" s="25"/>
      <c r="M31" s="89">
        <v>300.0</v>
      </c>
      <c r="N31" s="25"/>
      <c r="O31" s="25"/>
      <c r="P31" s="26">
        <v>300.0</v>
      </c>
      <c r="Q31" s="30">
        <f t="shared" si="2"/>
        <v>0</v>
      </c>
      <c r="R31" s="26" t="s">
        <v>76</v>
      </c>
      <c r="S31" s="29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9">
        <v>27.0</v>
      </c>
      <c r="B32" s="85">
        <v>45837.0</v>
      </c>
      <c r="C32" s="86" t="s">
        <v>1288</v>
      </c>
      <c r="D32" s="87">
        <v>22332.0</v>
      </c>
      <c r="E32" s="88" t="s">
        <v>467</v>
      </c>
      <c r="F32" s="27"/>
      <c r="G32" s="27"/>
      <c r="H32" s="25"/>
      <c r="I32" s="89">
        <v>2600.0</v>
      </c>
      <c r="J32" s="27"/>
      <c r="K32" s="27"/>
      <c r="L32" s="25"/>
      <c r="M32" s="89"/>
      <c r="N32" s="25"/>
      <c r="O32" s="25"/>
      <c r="P32" s="26">
        <v>2600.0</v>
      </c>
      <c r="Q32" s="30">
        <f t="shared" si="2"/>
        <v>0</v>
      </c>
      <c r="R32" s="26" t="s">
        <v>76</v>
      </c>
      <c r="S32" s="29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19">
        <v>28.0</v>
      </c>
      <c r="B33" s="222">
        <v>45837.0</v>
      </c>
      <c r="C33" s="223" t="s">
        <v>1289</v>
      </c>
      <c r="D33" s="224">
        <v>72839.0</v>
      </c>
      <c r="E33" s="225" t="s">
        <v>412</v>
      </c>
      <c r="F33" s="226"/>
      <c r="G33" s="226"/>
      <c r="H33" s="227"/>
      <c r="I33" s="228"/>
      <c r="J33" s="226"/>
      <c r="K33" s="226"/>
      <c r="L33" s="227"/>
      <c r="M33" s="228"/>
      <c r="N33" s="227"/>
      <c r="O33" s="226">
        <v>4500.0</v>
      </c>
      <c r="P33" s="229">
        <v>4500.0</v>
      </c>
      <c r="Q33" s="230">
        <f t="shared" si="2"/>
        <v>0</v>
      </c>
      <c r="R33" s="229" t="s">
        <v>64</v>
      </c>
      <c r="S33" s="29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customHeight="1">
      <c r="A34" s="19">
        <v>29.0</v>
      </c>
      <c r="B34" s="222">
        <v>45837.0</v>
      </c>
      <c r="C34" s="223" t="s">
        <v>1290</v>
      </c>
      <c r="D34" s="224">
        <v>78726.0</v>
      </c>
      <c r="E34" s="225" t="s">
        <v>1257</v>
      </c>
      <c r="F34" s="226"/>
      <c r="G34" s="226"/>
      <c r="H34" s="227"/>
      <c r="I34" s="228"/>
      <c r="J34" s="226"/>
      <c r="K34" s="226"/>
      <c r="L34" s="227"/>
      <c r="M34" s="228"/>
      <c r="N34" s="227"/>
      <c r="O34" s="226">
        <v>4500.0</v>
      </c>
      <c r="P34" s="229">
        <v>4500.0</v>
      </c>
      <c r="Q34" s="230">
        <f t="shared" si="2"/>
        <v>0</v>
      </c>
      <c r="R34" s="229" t="s">
        <v>64</v>
      </c>
      <c r="S34" s="29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customHeight="1">
      <c r="A35" s="19">
        <v>30.0</v>
      </c>
      <c r="B35" s="222">
        <v>45837.0</v>
      </c>
      <c r="C35" s="223" t="s">
        <v>1291</v>
      </c>
      <c r="D35" s="224">
        <v>77864.0</v>
      </c>
      <c r="E35" s="225" t="s">
        <v>1282</v>
      </c>
      <c r="F35" s="226"/>
      <c r="G35" s="226"/>
      <c r="H35" s="227"/>
      <c r="I35" s="228"/>
      <c r="J35" s="226"/>
      <c r="K35" s="226"/>
      <c r="L35" s="227"/>
      <c r="M35" s="228"/>
      <c r="N35" s="227"/>
      <c r="O35" s="226">
        <v>4500.0</v>
      </c>
      <c r="P35" s="229">
        <v>4500.0</v>
      </c>
      <c r="Q35" s="230">
        <f t="shared" si="2"/>
        <v>0</v>
      </c>
      <c r="R35" s="229" t="s">
        <v>64</v>
      </c>
      <c r="S35" s="29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customHeight="1">
      <c r="A36" s="19">
        <v>31.0</v>
      </c>
      <c r="B36" s="85">
        <v>45837.0</v>
      </c>
      <c r="C36" s="86" t="s">
        <v>1292</v>
      </c>
      <c r="D36" s="87">
        <v>38098.0</v>
      </c>
      <c r="E36" s="88" t="s">
        <v>1293</v>
      </c>
      <c r="F36" s="27"/>
      <c r="G36" s="27"/>
      <c r="H36" s="25"/>
      <c r="I36" s="89"/>
      <c r="J36" s="27">
        <v>4220.0</v>
      </c>
      <c r="K36" s="27"/>
      <c r="L36" s="25"/>
      <c r="M36" s="89"/>
      <c r="N36" s="25"/>
      <c r="O36" s="25"/>
      <c r="P36" s="26">
        <v>4220.0</v>
      </c>
      <c r="Q36" s="30">
        <f t="shared" si="2"/>
        <v>0</v>
      </c>
      <c r="R36" s="26" t="s">
        <v>64</v>
      </c>
      <c r="S36" s="29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customHeight="1">
      <c r="A37" s="19">
        <v>32.0</v>
      </c>
      <c r="B37" s="85">
        <v>45837.0</v>
      </c>
      <c r="C37" s="86" t="s">
        <v>1294</v>
      </c>
      <c r="D37" s="87">
        <v>88552.0</v>
      </c>
      <c r="E37" s="88" t="s">
        <v>795</v>
      </c>
      <c r="F37" s="27">
        <v>300.0</v>
      </c>
      <c r="G37" s="27"/>
      <c r="H37" s="25"/>
      <c r="I37" s="89"/>
      <c r="J37" s="27"/>
      <c r="K37" s="27"/>
      <c r="L37" s="25"/>
      <c r="M37" s="89"/>
      <c r="N37" s="25"/>
      <c r="O37" s="25"/>
      <c r="P37" s="26">
        <v>300.0</v>
      </c>
      <c r="Q37" s="30">
        <f t="shared" si="2"/>
        <v>0</v>
      </c>
      <c r="R37" s="26" t="s">
        <v>76</v>
      </c>
      <c r="S37" s="29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customHeight="1">
      <c r="A38" s="19">
        <v>33.0</v>
      </c>
      <c r="B38" s="85">
        <v>45837.0</v>
      </c>
      <c r="C38" s="86" t="s">
        <v>1295</v>
      </c>
      <c r="D38" s="87">
        <v>89824.0</v>
      </c>
      <c r="E38" s="88" t="s">
        <v>1296</v>
      </c>
      <c r="F38" s="27"/>
      <c r="G38" s="27"/>
      <c r="H38" s="27"/>
      <c r="I38" s="89"/>
      <c r="J38" s="27"/>
      <c r="K38" s="27"/>
      <c r="L38" s="25"/>
      <c r="M38" s="89">
        <v>3090.0</v>
      </c>
      <c r="N38" s="25"/>
      <c r="O38" s="25"/>
      <c r="P38" s="26">
        <v>3090.0</v>
      </c>
      <c r="Q38" s="30">
        <f t="shared" si="2"/>
        <v>0</v>
      </c>
      <c r="R38" s="26"/>
      <c r="S38" s="29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customHeight="1">
      <c r="A39" s="19">
        <v>34.0</v>
      </c>
      <c r="B39" s="85">
        <v>45837.0</v>
      </c>
      <c r="C39" s="86" t="s">
        <v>1297</v>
      </c>
      <c r="D39" s="87">
        <v>89825.0</v>
      </c>
      <c r="E39" s="88" t="s">
        <v>1298</v>
      </c>
      <c r="F39" s="27">
        <v>785.0</v>
      </c>
      <c r="G39" s="27"/>
      <c r="H39" s="27"/>
      <c r="I39" s="89"/>
      <c r="J39" s="27"/>
      <c r="K39" s="27"/>
      <c r="L39" s="25"/>
      <c r="M39" s="89">
        <v>2770.0</v>
      </c>
      <c r="N39" s="25"/>
      <c r="O39" s="25"/>
      <c r="P39" s="26">
        <v>3555.0</v>
      </c>
      <c r="Q39" s="30">
        <f t="shared" si="2"/>
        <v>0</v>
      </c>
      <c r="R39" s="26"/>
      <c r="S39" s="29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customHeight="1">
      <c r="A40" s="19">
        <v>35.0</v>
      </c>
      <c r="B40" s="85">
        <v>45837.0</v>
      </c>
      <c r="C40" s="86" t="s">
        <v>1299</v>
      </c>
      <c r="D40" s="87">
        <v>64461.0</v>
      </c>
      <c r="E40" s="88" t="s">
        <v>1300</v>
      </c>
      <c r="F40" s="27">
        <v>2500.0</v>
      </c>
      <c r="G40" s="27"/>
      <c r="H40" s="27"/>
      <c r="I40" s="89"/>
      <c r="J40" s="27"/>
      <c r="K40" s="27"/>
      <c r="L40" s="25"/>
      <c r="M40" s="89"/>
      <c r="N40" s="25"/>
      <c r="O40" s="25"/>
      <c r="P40" s="26">
        <v>2500.0</v>
      </c>
      <c r="Q40" s="30">
        <f t="shared" si="2"/>
        <v>0</v>
      </c>
      <c r="R40" s="26"/>
      <c r="S40" s="29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customHeight="1">
      <c r="A41" s="19">
        <v>37.0</v>
      </c>
      <c r="B41" s="85">
        <v>45837.0</v>
      </c>
      <c r="C41" s="86" t="s">
        <v>1301</v>
      </c>
      <c r="D41" s="87">
        <v>47787.0</v>
      </c>
      <c r="E41" s="88" t="s">
        <v>25</v>
      </c>
      <c r="F41" s="27"/>
      <c r="G41" s="27"/>
      <c r="H41" s="27">
        <v>5000.0</v>
      </c>
      <c r="I41" s="89"/>
      <c r="J41" s="27"/>
      <c r="K41" s="27"/>
      <c r="L41" s="25"/>
      <c r="M41" s="89"/>
      <c r="N41" s="25"/>
      <c r="O41" s="25"/>
      <c r="P41" s="26">
        <v>5000.0</v>
      </c>
      <c r="Q41" s="30">
        <f t="shared" si="2"/>
        <v>0</v>
      </c>
      <c r="R41" s="26"/>
      <c r="S41" s="29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customHeight="1">
      <c r="A42" s="19">
        <v>38.0</v>
      </c>
      <c r="B42" s="85">
        <v>45837.0</v>
      </c>
      <c r="C42" s="86" t="s">
        <v>1302</v>
      </c>
      <c r="D42" s="87">
        <v>35245.0</v>
      </c>
      <c r="E42" s="88" t="s">
        <v>27</v>
      </c>
      <c r="F42" s="27"/>
      <c r="G42" s="27"/>
      <c r="H42" s="27">
        <v>5290.0</v>
      </c>
      <c r="I42" s="89"/>
      <c r="J42" s="27"/>
      <c r="K42" s="27"/>
      <c r="L42" s="25"/>
      <c r="M42" s="89"/>
      <c r="N42" s="25"/>
      <c r="O42" s="25"/>
      <c r="P42" s="26">
        <v>5290.0</v>
      </c>
      <c r="Q42" s="30">
        <f t="shared" si="2"/>
        <v>0</v>
      </c>
      <c r="R42" s="26"/>
      <c r="S42" s="29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customHeight="1">
      <c r="A43" s="19"/>
      <c r="B43" s="85"/>
      <c r="C43" s="86"/>
      <c r="D43" s="87"/>
      <c r="E43" s="88"/>
      <c r="F43" s="27"/>
      <c r="G43" s="27"/>
      <c r="H43" s="25"/>
      <c r="I43" s="89"/>
      <c r="J43" s="27"/>
      <c r="K43" s="27"/>
      <c r="L43" s="25"/>
      <c r="M43" s="89"/>
      <c r="N43" s="25"/>
      <c r="O43" s="25"/>
      <c r="P43" s="26"/>
      <c r="Q43" s="30">
        <f t="shared" si="2"/>
        <v>0</v>
      </c>
      <c r="R43" s="26"/>
      <c r="S43" s="29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customHeight="1">
      <c r="A44" s="19"/>
      <c r="B44" s="85"/>
      <c r="C44" s="86"/>
      <c r="D44" s="87"/>
      <c r="E44" s="88"/>
      <c r="F44" s="25"/>
      <c r="G44" s="25"/>
      <c r="H44" s="27"/>
      <c r="I44" s="89"/>
      <c r="J44" s="27"/>
      <c r="K44" s="27"/>
      <c r="L44" s="25"/>
      <c r="M44" s="64"/>
      <c r="N44" s="25"/>
      <c r="O44" s="25"/>
      <c r="P44" s="26"/>
      <c r="Q44" s="30">
        <f t="shared" si="2"/>
        <v>0</v>
      </c>
      <c r="R44" s="26"/>
      <c r="S44" s="29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customHeight="1">
      <c r="A45" s="65"/>
      <c r="B45" s="66"/>
      <c r="C45" s="67"/>
      <c r="D45" s="68"/>
      <c r="E45" s="68"/>
      <c r="F45" s="69">
        <f t="shared" ref="F45:P45" si="3">SUM(F6:F44)</f>
        <v>21235</v>
      </c>
      <c r="G45" s="69">
        <f t="shared" si="3"/>
        <v>3200</v>
      </c>
      <c r="H45" s="69">
        <f t="shared" si="3"/>
        <v>58240</v>
      </c>
      <c r="I45" s="69">
        <f t="shared" si="3"/>
        <v>95900</v>
      </c>
      <c r="J45" s="69">
        <f t="shared" si="3"/>
        <v>18870</v>
      </c>
      <c r="K45" s="69">
        <f t="shared" si="3"/>
        <v>1200</v>
      </c>
      <c r="L45" s="69">
        <f t="shared" si="3"/>
        <v>0</v>
      </c>
      <c r="M45" s="69">
        <f t="shared" si="3"/>
        <v>16910</v>
      </c>
      <c r="N45" s="69">
        <f t="shared" si="3"/>
        <v>0</v>
      </c>
      <c r="O45" s="69">
        <f t="shared" si="3"/>
        <v>13500</v>
      </c>
      <c r="P45" s="69">
        <f t="shared" si="3"/>
        <v>229055</v>
      </c>
      <c r="Q45" s="91"/>
      <c r="R45" s="68"/>
      <c r="S45" s="70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</row>
    <row r="46" ht="42.0" customHeight="1">
      <c r="A46" s="71"/>
      <c r="B46" s="92"/>
      <c r="C46" s="72"/>
      <c r="D46" s="72"/>
      <c r="E46" s="72"/>
      <c r="F46" s="73">
        <f>F45+G45+H45+I45+J45+K45+L45+M45+N45+O45</f>
        <v>229055</v>
      </c>
      <c r="G46" s="5"/>
      <c r="H46" s="5"/>
      <c r="I46" s="5"/>
      <c r="J46" s="5"/>
      <c r="K46" s="5"/>
      <c r="L46" s="5"/>
      <c r="M46" s="5"/>
      <c r="N46" s="5"/>
      <c r="O46" s="5"/>
      <c r="P46" s="74" t="s">
        <v>161</v>
      </c>
      <c r="Q46" s="74"/>
      <c r="R46" s="72"/>
      <c r="S46" s="7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ht="42.0" customHeight="1">
      <c r="A47" s="55"/>
      <c r="B47" s="55"/>
      <c r="C47" s="55"/>
      <c r="D47" s="55"/>
      <c r="E47" s="31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ht="42.0" customHeight="1">
      <c r="A48" s="55"/>
      <c r="B48" s="55"/>
      <c r="C48" s="55"/>
      <c r="D48" s="55"/>
      <c r="E48" s="31"/>
      <c r="F48" s="55"/>
      <c r="G48" s="55"/>
      <c r="H48" s="55"/>
      <c r="I48" s="55"/>
      <c r="J48" s="231"/>
      <c r="K48" s="231"/>
      <c r="L48" s="231"/>
      <c r="M48" s="231"/>
      <c r="N48" s="231"/>
      <c r="O48" s="231"/>
      <c r="P48" s="231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</row>
    <row r="49" ht="51.0" customHeight="1">
      <c r="A49" s="3"/>
      <c r="B49" s="3"/>
      <c r="C49" s="3"/>
      <c r="D49" s="3"/>
      <c r="E49" s="159" t="s">
        <v>188</v>
      </c>
      <c r="F49" s="160" t="s">
        <v>424</v>
      </c>
      <c r="G49" s="3"/>
      <c r="H49" s="3"/>
      <c r="I49" s="3"/>
      <c r="J49" s="232" t="s">
        <v>1303</v>
      </c>
      <c r="K49" s="233"/>
      <c r="L49" s="233"/>
      <c r="M49" s="233"/>
      <c r="N49" s="234"/>
      <c r="O49" s="234"/>
      <c r="P49" s="235">
        <f>P45</f>
        <v>229055</v>
      </c>
      <c r="Q49" s="165"/>
      <c r="R49" s="165"/>
      <c r="S49" s="165"/>
      <c r="T49" s="165"/>
      <c r="U49" s="165"/>
      <c r="V49" s="165"/>
      <c r="W49" s="165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159" t="s">
        <v>191</v>
      </c>
      <c r="F50" s="160" t="s">
        <v>424</v>
      </c>
      <c r="G50" s="3"/>
      <c r="H50" s="3"/>
      <c r="I50" s="2" t="s">
        <v>1304</v>
      </c>
      <c r="J50" s="236"/>
      <c r="K50" s="234"/>
      <c r="L50" s="232" t="s">
        <v>1305</v>
      </c>
      <c r="M50" s="234"/>
      <c r="N50" s="234"/>
      <c r="O50" s="234"/>
      <c r="P50" s="235">
        <f>O45</f>
        <v>13500</v>
      </c>
      <c r="Q50" s="165"/>
      <c r="R50" s="165"/>
      <c r="S50" s="165"/>
      <c r="T50" s="165"/>
      <c r="U50" s="165"/>
      <c r="V50" s="165"/>
      <c r="W50" s="165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159" t="s">
        <v>194</v>
      </c>
      <c r="F51" s="160" t="s">
        <v>424</v>
      </c>
      <c r="G51" s="3"/>
      <c r="H51" s="3"/>
      <c r="I51" s="207"/>
      <c r="J51" s="237"/>
      <c r="K51" s="238"/>
      <c r="L51" s="237" t="s">
        <v>1306</v>
      </c>
      <c r="M51" s="238"/>
      <c r="N51" s="238"/>
      <c r="O51" s="238"/>
      <c r="P51" s="239">
        <f>P49-P50</f>
        <v>215555</v>
      </c>
      <c r="Q51" s="172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159" t="s">
        <v>195</v>
      </c>
      <c r="F52" s="160" t="s">
        <v>424</v>
      </c>
      <c r="G52" s="3"/>
      <c r="H52" s="3"/>
      <c r="I52" s="3"/>
      <c r="J52" s="236"/>
      <c r="K52" s="236"/>
      <c r="L52" s="236"/>
      <c r="M52" s="236"/>
      <c r="N52" s="236"/>
      <c r="O52" s="236"/>
      <c r="P52" s="236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159" t="s">
        <v>1307</v>
      </c>
      <c r="F53" s="160" t="s">
        <v>424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159" t="s">
        <v>199</v>
      </c>
      <c r="F54" s="160" t="s">
        <v>424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159" t="s">
        <v>200</v>
      </c>
      <c r="F55" s="160" t="s">
        <v>424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4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46:O46"/>
    <mergeCell ref="F3:Q3"/>
    <mergeCell ref="R3:R5"/>
    <mergeCell ref="F4:F5"/>
    <mergeCell ref="G4:H4"/>
    <mergeCell ref="I4:J4"/>
    <mergeCell ref="K4:K5"/>
    <mergeCell ref="O4:O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5.0"/>
    <col customWidth="1" min="4" max="4" width="11.1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20.13"/>
    <col customWidth="1" min="13" max="13" width="16.88"/>
    <col customWidth="1" min="14" max="14" width="16.38"/>
    <col customWidth="1" min="15" max="15" width="12.25"/>
    <col customWidth="1" min="16" max="16" width="19.38"/>
    <col customWidth="1" min="17" max="17" width="14.63"/>
    <col customWidth="1" min="18" max="18" width="22.38"/>
    <col customWidth="1" min="19" max="19" width="27.13"/>
    <col customWidth="1" min="20" max="36" width="15.75"/>
  </cols>
  <sheetData>
    <row r="1" ht="114.0" customHeight="1">
      <c r="A1" s="76" t="s">
        <v>1308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84.0" customHeight="1">
      <c r="A2" s="77" t="s">
        <v>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8" t="s">
        <v>2</v>
      </c>
      <c r="B3" s="79" t="s">
        <v>3</v>
      </c>
      <c r="C3" s="79" t="s">
        <v>4</v>
      </c>
      <c r="D3" s="79" t="s">
        <v>5</v>
      </c>
      <c r="E3" s="79" t="s">
        <v>6</v>
      </c>
      <c r="F3" s="80" t="s">
        <v>31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79" t="s">
        <v>32</v>
      </c>
      <c r="S3" s="79" t="s">
        <v>33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81" t="s">
        <v>34</v>
      </c>
      <c r="G4" s="82" t="s">
        <v>35</v>
      </c>
      <c r="H4" s="11"/>
      <c r="I4" s="82" t="s">
        <v>36</v>
      </c>
      <c r="J4" s="11"/>
      <c r="K4" s="79" t="s">
        <v>37</v>
      </c>
      <c r="L4" s="83"/>
      <c r="M4" s="83"/>
      <c r="N4" s="83"/>
      <c r="O4" s="221" t="s">
        <v>1251</v>
      </c>
      <c r="P4" s="79" t="s">
        <v>39</v>
      </c>
      <c r="Q4" s="79" t="s">
        <v>40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84" t="s">
        <v>41</v>
      </c>
      <c r="H5" s="84" t="s">
        <v>42</v>
      </c>
      <c r="I5" s="84" t="s">
        <v>43</v>
      </c>
      <c r="J5" s="84" t="s">
        <v>44</v>
      </c>
      <c r="K5" s="11"/>
      <c r="L5" s="84" t="s">
        <v>45</v>
      </c>
      <c r="M5" s="84" t="s">
        <v>46</v>
      </c>
      <c r="N5" s="84" t="s">
        <v>47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85">
        <v>45838.0</v>
      </c>
      <c r="C6" s="86" t="s">
        <v>1309</v>
      </c>
      <c r="D6" s="87">
        <v>44149.0</v>
      </c>
      <c r="E6" s="88" t="s">
        <v>264</v>
      </c>
      <c r="F6" s="25"/>
      <c r="G6" s="27"/>
      <c r="H6" s="27"/>
      <c r="I6" s="89">
        <v>5100.0</v>
      </c>
      <c r="J6" s="27"/>
      <c r="K6" s="27"/>
      <c r="L6" s="25"/>
      <c r="M6" s="89"/>
      <c r="N6" s="25"/>
      <c r="O6" s="25"/>
      <c r="P6" s="26">
        <v>5100.0</v>
      </c>
      <c r="Q6" s="30">
        <f t="shared" ref="Q6:Q44" si="1">F6+G6+H6+I6+J6+K6+L6+M6+N6+O6-P6</f>
        <v>0</v>
      </c>
      <c r="R6" s="26" t="s">
        <v>55</v>
      </c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85">
        <v>45838.0</v>
      </c>
      <c r="C7" s="86" t="s">
        <v>1310</v>
      </c>
      <c r="D7" s="87">
        <v>53249.0</v>
      </c>
      <c r="E7" s="88" t="s">
        <v>127</v>
      </c>
      <c r="F7" s="27"/>
      <c r="G7" s="27"/>
      <c r="H7" s="25"/>
      <c r="I7" s="89"/>
      <c r="J7" s="27">
        <v>300.0</v>
      </c>
      <c r="K7" s="27"/>
      <c r="L7" s="25"/>
      <c r="M7" s="89"/>
      <c r="N7" s="25"/>
      <c r="O7" s="25"/>
      <c r="P7" s="26">
        <v>300.0</v>
      </c>
      <c r="Q7" s="30">
        <f t="shared" si="1"/>
        <v>0</v>
      </c>
      <c r="R7" s="26" t="s">
        <v>55</v>
      </c>
      <c r="S7" s="29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85">
        <v>45838.0</v>
      </c>
      <c r="C8" s="86" t="s">
        <v>1311</v>
      </c>
      <c r="D8" s="87">
        <v>69565.0</v>
      </c>
      <c r="E8" s="88" t="s">
        <v>1312</v>
      </c>
      <c r="F8" s="27"/>
      <c r="G8" s="27"/>
      <c r="H8" s="27"/>
      <c r="I8" s="89">
        <v>7600.0</v>
      </c>
      <c r="J8" s="27"/>
      <c r="K8" s="27"/>
      <c r="L8" s="25"/>
      <c r="M8" s="89"/>
      <c r="N8" s="25"/>
      <c r="O8" s="25"/>
      <c r="P8" s="26">
        <v>7600.0</v>
      </c>
      <c r="Q8" s="30">
        <f t="shared" si="1"/>
        <v>0</v>
      </c>
      <c r="R8" s="26" t="s">
        <v>55</v>
      </c>
      <c r="S8" s="29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85">
        <v>45838.0</v>
      </c>
      <c r="C9" s="86" t="s">
        <v>1313</v>
      </c>
      <c r="D9" s="87">
        <v>51848.0</v>
      </c>
      <c r="E9" s="88" t="s">
        <v>212</v>
      </c>
      <c r="F9" s="27"/>
      <c r="G9" s="27"/>
      <c r="H9" s="27"/>
      <c r="I9" s="89"/>
      <c r="J9" s="27">
        <v>5100.0</v>
      </c>
      <c r="K9" s="25"/>
      <c r="L9" s="25"/>
      <c r="M9" s="89"/>
      <c r="N9" s="25"/>
      <c r="O9" s="25"/>
      <c r="P9" s="26">
        <v>5100.0</v>
      </c>
      <c r="Q9" s="30">
        <f t="shared" si="1"/>
        <v>0</v>
      </c>
      <c r="R9" s="26" t="s">
        <v>55</v>
      </c>
      <c r="S9" s="29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85">
        <v>45838.0</v>
      </c>
      <c r="C10" s="86" t="s">
        <v>1314</v>
      </c>
      <c r="D10" s="87">
        <v>51017.0</v>
      </c>
      <c r="E10" s="88" t="s">
        <v>293</v>
      </c>
      <c r="F10" s="27"/>
      <c r="G10" s="25"/>
      <c r="H10" s="27">
        <v>12500.0</v>
      </c>
      <c r="I10" s="89"/>
      <c r="J10" s="27"/>
      <c r="K10" s="27"/>
      <c r="L10" s="27"/>
      <c r="M10" s="89"/>
      <c r="N10" s="25"/>
      <c r="O10" s="25"/>
      <c r="P10" s="26">
        <v>12500.0</v>
      </c>
      <c r="Q10" s="30">
        <f t="shared" si="1"/>
        <v>0</v>
      </c>
      <c r="R10" s="26" t="s">
        <v>64</v>
      </c>
      <c r="S10" s="29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85">
        <v>45838.0</v>
      </c>
      <c r="C11" s="86" t="s">
        <v>1315</v>
      </c>
      <c r="D11" s="87">
        <v>89801.0</v>
      </c>
      <c r="E11" s="88" t="s">
        <v>1316</v>
      </c>
      <c r="F11" s="27">
        <v>300.0</v>
      </c>
      <c r="G11" s="25"/>
      <c r="H11" s="25"/>
      <c r="I11" s="89"/>
      <c r="J11" s="27"/>
      <c r="K11" s="27"/>
      <c r="L11" s="27"/>
      <c r="M11" s="89"/>
      <c r="N11" s="25"/>
      <c r="O11" s="25"/>
      <c r="P11" s="26">
        <v>300.0</v>
      </c>
      <c r="Q11" s="30">
        <f t="shared" si="1"/>
        <v>0</v>
      </c>
      <c r="R11" s="26" t="s">
        <v>64</v>
      </c>
      <c r="S11" s="2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85">
        <v>45838.0</v>
      </c>
      <c r="C12" s="86" t="s">
        <v>1317</v>
      </c>
      <c r="D12" s="87">
        <v>74492.0</v>
      </c>
      <c r="E12" s="88" t="s">
        <v>134</v>
      </c>
      <c r="F12" s="27"/>
      <c r="G12" s="25"/>
      <c r="H12" s="27"/>
      <c r="I12" s="89">
        <v>2350.0</v>
      </c>
      <c r="J12" s="27"/>
      <c r="K12" s="27"/>
      <c r="L12" s="27"/>
      <c r="M12" s="89"/>
      <c r="N12" s="25"/>
      <c r="O12" s="25"/>
      <c r="P12" s="26">
        <v>2350.0</v>
      </c>
      <c r="Q12" s="30">
        <f t="shared" si="1"/>
        <v>0</v>
      </c>
      <c r="R12" s="26" t="s">
        <v>55</v>
      </c>
      <c r="S12" s="2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85">
        <v>45838.0</v>
      </c>
      <c r="C13" s="86" t="s">
        <v>1318</v>
      </c>
      <c r="D13" s="87">
        <v>10701.0</v>
      </c>
      <c r="E13" s="88" t="s">
        <v>1319</v>
      </c>
      <c r="F13" s="27"/>
      <c r="G13" s="25"/>
      <c r="H13" s="25"/>
      <c r="I13" s="89">
        <v>1300.0</v>
      </c>
      <c r="J13" s="27"/>
      <c r="K13" s="27"/>
      <c r="L13" s="27"/>
      <c r="M13" s="89"/>
      <c r="N13" s="25"/>
      <c r="O13" s="25"/>
      <c r="P13" s="26">
        <v>1300.0</v>
      </c>
      <c r="Q13" s="30">
        <f t="shared" si="1"/>
        <v>0</v>
      </c>
      <c r="R13" s="26" t="s">
        <v>55</v>
      </c>
      <c r="S13" s="2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85">
        <v>45838.0</v>
      </c>
      <c r="C14" s="86" t="s">
        <v>1320</v>
      </c>
      <c r="D14" s="87">
        <v>89881.0</v>
      </c>
      <c r="E14" s="88" t="s">
        <v>1321</v>
      </c>
      <c r="F14" s="27"/>
      <c r="G14" s="25"/>
      <c r="H14" s="25"/>
      <c r="I14" s="89"/>
      <c r="J14" s="27">
        <v>300.0</v>
      </c>
      <c r="K14" s="27"/>
      <c r="L14" s="27"/>
      <c r="M14" s="89"/>
      <c r="N14" s="25"/>
      <c r="O14" s="25"/>
      <c r="P14" s="26">
        <v>300.0</v>
      </c>
      <c r="Q14" s="30">
        <f t="shared" si="1"/>
        <v>0</v>
      </c>
      <c r="R14" s="26" t="s">
        <v>64</v>
      </c>
      <c r="S14" s="2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85">
        <v>45838.0</v>
      </c>
      <c r="C15" s="86" t="s">
        <v>1322</v>
      </c>
      <c r="D15" s="87">
        <v>10250.0</v>
      </c>
      <c r="E15" s="88" t="s">
        <v>99</v>
      </c>
      <c r="F15" s="27"/>
      <c r="G15" s="25"/>
      <c r="H15" s="25"/>
      <c r="I15" s="89">
        <v>2500.0</v>
      </c>
      <c r="J15" s="27"/>
      <c r="K15" s="27"/>
      <c r="L15" s="27"/>
      <c r="M15" s="89"/>
      <c r="N15" s="25"/>
      <c r="O15" s="25"/>
      <c r="P15" s="26">
        <v>2500.0</v>
      </c>
      <c r="Q15" s="30">
        <f t="shared" si="1"/>
        <v>0</v>
      </c>
      <c r="R15" s="26" t="s">
        <v>55</v>
      </c>
      <c r="S15" s="2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85">
        <v>45838.0</v>
      </c>
      <c r="C16" s="86" t="s">
        <v>1323</v>
      </c>
      <c r="D16" s="87">
        <v>22341.0</v>
      </c>
      <c r="E16" s="88" t="s">
        <v>1324</v>
      </c>
      <c r="F16" s="27"/>
      <c r="G16" s="25"/>
      <c r="H16" s="25"/>
      <c r="I16" s="89">
        <v>3600.0</v>
      </c>
      <c r="J16" s="27"/>
      <c r="K16" s="27"/>
      <c r="L16" s="27"/>
      <c r="M16" s="89"/>
      <c r="N16" s="25"/>
      <c r="O16" s="25"/>
      <c r="P16" s="26">
        <v>3600.0</v>
      </c>
      <c r="Q16" s="30">
        <f t="shared" si="1"/>
        <v>0</v>
      </c>
      <c r="R16" s="26" t="s">
        <v>55</v>
      </c>
      <c r="S16" s="2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85">
        <v>45838.0</v>
      </c>
      <c r="C17" s="86" t="s">
        <v>1325</v>
      </c>
      <c r="D17" s="87">
        <v>81108.0</v>
      </c>
      <c r="E17" s="88" t="s">
        <v>220</v>
      </c>
      <c r="F17" s="27"/>
      <c r="G17" s="25"/>
      <c r="H17" s="25"/>
      <c r="I17" s="89">
        <v>19500.0</v>
      </c>
      <c r="J17" s="27"/>
      <c r="K17" s="27"/>
      <c r="L17" s="27"/>
      <c r="M17" s="89"/>
      <c r="N17" s="25"/>
      <c r="O17" s="25"/>
      <c r="P17" s="26">
        <v>19500.0</v>
      </c>
      <c r="Q17" s="30">
        <f t="shared" si="1"/>
        <v>0</v>
      </c>
      <c r="R17" s="26" t="s">
        <v>1326</v>
      </c>
      <c r="S17" s="29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85">
        <v>45838.0</v>
      </c>
      <c r="C18" s="86" t="s">
        <v>1327</v>
      </c>
      <c r="D18" s="87">
        <v>62146.0</v>
      </c>
      <c r="E18" s="88" t="s">
        <v>278</v>
      </c>
      <c r="F18" s="27"/>
      <c r="G18" s="25"/>
      <c r="H18" s="25"/>
      <c r="I18" s="89">
        <v>5000.0</v>
      </c>
      <c r="J18" s="27"/>
      <c r="K18" s="27"/>
      <c r="L18" s="27"/>
      <c r="M18" s="89"/>
      <c r="N18" s="25"/>
      <c r="O18" s="25"/>
      <c r="P18" s="26">
        <v>5000.0</v>
      </c>
      <c r="Q18" s="30">
        <f t="shared" si="1"/>
        <v>0</v>
      </c>
      <c r="R18" s="26" t="s">
        <v>1326</v>
      </c>
      <c r="S18" s="29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85">
        <v>45838.0</v>
      </c>
      <c r="C19" s="86" t="s">
        <v>1328</v>
      </c>
      <c r="D19" s="87">
        <v>37078.0</v>
      </c>
      <c r="E19" s="88" t="s">
        <v>439</v>
      </c>
      <c r="F19" s="27"/>
      <c r="G19" s="25"/>
      <c r="H19" s="25"/>
      <c r="I19" s="89">
        <v>4600.0</v>
      </c>
      <c r="J19" s="27"/>
      <c r="K19" s="27"/>
      <c r="L19" s="27"/>
      <c r="M19" s="89"/>
      <c r="N19" s="25"/>
      <c r="O19" s="25"/>
      <c r="P19" s="26">
        <v>4600.0</v>
      </c>
      <c r="Q19" s="30">
        <f t="shared" si="1"/>
        <v>0</v>
      </c>
      <c r="R19" s="26" t="s">
        <v>1326</v>
      </c>
      <c r="S19" s="29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85">
        <v>45838.0</v>
      </c>
      <c r="C20" s="86" t="s">
        <v>1329</v>
      </c>
      <c r="D20" s="87">
        <v>53664.0</v>
      </c>
      <c r="E20" s="88" t="s">
        <v>1330</v>
      </c>
      <c r="F20" s="27"/>
      <c r="G20" s="25"/>
      <c r="H20" s="25"/>
      <c r="I20" s="89"/>
      <c r="J20" s="27">
        <v>5000.0</v>
      </c>
      <c r="K20" s="27"/>
      <c r="L20" s="27"/>
      <c r="M20" s="89"/>
      <c r="N20" s="25"/>
      <c r="O20" s="25"/>
      <c r="P20" s="26">
        <v>5000.0</v>
      </c>
      <c r="Q20" s="30">
        <f t="shared" si="1"/>
        <v>0</v>
      </c>
      <c r="R20" s="26" t="s">
        <v>55</v>
      </c>
      <c r="S20" s="29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9">
        <v>16.0</v>
      </c>
      <c r="B21" s="85">
        <v>45838.0</v>
      </c>
      <c r="C21" s="86" t="s">
        <v>1331</v>
      </c>
      <c r="D21" s="87">
        <v>53664.0</v>
      </c>
      <c r="E21" s="88" t="s">
        <v>1330</v>
      </c>
      <c r="F21" s="27"/>
      <c r="G21" s="25"/>
      <c r="H21" s="25"/>
      <c r="I21" s="89"/>
      <c r="J21" s="27">
        <v>5000.0</v>
      </c>
      <c r="K21" s="27"/>
      <c r="L21" s="27"/>
      <c r="M21" s="89"/>
      <c r="N21" s="25"/>
      <c r="O21" s="25"/>
      <c r="P21" s="26">
        <v>5000.0</v>
      </c>
      <c r="Q21" s="30">
        <f t="shared" si="1"/>
        <v>0</v>
      </c>
      <c r="R21" s="26" t="s">
        <v>55</v>
      </c>
      <c r="S21" s="29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85">
        <v>45838.0</v>
      </c>
      <c r="C22" s="86" t="s">
        <v>1332</v>
      </c>
      <c r="D22" s="87">
        <v>50461.0</v>
      </c>
      <c r="E22" s="88" t="s">
        <v>1333</v>
      </c>
      <c r="F22" s="27"/>
      <c r="G22" s="27"/>
      <c r="H22" s="25"/>
      <c r="I22" s="89">
        <v>350.0</v>
      </c>
      <c r="J22" s="27"/>
      <c r="K22" s="27"/>
      <c r="L22" s="27"/>
      <c r="M22" s="89"/>
      <c r="N22" s="25"/>
      <c r="O22" s="25"/>
      <c r="P22" s="26">
        <v>350.0</v>
      </c>
      <c r="Q22" s="30">
        <f t="shared" si="1"/>
        <v>0</v>
      </c>
      <c r="R22" s="26" t="s">
        <v>1326</v>
      </c>
      <c r="S22" s="29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85">
        <v>45838.0</v>
      </c>
      <c r="C23" s="86" t="s">
        <v>1334</v>
      </c>
      <c r="D23" s="87">
        <v>30894.0</v>
      </c>
      <c r="E23" s="88" t="s">
        <v>1335</v>
      </c>
      <c r="F23" s="27"/>
      <c r="G23" s="25"/>
      <c r="H23" s="25"/>
      <c r="I23" s="89">
        <v>4600.0</v>
      </c>
      <c r="J23" s="27"/>
      <c r="K23" s="27"/>
      <c r="L23" s="27"/>
      <c r="M23" s="89"/>
      <c r="N23" s="25"/>
      <c r="O23" s="25"/>
      <c r="P23" s="26">
        <v>4600.0</v>
      </c>
      <c r="Q23" s="30">
        <f t="shared" si="1"/>
        <v>0</v>
      </c>
      <c r="R23" s="26" t="s">
        <v>55</v>
      </c>
      <c r="S23" s="29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85">
        <v>45838.0</v>
      </c>
      <c r="C24" s="86" t="s">
        <v>1336</v>
      </c>
      <c r="D24" s="87">
        <v>51939.0</v>
      </c>
      <c r="E24" s="88" t="s">
        <v>329</v>
      </c>
      <c r="F24" s="27"/>
      <c r="G24" s="25"/>
      <c r="H24" s="25"/>
      <c r="I24" s="89">
        <v>12700.0</v>
      </c>
      <c r="J24" s="27"/>
      <c r="K24" s="27"/>
      <c r="L24" s="27"/>
      <c r="M24" s="89"/>
      <c r="N24" s="25"/>
      <c r="O24" s="25"/>
      <c r="P24" s="26">
        <v>12700.0</v>
      </c>
      <c r="Q24" s="30">
        <f t="shared" si="1"/>
        <v>0</v>
      </c>
      <c r="R24" s="26" t="s">
        <v>1326</v>
      </c>
      <c r="S24" s="29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85">
        <v>45838.0</v>
      </c>
      <c r="C25" s="86" t="s">
        <v>1337</v>
      </c>
      <c r="D25" s="87">
        <v>22332.0</v>
      </c>
      <c r="E25" s="88" t="s">
        <v>467</v>
      </c>
      <c r="F25" s="27"/>
      <c r="G25" s="25"/>
      <c r="H25" s="25"/>
      <c r="I25" s="89">
        <v>493.0</v>
      </c>
      <c r="J25" s="27"/>
      <c r="K25" s="27">
        <v>2007.0</v>
      </c>
      <c r="L25" s="27"/>
      <c r="M25" s="89"/>
      <c r="N25" s="25"/>
      <c r="O25" s="25"/>
      <c r="P25" s="26">
        <v>2500.0</v>
      </c>
      <c r="Q25" s="30">
        <f t="shared" si="1"/>
        <v>0</v>
      </c>
      <c r="R25" s="26" t="s">
        <v>55</v>
      </c>
      <c r="S25" s="29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85">
        <v>45838.0</v>
      </c>
      <c r="C26" s="86" t="s">
        <v>1338</v>
      </c>
      <c r="D26" s="87">
        <v>13781.0</v>
      </c>
      <c r="E26" s="88" t="s">
        <v>54</v>
      </c>
      <c r="F26" s="27"/>
      <c r="G26" s="25"/>
      <c r="H26" s="25"/>
      <c r="I26" s="89">
        <v>960.0</v>
      </c>
      <c r="J26" s="27"/>
      <c r="K26" s="27"/>
      <c r="L26" s="27"/>
      <c r="M26" s="89"/>
      <c r="N26" s="25"/>
      <c r="O26" s="25"/>
      <c r="P26" s="26">
        <v>960.0</v>
      </c>
      <c r="Q26" s="30">
        <f t="shared" si="1"/>
        <v>0</v>
      </c>
      <c r="R26" s="26" t="s">
        <v>55</v>
      </c>
      <c r="S26" s="29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85">
        <v>45838.0</v>
      </c>
      <c r="C27" s="86" t="s">
        <v>1339</v>
      </c>
      <c r="D27" s="87">
        <v>89255.0</v>
      </c>
      <c r="E27" s="88" t="s">
        <v>822</v>
      </c>
      <c r="F27" s="27"/>
      <c r="G27" s="25"/>
      <c r="H27" s="25"/>
      <c r="I27" s="89">
        <v>2400.0</v>
      </c>
      <c r="J27" s="27"/>
      <c r="K27" s="27"/>
      <c r="L27" s="27"/>
      <c r="M27" s="89"/>
      <c r="N27" s="25"/>
      <c r="O27" s="25"/>
      <c r="P27" s="26">
        <v>2400.0</v>
      </c>
      <c r="Q27" s="30">
        <f t="shared" si="1"/>
        <v>0</v>
      </c>
      <c r="R27" s="26" t="s">
        <v>1326</v>
      </c>
      <c r="S27" s="29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85">
        <v>45838.0</v>
      </c>
      <c r="C28" s="86" t="s">
        <v>1340</v>
      </c>
      <c r="D28" s="87">
        <v>75778.0</v>
      </c>
      <c r="E28" s="88" t="s">
        <v>1341</v>
      </c>
      <c r="F28" s="27"/>
      <c r="G28" s="25"/>
      <c r="H28" s="25"/>
      <c r="I28" s="89">
        <v>3540.0</v>
      </c>
      <c r="J28" s="27"/>
      <c r="K28" s="27"/>
      <c r="L28" s="27"/>
      <c r="M28" s="89"/>
      <c r="N28" s="25"/>
      <c r="O28" s="25"/>
      <c r="P28" s="26">
        <v>3540.0</v>
      </c>
      <c r="Q28" s="30">
        <f t="shared" si="1"/>
        <v>0</v>
      </c>
      <c r="R28" s="26" t="s">
        <v>55</v>
      </c>
      <c r="S28" s="29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85">
        <v>45838.0</v>
      </c>
      <c r="C29" s="86" t="s">
        <v>1342</v>
      </c>
      <c r="D29" s="87">
        <v>88485.0</v>
      </c>
      <c r="E29" s="88" t="s">
        <v>1343</v>
      </c>
      <c r="F29" s="27">
        <v>3700.0</v>
      </c>
      <c r="G29" s="27"/>
      <c r="H29" s="25"/>
      <c r="I29" s="89"/>
      <c r="J29" s="27"/>
      <c r="K29" s="27"/>
      <c r="L29" s="25"/>
      <c r="M29" s="89"/>
      <c r="N29" s="25"/>
      <c r="O29" s="25"/>
      <c r="P29" s="26">
        <v>3700.0</v>
      </c>
      <c r="Q29" s="30">
        <f t="shared" si="1"/>
        <v>0</v>
      </c>
      <c r="R29" s="26" t="s">
        <v>76</v>
      </c>
      <c r="S29" s="29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85">
        <v>45838.0</v>
      </c>
      <c r="C30" s="86" t="s">
        <v>1344</v>
      </c>
      <c r="D30" s="87">
        <v>35245.0</v>
      </c>
      <c r="E30" s="88" t="s">
        <v>27</v>
      </c>
      <c r="F30" s="27"/>
      <c r="G30" s="27"/>
      <c r="H30" s="25"/>
      <c r="I30" s="89"/>
      <c r="J30" s="27"/>
      <c r="K30" s="27">
        <v>5000.0</v>
      </c>
      <c r="L30" s="25"/>
      <c r="M30" s="89"/>
      <c r="N30" s="25"/>
      <c r="O30" s="25"/>
      <c r="P30" s="26">
        <v>5000.0</v>
      </c>
      <c r="Q30" s="30">
        <f t="shared" si="1"/>
        <v>0</v>
      </c>
      <c r="R30" s="26" t="s">
        <v>64</v>
      </c>
      <c r="S30" s="29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85">
        <v>45838.0</v>
      </c>
      <c r="C31" s="86" t="s">
        <v>1345</v>
      </c>
      <c r="D31" s="87">
        <v>42052.0</v>
      </c>
      <c r="E31" s="88" t="s">
        <v>50</v>
      </c>
      <c r="F31" s="27"/>
      <c r="G31" s="27"/>
      <c r="H31" s="25"/>
      <c r="I31" s="89">
        <v>4500.0</v>
      </c>
      <c r="J31" s="27"/>
      <c r="K31" s="27"/>
      <c r="L31" s="25"/>
      <c r="M31" s="89"/>
      <c r="N31" s="25"/>
      <c r="O31" s="25"/>
      <c r="P31" s="26">
        <v>4500.0</v>
      </c>
      <c r="Q31" s="30">
        <f t="shared" si="1"/>
        <v>0</v>
      </c>
      <c r="R31" s="26" t="s">
        <v>55</v>
      </c>
      <c r="S31" s="29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9">
        <v>27.0</v>
      </c>
      <c r="B32" s="85">
        <v>45838.0</v>
      </c>
      <c r="C32" s="86" t="s">
        <v>1346</v>
      </c>
      <c r="D32" s="87">
        <v>89898.0</v>
      </c>
      <c r="E32" s="88" t="s">
        <v>1347</v>
      </c>
      <c r="F32" s="27"/>
      <c r="G32" s="27"/>
      <c r="H32" s="25"/>
      <c r="I32" s="89">
        <v>3250.0</v>
      </c>
      <c r="J32" s="27"/>
      <c r="K32" s="27"/>
      <c r="L32" s="25"/>
      <c r="M32" s="89"/>
      <c r="N32" s="25"/>
      <c r="O32" s="25"/>
      <c r="P32" s="26">
        <v>3250.0</v>
      </c>
      <c r="Q32" s="30">
        <f t="shared" si="1"/>
        <v>0</v>
      </c>
      <c r="R32" s="26" t="s">
        <v>463</v>
      </c>
      <c r="S32" s="29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19">
        <v>28.0</v>
      </c>
      <c r="B33" s="176">
        <v>45837.0</v>
      </c>
      <c r="C33" s="173" t="s">
        <v>1348</v>
      </c>
      <c r="D33" s="174">
        <v>51017.0</v>
      </c>
      <c r="E33" s="175" t="s">
        <v>293</v>
      </c>
      <c r="F33" s="240"/>
      <c r="G33" s="240"/>
      <c r="H33" s="240">
        <v>1250.0</v>
      </c>
      <c r="I33" s="241"/>
      <c r="J33" s="240"/>
      <c r="K33" s="240"/>
      <c r="L33" s="242"/>
      <c r="M33" s="241"/>
      <c r="N33" s="242"/>
      <c r="O33" s="240"/>
      <c r="P33" s="243">
        <v>1250.0</v>
      </c>
      <c r="Q33" s="244">
        <f t="shared" si="1"/>
        <v>0</v>
      </c>
      <c r="R33" s="243"/>
      <c r="S33" s="29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customHeight="1">
      <c r="A34" s="19">
        <v>29.0</v>
      </c>
      <c r="B34" s="176">
        <v>45838.0</v>
      </c>
      <c r="C34" s="173" t="s">
        <v>1349</v>
      </c>
      <c r="D34" s="174">
        <v>50595.0</v>
      </c>
      <c r="E34" s="175" t="s">
        <v>678</v>
      </c>
      <c r="F34" s="240"/>
      <c r="G34" s="240"/>
      <c r="H34" s="240">
        <v>15000.0</v>
      </c>
      <c r="I34" s="241"/>
      <c r="J34" s="240"/>
      <c r="K34" s="240"/>
      <c r="L34" s="242"/>
      <c r="M34" s="241"/>
      <c r="N34" s="242"/>
      <c r="O34" s="240"/>
      <c r="P34" s="243">
        <v>15000.0</v>
      </c>
      <c r="Q34" s="244">
        <f t="shared" si="1"/>
        <v>0</v>
      </c>
      <c r="R34" s="243"/>
      <c r="S34" s="29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customHeight="1">
      <c r="A35" s="19">
        <v>30.0</v>
      </c>
      <c r="B35" s="176">
        <v>45838.0</v>
      </c>
      <c r="C35" s="173" t="s">
        <v>1350</v>
      </c>
      <c r="D35" s="174">
        <v>10008.0</v>
      </c>
      <c r="E35" s="175" t="s">
        <v>660</v>
      </c>
      <c r="F35" s="240"/>
      <c r="G35" s="240"/>
      <c r="H35" s="242"/>
      <c r="I35" s="241"/>
      <c r="J35" s="240"/>
      <c r="K35" s="240"/>
      <c r="L35" s="242"/>
      <c r="M35" s="241">
        <v>900.0</v>
      </c>
      <c r="N35" s="242"/>
      <c r="O35" s="240"/>
      <c r="P35" s="243">
        <v>900.0</v>
      </c>
      <c r="Q35" s="244">
        <f t="shared" si="1"/>
        <v>0</v>
      </c>
      <c r="R35" s="243"/>
      <c r="S35" s="29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customHeight="1">
      <c r="A36" s="19">
        <v>31.0</v>
      </c>
      <c r="B36" s="85">
        <v>45838.0</v>
      </c>
      <c r="C36" s="86" t="s">
        <v>1351</v>
      </c>
      <c r="D36" s="87">
        <v>21828.0</v>
      </c>
      <c r="E36" s="88" t="s">
        <v>266</v>
      </c>
      <c r="F36" s="27"/>
      <c r="G36" s="27"/>
      <c r="H36" s="25"/>
      <c r="I36" s="89"/>
      <c r="J36" s="27"/>
      <c r="K36" s="27">
        <v>2800.0</v>
      </c>
      <c r="L36" s="25"/>
      <c r="M36" s="89"/>
      <c r="N36" s="25"/>
      <c r="O36" s="25"/>
      <c r="P36" s="26">
        <v>2800.0</v>
      </c>
      <c r="Q36" s="30">
        <f t="shared" si="1"/>
        <v>0</v>
      </c>
      <c r="R36" s="26"/>
      <c r="S36" s="29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customHeight="1">
      <c r="A37" s="19">
        <v>32.0</v>
      </c>
      <c r="B37" s="85">
        <v>45838.0</v>
      </c>
      <c r="C37" s="86" t="s">
        <v>1352</v>
      </c>
      <c r="D37" s="87">
        <v>89894.0</v>
      </c>
      <c r="E37" s="88" t="s">
        <v>1353</v>
      </c>
      <c r="F37" s="27"/>
      <c r="G37" s="27"/>
      <c r="H37" s="25"/>
      <c r="I37" s="89"/>
      <c r="J37" s="27"/>
      <c r="K37" s="27"/>
      <c r="L37" s="25"/>
      <c r="M37" s="89">
        <v>300.0</v>
      </c>
      <c r="N37" s="25"/>
      <c r="O37" s="25"/>
      <c r="P37" s="26">
        <v>300.0</v>
      </c>
      <c r="Q37" s="30">
        <f t="shared" si="1"/>
        <v>0</v>
      </c>
      <c r="R37" s="26"/>
      <c r="S37" s="29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customHeight="1">
      <c r="A38" s="19">
        <v>33.0</v>
      </c>
      <c r="B38" s="85">
        <v>45838.0</v>
      </c>
      <c r="C38" s="86" t="s">
        <v>1354</v>
      </c>
      <c r="D38" s="87">
        <v>52669.0</v>
      </c>
      <c r="E38" s="88" t="s">
        <v>355</v>
      </c>
      <c r="F38" s="27"/>
      <c r="G38" s="27"/>
      <c r="H38" s="27"/>
      <c r="I38" s="89"/>
      <c r="J38" s="27"/>
      <c r="K38" s="27"/>
      <c r="L38" s="25"/>
      <c r="M38" s="89">
        <v>15000.0</v>
      </c>
      <c r="N38" s="25"/>
      <c r="O38" s="25"/>
      <c r="P38" s="26">
        <v>15000.0</v>
      </c>
      <c r="Q38" s="30">
        <f t="shared" si="1"/>
        <v>0</v>
      </c>
      <c r="R38" s="26"/>
      <c r="S38" s="29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customHeight="1">
      <c r="A39" s="19">
        <v>34.0</v>
      </c>
      <c r="B39" s="85">
        <v>45838.0</v>
      </c>
      <c r="C39" s="86" t="s">
        <v>1355</v>
      </c>
      <c r="D39" s="87">
        <v>89894.0</v>
      </c>
      <c r="E39" s="88" t="s">
        <v>1353</v>
      </c>
      <c r="F39" s="27"/>
      <c r="G39" s="27"/>
      <c r="H39" s="27"/>
      <c r="I39" s="89"/>
      <c r="J39" s="27"/>
      <c r="K39" s="27"/>
      <c r="L39" s="25"/>
      <c r="M39" s="89">
        <v>3050.0</v>
      </c>
      <c r="N39" s="25"/>
      <c r="O39" s="25"/>
      <c r="P39" s="26">
        <v>3050.0</v>
      </c>
      <c r="Q39" s="30">
        <f t="shared" si="1"/>
        <v>0</v>
      </c>
      <c r="R39" s="26"/>
      <c r="S39" s="29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customHeight="1">
      <c r="A40" s="19">
        <v>35.0</v>
      </c>
      <c r="B40" s="85">
        <v>45838.0</v>
      </c>
      <c r="C40" s="86" t="s">
        <v>1356</v>
      </c>
      <c r="D40" s="87">
        <v>89909.0</v>
      </c>
      <c r="E40" s="88" t="s">
        <v>1357</v>
      </c>
      <c r="F40" s="27"/>
      <c r="G40" s="27"/>
      <c r="H40" s="27"/>
      <c r="I40" s="89"/>
      <c r="J40" s="27"/>
      <c r="K40" s="27"/>
      <c r="L40" s="25"/>
      <c r="M40" s="89">
        <v>300.0</v>
      </c>
      <c r="N40" s="25"/>
      <c r="O40" s="25"/>
      <c r="P40" s="26">
        <v>300.0</v>
      </c>
      <c r="Q40" s="30">
        <f t="shared" si="1"/>
        <v>0</v>
      </c>
      <c r="R40" s="26"/>
      <c r="S40" s="29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customHeight="1">
      <c r="A41" s="19">
        <v>36.0</v>
      </c>
      <c r="B41" s="85">
        <v>45838.0</v>
      </c>
      <c r="C41" s="86" t="s">
        <v>1358</v>
      </c>
      <c r="D41" s="87">
        <v>89909.0</v>
      </c>
      <c r="E41" s="88" t="s">
        <v>1357</v>
      </c>
      <c r="F41" s="27"/>
      <c r="G41" s="27"/>
      <c r="H41" s="27"/>
      <c r="I41" s="89"/>
      <c r="J41" s="27"/>
      <c r="K41" s="27"/>
      <c r="L41" s="25"/>
      <c r="M41" s="89">
        <v>2950.0</v>
      </c>
      <c r="N41" s="25"/>
      <c r="O41" s="25"/>
      <c r="P41" s="26">
        <v>2950.0</v>
      </c>
      <c r="Q41" s="30">
        <f t="shared" si="1"/>
        <v>0</v>
      </c>
      <c r="R41" s="26"/>
      <c r="S41" s="29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customHeight="1">
      <c r="A42" s="19">
        <v>37.0</v>
      </c>
      <c r="B42" s="85">
        <v>45838.0</v>
      </c>
      <c r="C42" s="86" t="s">
        <v>1359</v>
      </c>
      <c r="D42" s="87">
        <v>88552.0</v>
      </c>
      <c r="E42" s="88" t="s">
        <v>795</v>
      </c>
      <c r="F42" s="27"/>
      <c r="G42" s="27"/>
      <c r="H42" s="27"/>
      <c r="I42" s="89"/>
      <c r="J42" s="27"/>
      <c r="K42" s="27"/>
      <c r="L42" s="25"/>
      <c r="M42" s="89">
        <v>2400.0</v>
      </c>
      <c r="N42" s="25"/>
      <c r="O42" s="25"/>
      <c r="P42" s="26">
        <v>2400.0</v>
      </c>
      <c r="Q42" s="30">
        <f t="shared" si="1"/>
        <v>0</v>
      </c>
      <c r="R42" s="26"/>
      <c r="S42" s="29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customHeight="1">
      <c r="A43" s="19"/>
      <c r="B43" s="85"/>
      <c r="C43" s="86"/>
      <c r="D43" s="87"/>
      <c r="E43" s="88"/>
      <c r="F43" s="27"/>
      <c r="G43" s="27"/>
      <c r="H43" s="25"/>
      <c r="I43" s="89"/>
      <c r="J43" s="27"/>
      <c r="K43" s="27"/>
      <c r="L43" s="25"/>
      <c r="M43" s="89"/>
      <c r="N43" s="25"/>
      <c r="O43" s="25"/>
      <c r="P43" s="26"/>
      <c r="Q43" s="30">
        <f t="shared" si="1"/>
        <v>0</v>
      </c>
      <c r="R43" s="26"/>
      <c r="S43" s="29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customHeight="1">
      <c r="A44" s="19"/>
      <c r="B44" s="85"/>
      <c r="C44" s="86"/>
      <c r="D44" s="87"/>
      <c r="E44" s="88"/>
      <c r="F44" s="25"/>
      <c r="G44" s="25"/>
      <c r="H44" s="27"/>
      <c r="I44" s="89"/>
      <c r="J44" s="27"/>
      <c r="K44" s="27"/>
      <c r="L44" s="25"/>
      <c r="M44" s="64"/>
      <c r="N44" s="25"/>
      <c r="O44" s="25"/>
      <c r="P44" s="26"/>
      <c r="Q44" s="30">
        <f t="shared" si="1"/>
        <v>0</v>
      </c>
      <c r="R44" s="26"/>
      <c r="S44" s="29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customHeight="1">
      <c r="A45" s="65"/>
      <c r="B45" s="66"/>
      <c r="C45" s="67"/>
      <c r="D45" s="68"/>
      <c r="E45" s="68"/>
      <c r="F45" s="69">
        <f t="shared" ref="F45:P45" si="2">SUM(F6:F44)</f>
        <v>4000</v>
      </c>
      <c r="G45" s="69">
        <f t="shared" si="2"/>
        <v>0</v>
      </c>
      <c r="H45" s="69">
        <f t="shared" si="2"/>
        <v>28750</v>
      </c>
      <c r="I45" s="69">
        <f t="shared" si="2"/>
        <v>84343</v>
      </c>
      <c r="J45" s="69">
        <f t="shared" si="2"/>
        <v>15700</v>
      </c>
      <c r="K45" s="69">
        <f t="shared" si="2"/>
        <v>9807</v>
      </c>
      <c r="L45" s="69">
        <f t="shared" si="2"/>
        <v>0</v>
      </c>
      <c r="M45" s="69">
        <f t="shared" si="2"/>
        <v>24900</v>
      </c>
      <c r="N45" s="69">
        <f t="shared" si="2"/>
        <v>0</v>
      </c>
      <c r="O45" s="69">
        <f t="shared" si="2"/>
        <v>0</v>
      </c>
      <c r="P45" s="69">
        <f t="shared" si="2"/>
        <v>167500</v>
      </c>
      <c r="Q45" s="91"/>
      <c r="R45" s="68"/>
      <c r="S45" s="70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</row>
    <row r="46" ht="42.0" customHeight="1">
      <c r="A46" s="71"/>
      <c r="B46" s="92"/>
      <c r="C46" s="72"/>
      <c r="D46" s="72"/>
      <c r="E46" s="72"/>
      <c r="F46" s="73">
        <f>F45+G45+H45+I45+J45+K45+L45+M45+N45+O45</f>
        <v>167500</v>
      </c>
      <c r="G46" s="5"/>
      <c r="H46" s="5"/>
      <c r="I46" s="5"/>
      <c r="J46" s="5"/>
      <c r="K46" s="5"/>
      <c r="L46" s="5"/>
      <c r="M46" s="5"/>
      <c r="N46" s="5"/>
      <c r="O46" s="5"/>
      <c r="P46" s="74" t="s">
        <v>161</v>
      </c>
      <c r="Q46" s="74"/>
      <c r="R46" s="72"/>
      <c r="S46" s="7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ht="42.0" customHeight="1">
      <c r="A47" s="55"/>
      <c r="B47" s="55"/>
      <c r="C47" s="55"/>
      <c r="D47" s="55"/>
      <c r="E47" s="31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ht="42.0" customHeight="1">
      <c r="A48" s="117" t="s">
        <v>169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6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  <c r="AJ48" s="118"/>
    </row>
    <row r="49" ht="42.0" customHeight="1">
      <c r="A49" s="119" t="s">
        <v>2</v>
      </c>
      <c r="B49" s="120" t="s">
        <v>3</v>
      </c>
      <c r="C49" s="120" t="s">
        <v>4</v>
      </c>
      <c r="D49" s="120" t="s">
        <v>5</v>
      </c>
      <c r="E49" s="120" t="s">
        <v>6</v>
      </c>
      <c r="F49" s="121" t="s">
        <v>31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1"/>
      <c r="R49" s="120" t="s">
        <v>32</v>
      </c>
      <c r="S49" s="120" t="s">
        <v>33</v>
      </c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18"/>
    </row>
    <row r="50" ht="42.0" customHeight="1">
      <c r="A50" s="12"/>
      <c r="B50" s="13"/>
      <c r="C50" s="13"/>
      <c r="D50" s="13"/>
      <c r="E50" s="13"/>
      <c r="F50" s="122" t="s">
        <v>34</v>
      </c>
      <c r="G50" s="123" t="s">
        <v>35</v>
      </c>
      <c r="H50" s="11"/>
      <c r="I50" s="123" t="s">
        <v>36</v>
      </c>
      <c r="J50" s="11"/>
      <c r="K50" s="120" t="s">
        <v>37</v>
      </c>
      <c r="L50" s="124"/>
      <c r="M50" s="124"/>
      <c r="N50" s="124"/>
      <c r="O50" s="125" t="s">
        <v>1360</v>
      </c>
      <c r="P50" s="120" t="s">
        <v>39</v>
      </c>
      <c r="Q50" s="120" t="s">
        <v>40</v>
      </c>
      <c r="R50" s="13"/>
      <c r="S50" s="13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</row>
    <row r="51" ht="42.0" customHeight="1">
      <c r="A51" s="17"/>
      <c r="B51" s="11"/>
      <c r="C51" s="11"/>
      <c r="D51" s="11"/>
      <c r="E51" s="11"/>
      <c r="F51" s="11"/>
      <c r="G51" s="126" t="s">
        <v>41</v>
      </c>
      <c r="H51" s="126" t="s">
        <v>42</v>
      </c>
      <c r="I51" s="126" t="s">
        <v>43</v>
      </c>
      <c r="J51" s="126" t="s">
        <v>44</v>
      </c>
      <c r="K51" s="11"/>
      <c r="L51" s="126" t="s">
        <v>45</v>
      </c>
      <c r="M51" s="126" t="s">
        <v>46</v>
      </c>
      <c r="N51" s="126" t="s">
        <v>47</v>
      </c>
      <c r="O51" s="11"/>
      <c r="P51" s="11"/>
      <c r="Q51" s="11"/>
      <c r="R51" s="11"/>
      <c r="S51" s="11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</row>
    <row r="52" ht="42.0" customHeight="1">
      <c r="A52" s="127">
        <v>1.0</v>
      </c>
      <c r="B52" s="245">
        <v>45838.0</v>
      </c>
      <c r="C52" s="246" t="s">
        <v>1361</v>
      </c>
      <c r="D52" s="247">
        <v>21384.0</v>
      </c>
      <c r="E52" s="248" t="s">
        <v>1362</v>
      </c>
      <c r="F52" s="249"/>
      <c r="G52" s="249"/>
      <c r="H52" s="133"/>
      <c r="I52" s="132"/>
      <c r="J52" s="132"/>
      <c r="K52" s="132"/>
      <c r="L52" s="130"/>
      <c r="M52" s="133">
        <v>3600.0</v>
      </c>
      <c r="N52" s="130"/>
      <c r="O52" s="130"/>
      <c r="P52" s="133">
        <v>3600.0</v>
      </c>
      <c r="Q52" s="134">
        <v>0.0</v>
      </c>
      <c r="R52" s="177"/>
      <c r="S52" s="136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118"/>
      <c r="AJ52" s="118"/>
    </row>
    <row r="53" ht="42.0" customHeight="1">
      <c r="A53" s="137">
        <v>2.0</v>
      </c>
      <c r="B53" s="245">
        <v>45838.0</v>
      </c>
      <c r="C53" s="246" t="s">
        <v>1363</v>
      </c>
      <c r="D53" s="247">
        <v>23221.0</v>
      </c>
      <c r="E53" s="248" t="s">
        <v>1364</v>
      </c>
      <c r="F53" s="250"/>
      <c r="G53" s="251"/>
      <c r="H53" s="133"/>
      <c r="I53" s="132"/>
      <c r="J53" s="130"/>
      <c r="K53" s="130"/>
      <c r="L53" s="130"/>
      <c r="M53" s="133">
        <v>21.0</v>
      </c>
      <c r="N53" s="130"/>
      <c r="O53" s="130"/>
      <c r="P53" s="133">
        <v>21.0</v>
      </c>
      <c r="Q53" s="134">
        <v>0.0</v>
      </c>
      <c r="R53" s="135"/>
      <c r="S53" s="136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</row>
    <row r="54" ht="42.0" customHeight="1">
      <c r="A54" s="137">
        <v>3.0</v>
      </c>
      <c r="B54" s="245">
        <v>45838.0</v>
      </c>
      <c r="C54" s="246" t="s">
        <v>1365</v>
      </c>
      <c r="D54" s="247">
        <v>21828.0</v>
      </c>
      <c r="E54" s="248" t="s">
        <v>266</v>
      </c>
      <c r="F54" s="249"/>
      <c r="G54" s="249"/>
      <c r="H54" s="133"/>
      <c r="I54" s="132"/>
      <c r="J54" s="130"/>
      <c r="K54" s="130"/>
      <c r="L54" s="130"/>
      <c r="M54" s="133">
        <v>250.0</v>
      </c>
      <c r="N54" s="130"/>
      <c r="O54" s="130"/>
      <c r="P54" s="133">
        <v>250.0</v>
      </c>
      <c r="Q54" s="134">
        <v>0.0</v>
      </c>
      <c r="R54" s="135"/>
      <c r="S54" s="136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8"/>
      <c r="AJ54" s="118"/>
    </row>
    <row r="55" ht="42.0" customHeight="1">
      <c r="A55" s="137">
        <v>4.0</v>
      </c>
      <c r="B55" s="245">
        <v>45838.0</v>
      </c>
      <c r="C55" s="246" t="s">
        <v>1366</v>
      </c>
      <c r="D55" s="247">
        <v>49655.0</v>
      </c>
      <c r="E55" s="248" t="s">
        <v>546</v>
      </c>
      <c r="F55" s="249"/>
      <c r="G55" s="249"/>
      <c r="H55" s="133">
        <v>10000.0</v>
      </c>
      <c r="I55" s="132"/>
      <c r="J55" s="130"/>
      <c r="K55" s="130"/>
      <c r="L55" s="130"/>
      <c r="M55" s="133"/>
      <c r="N55" s="130"/>
      <c r="O55" s="130"/>
      <c r="P55" s="133">
        <v>10000.0</v>
      </c>
      <c r="Q55" s="134">
        <v>0.0</v>
      </c>
      <c r="R55" s="135"/>
      <c r="S55" s="136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  <c r="AH55" s="118"/>
      <c r="AI55" s="118"/>
      <c r="AJ55" s="118"/>
    </row>
    <row r="56" ht="42.0" customHeight="1">
      <c r="A56" s="137">
        <v>5.0</v>
      </c>
      <c r="B56" s="245">
        <v>45838.0</v>
      </c>
      <c r="C56" s="246" t="s">
        <v>1367</v>
      </c>
      <c r="D56" s="247">
        <v>35245.0</v>
      </c>
      <c r="E56" s="248" t="s">
        <v>27</v>
      </c>
      <c r="F56" s="251"/>
      <c r="G56" s="249"/>
      <c r="H56" s="131"/>
      <c r="I56" s="132">
        <v>1600.0</v>
      </c>
      <c r="J56" s="130"/>
      <c r="K56" s="130"/>
      <c r="L56" s="130"/>
      <c r="M56" s="130"/>
      <c r="N56" s="130"/>
      <c r="O56" s="130"/>
      <c r="P56" s="133">
        <v>1600.0</v>
      </c>
      <c r="Q56" s="134">
        <v>0.0</v>
      </c>
      <c r="R56" s="177" t="s">
        <v>64</v>
      </c>
      <c r="S56" s="136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8"/>
      <c r="AJ56" s="118"/>
    </row>
    <row r="57" ht="42.0" customHeight="1">
      <c r="A57" s="127"/>
      <c r="B57" s="252"/>
      <c r="C57" s="253"/>
      <c r="D57" s="253"/>
      <c r="E57" s="254"/>
      <c r="F57" s="249"/>
      <c r="G57" s="249"/>
      <c r="H57" s="131"/>
      <c r="I57" s="130"/>
      <c r="J57" s="130"/>
      <c r="K57" s="130"/>
      <c r="L57" s="130"/>
      <c r="M57" s="130"/>
      <c r="N57" s="130"/>
      <c r="O57" s="130"/>
      <c r="P57" s="131"/>
      <c r="Q57" s="134">
        <v>0.0</v>
      </c>
      <c r="R57" s="135"/>
      <c r="S57" s="136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  <c r="AI57" s="118"/>
      <c r="AJ57" s="118"/>
    </row>
    <row r="58" ht="42.0" customHeight="1">
      <c r="A58" s="146"/>
      <c r="B58" s="147"/>
      <c r="C58" s="148"/>
      <c r="D58" s="149" t="s">
        <v>168</v>
      </c>
      <c r="E58" s="124"/>
      <c r="F58" s="150"/>
      <c r="G58" s="150"/>
      <c r="H58" s="219">
        <v>10000.0</v>
      </c>
      <c r="I58" s="219">
        <v>1600.0</v>
      </c>
      <c r="J58" s="150"/>
      <c r="K58" s="150"/>
      <c r="L58" s="150"/>
      <c r="M58" s="219">
        <v>3871.0</v>
      </c>
      <c r="N58" s="150"/>
      <c r="O58" s="150"/>
      <c r="P58" s="219">
        <v>15471.0</v>
      </c>
      <c r="Q58" s="150"/>
      <c r="R58" s="124"/>
      <c r="S58" s="153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  <c r="AI58" s="118"/>
      <c r="AJ58" s="118"/>
    </row>
    <row r="59" ht="42.0" customHeight="1">
      <c r="A59" s="154"/>
      <c r="B59" s="155"/>
      <c r="C59" s="155"/>
      <c r="D59" s="155"/>
      <c r="E59" s="155"/>
      <c r="F59" s="193">
        <v>15471.0</v>
      </c>
      <c r="G59" s="5"/>
      <c r="H59" s="5"/>
      <c r="I59" s="5"/>
      <c r="J59" s="5"/>
      <c r="K59" s="5"/>
      <c r="L59" s="5"/>
      <c r="M59" s="5"/>
      <c r="N59" s="5"/>
      <c r="O59" s="5"/>
      <c r="P59" s="157"/>
      <c r="Q59" s="157"/>
      <c r="R59" s="155"/>
      <c r="S59" s="15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8"/>
      <c r="AJ59" s="118"/>
    </row>
    <row r="60" ht="42.0" customHeight="1">
      <c r="A60" s="55"/>
      <c r="B60" s="55"/>
      <c r="C60" s="55"/>
      <c r="D60" s="55"/>
      <c r="E60" s="31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</row>
    <row r="61" ht="42.0" customHeight="1">
      <c r="A61" s="55"/>
      <c r="B61" s="55"/>
      <c r="C61" s="55"/>
      <c r="D61" s="55"/>
      <c r="E61" s="31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3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5"/>
      <c r="B63" s="55"/>
      <c r="C63" s="55"/>
      <c r="D63" s="55"/>
      <c r="E63" s="31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5"/>
      <c r="B64" s="55"/>
      <c r="C64" s="55"/>
      <c r="D64" s="55"/>
      <c r="E64" s="31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55"/>
      <c r="B65" s="55"/>
      <c r="C65" s="55"/>
      <c r="D65" s="55"/>
      <c r="E65" s="31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55"/>
      <c r="B66" s="55"/>
      <c r="C66" s="55"/>
      <c r="D66" s="55"/>
      <c r="E66" s="31"/>
      <c r="F66" s="55"/>
      <c r="G66" s="55"/>
      <c r="H66" s="55"/>
      <c r="I66" s="55"/>
      <c r="J66" s="231"/>
      <c r="K66" s="231"/>
      <c r="L66" s="231"/>
      <c r="M66" s="231"/>
      <c r="N66" s="231"/>
      <c r="O66" s="231"/>
      <c r="P66" s="231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51.0" customHeight="1">
      <c r="A67" s="3"/>
      <c r="B67" s="3"/>
      <c r="C67" s="3"/>
      <c r="D67" s="3"/>
      <c r="E67" s="159" t="s">
        <v>188</v>
      </c>
      <c r="F67" s="160" t="s">
        <v>192</v>
      </c>
      <c r="G67" s="3"/>
      <c r="H67" s="3"/>
      <c r="I67" s="3"/>
      <c r="J67" s="232" t="s">
        <v>1368</v>
      </c>
      <c r="K67" s="233"/>
      <c r="L67" s="233"/>
      <c r="M67" s="233"/>
      <c r="N67" s="234"/>
      <c r="O67" s="234"/>
      <c r="P67" s="234"/>
      <c r="Q67" s="165"/>
      <c r="R67" s="165"/>
      <c r="S67" s="165"/>
      <c r="T67" s="165"/>
      <c r="U67" s="165"/>
      <c r="V67" s="165"/>
      <c r="W67" s="165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159" t="s">
        <v>191</v>
      </c>
      <c r="F68" s="160" t="s">
        <v>192</v>
      </c>
      <c r="G68" s="3"/>
      <c r="H68" s="3"/>
      <c r="I68" s="2" t="s">
        <v>1304</v>
      </c>
      <c r="J68" s="236"/>
      <c r="K68" s="234"/>
      <c r="L68" s="232"/>
      <c r="M68" s="234"/>
      <c r="N68" s="234"/>
      <c r="O68" s="234"/>
      <c r="P68" s="235">
        <f>O45</f>
        <v>0</v>
      </c>
      <c r="Q68" s="165"/>
      <c r="R68" s="165"/>
      <c r="S68" s="165"/>
      <c r="T68" s="165"/>
      <c r="U68" s="165"/>
      <c r="V68" s="165"/>
      <c r="W68" s="165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159" t="s">
        <v>194</v>
      </c>
      <c r="F69" s="160" t="s">
        <v>192</v>
      </c>
      <c r="G69" s="3"/>
      <c r="H69" s="3"/>
      <c r="I69" s="207"/>
      <c r="J69" s="237"/>
      <c r="K69" s="238"/>
      <c r="L69" s="237"/>
      <c r="M69" s="238"/>
      <c r="N69" s="238"/>
      <c r="O69" s="238"/>
      <c r="P69" s="239">
        <f>P67-P68</f>
        <v>0</v>
      </c>
      <c r="Q69" s="172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159" t="s">
        <v>195</v>
      </c>
      <c r="F70" s="160" t="s">
        <v>192</v>
      </c>
      <c r="G70" s="3"/>
      <c r="H70" s="3"/>
      <c r="I70" s="3"/>
      <c r="J70" s="236"/>
      <c r="K70" s="236"/>
      <c r="L70" s="236"/>
      <c r="M70" s="236"/>
      <c r="N70" s="236"/>
      <c r="O70" s="236"/>
      <c r="P70" s="236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159" t="s">
        <v>1369</v>
      </c>
      <c r="F71" s="160" t="s">
        <v>192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159" t="s">
        <v>199</v>
      </c>
      <c r="F72" s="160" t="s">
        <v>192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159" t="s">
        <v>200</v>
      </c>
      <c r="F73" s="160" t="s">
        <v>192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4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4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ht="4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ht="4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ht="4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ht="4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ht="4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ht="4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ht="4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ht="4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 ht="4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 ht="4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 ht="4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 ht="4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 ht="4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 ht="4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 ht="4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 ht="4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 ht="4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49:D51"/>
    <mergeCell ref="E49:E51"/>
    <mergeCell ref="P4:P5"/>
    <mergeCell ref="Q4:Q5"/>
    <mergeCell ref="F46:O46"/>
    <mergeCell ref="A48:S48"/>
    <mergeCell ref="A49:A51"/>
    <mergeCell ref="B49:B51"/>
    <mergeCell ref="C49:C51"/>
    <mergeCell ref="S49:S51"/>
    <mergeCell ref="P50:P51"/>
    <mergeCell ref="Q50:Q51"/>
    <mergeCell ref="F49:Q49"/>
    <mergeCell ref="R49:R51"/>
    <mergeCell ref="F50:F51"/>
    <mergeCell ref="G50:H50"/>
    <mergeCell ref="I50:J50"/>
    <mergeCell ref="K50:K51"/>
    <mergeCell ref="O50:O51"/>
    <mergeCell ref="F59:O5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