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7BC7CD5-C97D-4F8A-8E7B-6984BD0CBB98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Sheet2" sheetId="2" r:id="rId1"/>
    <sheet name="Sheet1" sheetId="1" r:id="rId2"/>
  </sheets>
  <definedNames>
    <definedName name="WEIGHT">Sheet1!$B$65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2" i="1" l="1"/>
  <c r="C132" i="1"/>
  <c r="C130" i="1"/>
  <c r="A126" i="1"/>
  <c r="K62" i="1"/>
  <c r="K59" i="1" a="1"/>
  <c r="K59" i="1" s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A85" i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B73" i="1"/>
  <c r="B66" i="1"/>
  <c r="Q55" i="1" a="1"/>
  <c r="S55" i="1" s="1"/>
  <c r="G62" i="1" a="1"/>
  <c r="G62" i="1" s="1"/>
  <c r="M55" i="1" a="1"/>
  <c r="O55" i="1" s="1"/>
  <c r="B51" i="1"/>
  <c r="B46" i="1"/>
  <c r="B45" i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7" i="1"/>
  <c r="F23" i="1"/>
  <c r="E23" i="1"/>
  <c r="E21" i="1"/>
  <c r="C23" i="1"/>
  <c r="N16" i="1"/>
  <c r="K16" i="1"/>
  <c r="E15" i="1"/>
  <c r="F11" i="1"/>
  <c r="G11" i="1"/>
  <c r="H11" i="1"/>
  <c r="I11" i="1"/>
  <c r="E11" i="1"/>
  <c r="L5" i="1"/>
  <c r="L6" i="1"/>
  <c r="L4" i="1"/>
  <c r="J4" i="1"/>
  <c r="I5" i="1"/>
  <c r="I6" i="1"/>
  <c r="I4" i="1"/>
  <c r="G4" i="1"/>
  <c r="E4" i="1"/>
  <c r="B7" i="1"/>
  <c r="M59" i="1" l="1"/>
  <c r="L59" i="1"/>
  <c r="A103" i="1" a="1"/>
  <c r="Q57" i="1"/>
  <c r="S56" i="1"/>
  <c r="Q55" i="1"/>
  <c r="R56" i="1"/>
  <c r="Q56" i="1"/>
  <c r="R55" i="1"/>
  <c r="S57" i="1"/>
  <c r="R57" i="1"/>
  <c r="H62" i="1"/>
  <c r="I62" i="1"/>
  <c r="O56" i="1"/>
  <c r="M56" i="1"/>
  <c r="N55" i="1"/>
  <c r="O57" i="1"/>
  <c r="M55" i="1"/>
  <c r="N57" i="1"/>
  <c r="M57" i="1"/>
  <c r="N56" i="1"/>
  <c r="D47" i="1"/>
  <c r="B47" i="1"/>
  <c r="A104" i="1" l="1"/>
  <c r="A108" i="1"/>
  <c r="A112" i="1"/>
  <c r="A116" i="1"/>
  <c r="B104" i="1"/>
  <c r="B108" i="1"/>
  <c r="B112" i="1"/>
  <c r="B116" i="1"/>
  <c r="A105" i="1"/>
  <c r="A109" i="1"/>
  <c r="A113" i="1"/>
  <c r="A117" i="1"/>
  <c r="B105" i="1"/>
  <c r="B109" i="1"/>
  <c r="B113" i="1"/>
  <c r="B117" i="1"/>
  <c r="A106" i="1"/>
  <c r="A110" i="1"/>
  <c r="A114" i="1"/>
  <c r="A118" i="1"/>
  <c r="B106" i="1"/>
  <c r="B110" i="1"/>
  <c r="B114" i="1"/>
  <c r="B118" i="1"/>
  <c r="A103" i="1"/>
  <c r="A107" i="1"/>
  <c r="A111" i="1"/>
  <c r="A115" i="1"/>
  <c r="A119" i="1"/>
  <c r="B103" i="1"/>
  <c r="B107" i="1"/>
  <c r="B111" i="1"/>
  <c r="B115" i="1"/>
  <c r="B119" i="1"/>
  <c r="C126" i="1"/>
</calcChain>
</file>

<file path=xl/sharedStrings.xml><?xml version="1.0" encoding="utf-8"?>
<sst xmlns="http://schemas.openxmlformats.org/spreadsheetml/2006/main" count="97" uniqueCount="88">
  <si>
    <t>3</t>
  </si>
  <si>
    <t>SUM</t>
  </si>
  <si>
    <t>Product</t>
  </si>
  <si>
    <t>Subtract</t>
  </si>
  <si>
    <t>Drag Feature</t>
  </si>
  <si>
    <t>Double Click</t>
  </si>
  <si>
    <t>Ctrl R / Ctrl D</t>
  </si>
  <si>
    <t>Ctrl R: row</t>
  </si>
  <si>
    <t>Ctrl D: down</t>
  </si>
  <si>
    <t>Lookup</t>
  </si>
  <si>
    <t>Item</t>
  </si>
  <si>
    <t>value</t>
  </si>
  <si>
    <t>VLOOKUP</t>
  </si>
  <si>
    <t>index</t>
  </si>
  <si>
    <t>A</t>
  </si>
  <si>
    <t>E</t>
  </si>
  <si>
    <t>I</t>
  </si>
  <si>
    <t>M</t>
  </si>
  <si>
    <t>B</t>
  </si>
  <si>
    <t>F</t>
  </si>
  <si>
    <t>J</t>
  </si>
  <si>
    <t>N</t>
  </si>
  <si>
    <t>INDEX</t>
  </si>
  <si>
    <t>MATCH</t>
  </si>
  <si>
    <t>Bob</t>
  </si>
  <si>
    <t>Jack</t>
  </si>
  <si>
    <t>Return First Match</t>
  </si>
  <si>
    <t>SUMIF</t>
  </si>
  <si>
    <t>Bond</t>
  </si>
  <si>
    <t>Stock</t>
  </si>
  <si>
    <t>sumif</t>
  </si>
  <si>
    <t>INDEX COMBINE WITH MATCH</t>
  </si>
  <si>
    <t>return index with the matching value</t>
  </si>
  <si>
    <t>Transpose</t>
  </si>
  <si>
    <t>RAND</t>
  </si>
  <si>
    <t>RAND * 10</t>
  </si>
  <si>
    <t>INT VERSION</t>
  </si>
  <si>
    <t>Date</t>
  </si>
  <si>
    <t>Volume</t>
  </si>
  <si>
    <t>MAX</t>
  </si>
  <si>
    <t>RAND*10</t>
  </si>
  <si>
    <t>ALT+F1</t>
  </si>
  <si>
    <t>PLOT</t>
  </si>
  <si>
    <t>ctrl shift down</t>
  </si>
  <si>
    <t>MAX FUNC</t>
  </si>
  <si>
    <t>IF CONDITION</t>
  </si>
  <si>
    <t>NESTED IF</t>
  </si>
  <si>
    <t>SOLVER</t>
  </si>
  <si>
    <t>formul</t>
  </si>
  <si>
    <t>price</t>
  </si>
  <si>
    <t>x(guess)</t>
  </si>
  <si>
    <t>GOAL SEEK</t>
  </si>
  <si>
    <t>X</t>
  </si>
  <si>
    <t>FORUMULA</t>
  </si>
  <si>
    <t>PRICE</t>
  </si>
  <si>
    <t>Data-&gt;what if analysis-&gt;goal seek</t>
  </si>
  <si>
    <t>Data-&gt;solver</t>
  </si>
  <si>
    <t>CTRL+SHIFT+ENTER</t>
  </si>
  <si>
    <t>Hello</t>
  </si>
  <si>
    <t>mmult</t>
  </si>
  <si>
    <t>mminv</t>
  </si>
  <si>
    <t>CELL NAMING</t>
  </si>
  <si>
    <t>Weight</t>
  </si>
  <si>
    <t>FORMULA -&gt; NAME MANAGER</t>
  </si>
  <si>
    <t>COUNTING</t>
  </si>
  <si>
    <t>S</t>
  </si>
  <si>
    <t>COUNTA: COUNT ANYTHING</t>
  </si>
  <si>
    <t>ZERO COUPON BOND</t>
  </si>
  <si>
    <t>T</t>
  </si>
  <si>
    <t>Time</t>
  </si>
  <si>
    <t>Periods</t>
  </si>
  <si>
    <t>Notional</t>
  </si>
  <si>
    <t>n</t>
  </si>
  <si>
    <t>CHANGE</t>
  </si>
  <si>
    <t>DEVELOPER -&gt; INSERT</t>
  </si>
  <si>
    <t>OFFSET</t>
  </si>
  <si>
    <t>NEXT</t>
  </si>
  <si>
    <t>INSERT PIVOT TABLE</t>
  </si>
  <si>
    <t>CTRL SHIFT DOWN</t>
  </si>
  <si>
    <t>CTRL SHIFT DELETE</t>
  </si>
  <si>
    <t>NORMAL DIST</t>
  </si>
  <si>
    <t>CONCATENATE</t>
  </si>
  <si>
    <t>INDIRECT</t>
  </si>
  <si>
    <t>Convert string to real index</t>
  </si>
  <si>
    <t>CUSIP</t>
  </si>
  <si>
    <t>P0029DN87</t>
  </si>
  <si>
    <t xml:space="preserve"> </t>
  </si>
  <si>
    <t>ERROR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</si>
</sst>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Sheet1!$A$26:$A$41</c:f>
              <c:numCache>
                <c:formatCode>m/d/yyyy</c:formatCode>
                <c:ptCount val="16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</c:numCache>
            </c:numRef>
          </c:cat>
          <c:val>
            <c:numRef>
              <c:f>Sheet1!$B$26:$B$41</c:f>
              <c:numCache>
                <c:formatCode>General</c:formatCode>
                <c:ptCount val="16"/>
                <c:pt idx="0">
                  <c:v>100000</c:v>
                </c:pt>
                <c:pt idx="1">
                  <c:v>99919.389859575924</c:v>
                </c:pt>
                <c:pt idx="2">
                  <c:v>99632.494809003096</c:v>
                </c:pt>
                <c:pt idx="3">
                  <c:v>105319.8973017798</c:v>
                </c:pt>
                <c:pt idx="4">
                  <c:v>103550.06242065062</c:v>
                </c:pt>
                <c:pt idx="5">
                  <c:v>103326.02777686511</c:v>
                </c:pt>
                <c:pt idx="6">
                  <c:v>101979.21324622263</c:v>
                </c:pt>
                <c:pt idx="7">
                  <c:v>108475.85698256362</c:v>
                </c:pt>
                <c:pt idx="8">
                  <c:v>110665.88796710075</c:v>
                </c:pt>
                <c:pt idx="9">
                  <c:v>113389.18078228463</c:v>
                </c:pt>
                <c:pt idx="10">
                  <c:v>111287.49183556372</c:v>
                </c:pt>
                <c:pt idx="11">
                  <c:v>107915.62606439863</c:v>
                </c:pt>
                <c:pt idx="12">
                  <c:v>105509.51699132774</c:v>
                </c:pt>
                <c:pt idx="13">
                  <c:v>104854.26854921439</c:v>
                </c:pt>
                <c:pt idx="14">
                  <c:v>107075.26262469204</c:v>
                </c:pt>
                <c:pt idx="15">
                  <c:v>108382.93689765919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F-4DB7-9442-56A2BC9B5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731535"/>
        <c:axId val="677790463"/>
      </c:lineChart>
      <c:dateAx>
        <c:axId val="375731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90463"/>
        <c:crosses val="autoZero"/>
        <c:auto val="1"/>
        <c:lblOffset val="100"/>
        <c:baseTimeUnit val="days"/>
      </c:dateAx>
      <c:valAx>
        <c:axId val="6777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3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Sheet1!$A$84:$A$99</c:f>
              <c:numCache>
                <c:formatCode>m/d/yyyy</c:formatCode>
                <c:ptCount val="16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</c:numCache>
            </c:numRef>
          </c:cat>
          <c:val>
            <c:numRef>
              <c:f>Sheet1!$B$84:$B$99</c:f>
              <c:numCache>
                <c:formatCode>General</c:formatCode>
                <c:ptCount val="16"/>
                <c:pt idx="0">
                  <c:v>100000</c:v>
                </c:pt>
                <c:pt idx="1">
                  <c:v>96154.40016864115</c:v>
                </c:pt>
                <c:pt idx="2">
                  <c:v>103750.67282841248</c:v>
                </c:pt>
                <c:pt idx="3">
                  <c:v>107331.11191728225</c:v>
                </c:pt>
                <c:pt idx="4">
                  <c:v>102994.82848904884</c:v>
                </c:pt>
                <c:pt idx="5">
                  <c:v>110028.82501052272</c:v>
                </c:pt>
                <c:pt idx="6">
                  <c:v>109419.58171022816</c:v>
                </c:pt>
                <c:pt idx="7">
                  <c:v>109853.91755966746</c:v>
                </c:pt>
                <c:pt idx="8">
                  <c:v>113230.00318775838</c:v>
                </c:pt>
                <c:pt idx="9">
                  <c:v>111460.78014320313</c:v>
                </c:pt>
                <c:pt idx="10">
                  <c:v>116185.24796217582</c:v>
                </c:pt>
                <c:pt idx="11">
                  <c:v>106883.70385636354</c:v>
                </c:pt>
                <c:pt idx="12">
                  <c:v>109202.49825825365</c:v>
                </c:pt>
                <c:pt idx="13">
                  <c:v>110690.97444557972</c:v>
                </c:pt>
                <c:pt idx="14">
                  <c:v>107221.75778354566</c:v>
                </c:pt>
                <c:pt idx="15">
                  <c:v>105548.90364699691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6-42CD-B2EC-B1BDE4C8F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43039"/>
        <c:axId val="964537503"/>
      </c:lineChart>
      <c:dateAx>
        <c:axId val="6809430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37503"/>
        <c:crosses val="autoZero"/>
        <c:auto val="1"/>
        <c:lblOffset val="100"/>
        <c:baseTimeUnit val="days"/>
        <c:majorUnit val="1"/>
        <c:majorTimeUnit val="days"/>
      </c:dateAx>
      <c:valAx>
        <c:axId val="9645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4303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48" fmlaLink="$C$78" inc="25" max="500" min="50" page="10" val="100"/>
</file>

<file path=xl/ctrlProps/ctrlProp2.xml><?xml version="1.0" encoding="utf-8"?>
<formControlPr xmlns="http://schemas.microsoft.com/office/spreadsheetml/2009/9/main" objectType="Drop" dropStyle="combo" dx="48" noThreeD="1" sel="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25</xdr:row>
      <xdr:rowOff>15240</xdr:rowOff>
    </xdr:from>
    <xdr:to>
      <xdr:col>9</xdr:col>
      <xdr:colOff>449580</xdr:colOff>
      <xdr:row>40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2920F-084A-457A-AAA7-182CD2A74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</xdr:colOff>
          <xdr:row>74</xdr:row>
          <xdr:rowOff>125730</xdr:rowOff>
        </xdr:from>
        <xdr:to>
          <xdr:col>8</xdr:col>
          <xdr:colOff>190500</xdr:colOff>
          <xdr:row>80</xdr:row>
          <xdr:rowOff>102870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2F910C-9AD9-4652-936B-769FD6B0A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346710</xdr:colOff>
          <xdr:row>75</xdr:row>
          <xdr:rowOff>7620</xdr:rowOff>
        </xdr:from>
        <xdr:to>
          <xdr:col>11</xdr:col>
          <xdr:colOff>335280</xdr:colOff>
          <xdr:row>76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BC8E57B-7ED2-4640-8BFF-C8772ABBF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293370</xdr:colOff>
      <xdr:row>84</xdr:row>
      <xdr:rowOff>19050</xdr:rowOff>
    </xdr:from>
    <xdr:to>
      <xdr:col>9</xdr:col>
      <xdr:colOff>83820</xdr:colOff>
      <xdr:row>99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2D1C8F-CE51-48F1-81D4-9ADFA3E83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F12-9A97-430C-9F09-39F60E1A578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topLeftCell="A88" workbookViewId="0">
      <selection activeCell="B108" sqref="B108"/>
    </sheetView>
  </sheetViews>
  <sheetFormatPr defaultRowHeight="14.4" x14ac:dyDescent="0.55000000000000004"/>
  <cols>
    <col min="1" max="1" width="10.3671875" bestFit="1" customWidth="1"/>
    <col min="4" max="4" width="25.20703125" bestFit="1" customWidth="1"/>
    <col min="5" max="5" width="10.9453125" bestFit="1" customWidth="1"/>
    <col min="9" max="9" width="10.89453125" bestFit="1" customWidth="1"/>
  </cols>
  <sheetData>
    <row r="1" spans="1:16" x14ac:dyDescent="0.55000000000000004">
      <c r="A1" s="1" t="s">
        <v>0</v>
      </c>
    </row>
    <row r="2" spans="1:16" x14ac:dyDescent="0.55000000000000004">
      <c r="A2">
        <v>3</v>
      </c>
    </row>
    <row r="3" spans="1:16" x14ac:dyDescent="0.55000000000000004">
      <c r="A3" t="s">
        <v>1</v>
      </c>
      <c r="E3" t="s">
        <v>2</v>
      </c>
      <c r="G3" t="s">
        <v>3</v>
      </c>
      <c r="I3" t="s">
        <v>4</v>
      </c>
    </row>
    <row r="4" spans="1:16" x14ac:dyDescent="0.55000000000000004">
      <c r="A4">
        <v>1</v>
      </c>
      <c r="C4">
        <v>1</v>
      </c>
      <c r="E4">
        <f>PRODUCT(A4:A6)</f>
        <v>6</v>
      </c>
      <c r="G4">
        <f>SUMPRODUCT(A4:A6,C4:C6)</f>
        <v>-4</v>
      </c>
      <c r="I4">
        <f>1+A4</f>
        <v>2</v>
      </c>
      <c r="J4">
        <f>1+B4</f>
        <v>1</v>
      </c>
      <c r="L4">
        <f>1+$A$5</f>
        <v>3</v>
      </c>
    </row>
    <row r="5" spans="1:16" x14ac:dyDescent="0.55000000000000004">
      <c r="A5">
        <v>2</v>
      </c>
      <c r="C5">
        <v>-1</v>
      </c>
      <c r="I5">
        <f t="shared" ref="I5:I6" si="0">1+A5</f>
        <v>3</v>
      </c>
      <c r="L5">
        <f t="shared" ref="L5:L6" si="1">1+$A$5</f>
        <v>3</v>
      </c>
    </row>
    <row r="6" spans="1:16" x14ac:dyDescent="0.55000000000000004">
      <c r="A6">
        <v>3</v>
      </c>
      <c r="C6">
        <v>-1</v>
      </c>
      <c r="I6">
        <f t="shared" si="0"/>
        <v>4</v>
      </c>
      <c r="L6">
        <f t="shared" si="1"/>
        <v>3</v>
      </c>
    </row>
    <row r="7" spans="1:16" x14ac:dyDescent="0.55000000000000004">
      <c r="B7">
        <f>SUM(A4:A7)</f>
        <v>6</v>
      </c>
    </row>
    <row r="9" spans="1:16" x14ac:dyDescent="0.55000000000000004">
      <c r="A9" t="s">
        <v>5</v>
      </c>
      <c r="E9" t="s">
        <v>6</v>
      </c>
      <c r="F9" t="s">
        <v>7</v>
      </c>
      <c r="G9" t="s">
        <v>8</v>
      </c>
    </row>
    <row r="10" spans="1:16" x14ac:dyDescent="0.55000000000000004">
      <c r="A10" s="2">
        <v>41640</v>
      </c>
      <c r="B10" s="2">
        <v>41641</v>
      </c>
      <c r="E10">
        <v>1</v>
      </c>
      <c r="F10">
        <v>2</v>
      </c>
      <c r="G10">
        <v>3</v>
      </c>
      <c r="H10">
        <v>4</v>
      </c>
      <c r="I10">
        <v>5</v>
      </c>
    </row>
    <row r="11" spans="1:16" x14ac:dyDescent="0.55000000000000004">
      <c r="A11" s="2">
        <v>41641</v>
      </c>
      <c r="B11" s="2">
        <v>41642</v>
      </c>
      <c r="E11">
        <f>5*E10</f>
        <v>5</v>
      </c>
      <c r="F11">
        <f t="shared" ref="F11:I11" si="2">5*F10</f>
        <v>10</v>
      </c>
      <c r="G11">
        <f t="shared" si="2"/>
        <v>15</v>
      </c>
      <c r="H11">
        <f t="shared" si="2"/>
        <v>20</v>
      </c>
      <c r="I11">
        <f t="shared" si="2"/>
        <v>25</v>
      </c>
    </row>
    <row r="13" spans="1:16" x14ac:dyDescent="0.55000000000000004">
      <c r="A13" t="s">
        <v>9</v>
      </c>
      <c r="D13" t="s">
        <v>12</v>
      </c>
      <c r="G13" t="s">
        <v>13</v>
      </c>
      <c r="M13" t="s">
        <v>23</v>
      </c>
      <c r="P13" s="3" t="s">
        <v>31</v>
      </c>
    </row>
    <row r="14" spans="1:16" x14ac:dyDescent="0.55000000000000004">
      <c r="A14">
        <v>1</v>
      </c>
      <c r="B14">
        <v>4.3499999999999996</v>
      </c>
      <c r="D14" t="s">
        <v>10</v>
      </c>
      <c r="E14" t="s">
        <v>11</v>
      </c>
      <c r="G14" t="s">
        <v>14</v>
      </c>
      <c r="H14" t="s">
        <v>15</v>
      </c>
      <c r="I14" t="s">
        <v>16</v>
      </c>
      <c r="J14" t="s">
        <v>17</v>
      </c>
      <c r="M14" t="s">
        <v>24</v>
      </c>
      <c r="P14" s="3" t="s">
        <v>32</v>
      </c>
    </row>
    <row r="15" spans="1:16" x14ac:dyDescent="0.55000000000000004">
      <c r="A15">
        <v>2</v>
      </c>
      <c r="B15">
        <v>6.63</v>
      </c>
      <c r="D15">
        <v>5</v>
      </c>
      <c r="E15">
        <f>VLOOKUP(D15,$A$14:$B$18,2,FALSE)</f>
        <v>2.6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M15" t="s">
        <v>25</v>
      </c>
      <c r="N15" t="s">
        <v>26</v>
      </c>
    </row>
    <row r="16" spans="1:16" x14ac:dyDescent="0.55000000000000004">
      <c r="A16">
        <v>3</v>
      </c>
      <c r="B16">
        <v>10.1</v>
      </c>
      <c r="K16" t="str">
        <f>INDEX(G14:J15,2,1)</f>
        <v>B</v>
      </c>
      <c r="M16" t="s">
        <v>24</v>
      </c>
      <c r="N16">
        <f>MATCH("Bob",M14:M16,0)</f>
        <v>1</v>
      </c>
    </row>
    <row r="17" spans="1:12" x14ac:dyDescent="0.55000000000000004">
      <c r="A17">
        <v>4</v>
      </c>
      <c r="B17">
        <v>2.44</v>
      </c>
    </row>
    <row r="18" spans="1:12" x14ac:dyDescent="0.55000000000000004">
      <c r="A18">
        <v>5</v>
      </c>
      <c r="B18">
        <v>2.6</v>
      </c>
    </row>
    <row r="20" spans="1:12" x14ac:dyDescent="0.55000000000000004">
      <c r="A20" t="s">
        <v>27</v>
      </c>
      <c r="E20" t="s">
        <v>34</v>
      </c>
    </row>
    <row r="21" spans="1:12" x14ac:dyDescent="0.55000000000000004">
      <c r="A21" t="s">
        <v>28</v>
      </c>
      <c r="B21">
        <v>100</v>
      </c>
      <c r="E21">
        <f ca="1">RAND()</f>
        <v>0.66664738343020224</v>
      </c>
    </row>
    <row r="22" spans="1:12" x14ac:dyDescent="0.55000000000000004">
      <c r="A22" t="s">
        <v>29</v>
      </c>
      <c r="B22">
        <v>105</v>
      </c>
      <c r="C22" t="s">
        <v>30</v>
      </c>
      <c r="E22" t="s">
        <v>35</v>
      </c>
      <c r="F22" t="s">
        <v>36</v>
      </c>
    </row>
    <row r="23" spans="1:12" x14ac:dyDescent="0.55000000000000004">
      <c r="A23" t="s">
        <v>28</v>
      </c>
      <c r="B23">
        <v>200</v>
      </c>
      <c r="C23">
        <f ca="1">SUMIF(A21:B23,"Bond",B21:B23)</f>
        <v>300</v>
      </c>
      <c r="E23">
        <f ca="1">RAND()*10</f>
        <v>6.1024723228922815</v>
      </c>
      <c r="F23">
        <f ca="1">INT(RAND()*10)</f>
        <v>6</v>
      </c>
    </row>
    <row r="25" spans="1:12" x14ac:dyDescent="0.55000000000000004">
      <c r="A25" t="s">
        <v>37</v>
      </c>
      <c r="B25" t="s">
        <v>38</v>
      </c>
    </row>
    <row r="26" spans="1:12" x14ac:dyDescent="0.55000000000000004">
      <c r="A26" s="2">
        <v>43466</v>
      </c>
      <c r="B26">
        <v>100000</v>
      </c>
      <c r="D26" s="2"/>
    </row>
    <row r="27" spans="1:12" x14ac:dyDescent="0.55000000000000004">
      <c r="A27" s="2">
        <f>A26+1</f>
        <v>43467</v>
      </c>
      <c r="B27">
        <f ca="1">B26+RAND()*10300-RAND()*10000</f>
        <v>99919.389859575924</v>
      </c>
    </row>
    <row r="28" spans="1:12" x14ac:dyDescent="0.55000000000000004">
      <c r="A28" s="2">
        <f t="shared" ref="A28:A41" si="3">A27+1</f>
        <v>43468</v>
      </c>
      <c r="B28">
        <f t="shared" ref="B28:B41" ca="1" si="4">B27+RAND()*10300-RAND()*10000</f>
        <v>99632.494809003096</v>
      </c>
    </row>
    <row r="29" spans="1:12" x14ac:dyDescent="0.55000000000000004">
      <c r="A29" s="2">
        <f t="shared" si="3"/>
        <v>43469</v>
      </c>
      <c r="B29">
        <f t="shared" ca="1" si="4"/>
        <v>105319.8973017798</v>
      </c>
      <c r="L29" t="s">
        <v>43</v>
      </c>
    </row>
    <row r="30" spans="1:12" x14ac:dyDescent="0.55000000000000004">
      <c r="A30" s="2">
        <f t="shared" si="3"/>
        <v>43470</v>
      </c>
      <c r="B30">
        <f t="shared" ca="1" si="4"/>
        <v>103550.06242065062</v>
      </c>
    </row>
    <row r="31" spans="1:12" x14ac:dyDescent="0.55000000000000004">
      <c r="A31" s="2">
        <f t="shared" si="3"/>
        <v>43471</v>
      </c>
      <c r="B31">
        <f t="shared" ca="1" si="4"/>
        <v>103326.02777686511</v>
      </c>
    </row>
    <row r="32" spans="1:12" x14ac:dyDescent="0.55000000000000004">
      <c r="A32" s="2">
        <f t="shared" si="3"/>
        <v>43472</v>
      </c>
      <c r="B32">
        <f t="shared" ca="1" si="4"/>
        <v>101979.21324622263</v>
      </c>
      <c r="L32" t="s">
        <v>42</v>
      </c>
    </row>
    <row r="33" spans="1:12" x14ac:dyDescent="0.55000000000000004">
      <c r="A33" s="2">
        <f t="shared" si="3"/>
        <v>43473</v>
      </c>
      <c r="B33">
        <f t="shared" ca="1" si="4"/>
        <v>108475.85698256362</v>
      </c>
      <c r="L33" t="s">
        <v>41</v>
      </c>
    </row>
    <row r="34" spans="1:12" x14ac:dyDescent="0.55000000000000004">
      <c r="A34" s="2">
        <f t="shared" si="3"/>
        <v>43474</v>
      </c>
      <c r="B34">
        <f t="shared" ca="1" si="4"/>
        <v>110665.88796710075</v>
      </c>
    </row>
    <row r="35" spans="1:12" x14ac:dyDescent="0.55000000000000004">
      <c r="A35" s="2">
        <f t="shared" si="3"/>
        <v>43475</v>
      </c>
      <c r="B35">
        <f t="shared" ca="1" si="4"/>
        <v>113389.18078228463</v>
      </c>
    </row>
    <row r="36" spans="1:12" x14ac:dyDescent="0.55000000000000004">
      <c r="A36" s="2">
        <f t="shared" si="3"/>
        <v>43476</v>
      </c>
      <c r="B36">
        <f t="shared" ca="1" si="4"/>
        <v>111287.49183556372</v>
      </c>
    </row>
    <row r="37" spans="1:12" x14ac:dyDescent="0.55000000000000004">
      <c r="A37" s="2">
        <f t="shared" si="3"/>
        <v>43477</v>
      </c>
      <c r="B37">
        <f t="shared" ca="1" si="4"/>
        <v>107915.62606439863</v>
      </c>
    </row>
    <row r="38" spans="1:12" x14ac:dyDescent="0.55000000000000004">
      <c r="A38" s="2">
        <f t="shared" si="3"/>
        <v>43478</v>
      </c>
      <c r="B38">
        <f t="shared" ca="1" si="4"/>
        <v>105509.51699132774</v>
      </c>
    </row>
    <row r="39" spans="1:12" x14ac:dyDescent="0.55000000000000004">
      <c r="A39" s="2">
        <f t="shared" si="3"/>
        <v>43479</v>
      </c>
      <c r="B39">
        <f t="shared" ca="1" si="4"/>
        <v>104854.26854921439</v>
      </c>
    </row>
    <row r="40" spans="1:12" x14ac:dyDescent="0.55000000000000004">
      <c r="A40" s="2">
        <f t="shared" si="3"/>
        <v>43480</v>
      </c>
      <c r="B40">
        <f t="shared" ca="1" si="4"/>
        <v>107075.26262469204</v>
      </c>
    </row>
    <row r="41" spans="1:12" x14ac:dyDescent="0.55000000000000004">
      <c r="A41" s="2">
        <f t="shared" si="3"/>
        <v>43481</v>
      </c>
      <c r="B41">
        <f t="shared" ca="1" si="4"/>
        <v>108382.93689765919</v>
      </c>
    </row>
    <row r="44" spans="1:12" x14ac:dyDescent="0.55000000000000004">
      <c r="A44" t="s">
        <v>39</v>
      </c>
    </row>
    <row r="45" spans="1:12" x14ac:dyDescent="0.55000000000000004">
      <c r="A45" t="s">
        <v>40</v>
      </c>
      <c r="B45">
        <f ca="1">RAND()*10</f>
        <v>4.233495306713837</v>
      </c>
    </row>
    <row r="46" spans="1:12" x14ac:dyDescent="0.55000000000000004">
      <c r="A46" t="s">
        <v>40</v>
      </c>
      <c r="B46">
        <f ca="1">RAND()*10</f>
        <v>2.769967723864438</v>
      </c>
      <c r="D46" t="s">
        <v>45</v>
      </c>
      <c r="F46" t="s">
        <v>46</v>
      </c>
    </row>
    <row r="47" spans="1:12" x14ac:dyDescent="0.55000000000000004">
      <c r="A47" t="s">
        <v>44</v>
      </c>
      <c r="B47">
        <f ca="1">MAX(B45:B46)</f>
        <v>4.233495306713837</v>
      </c>
      <c r="D47">
        <f ca="1">IF(B45&gt;B46,B45,B46)</f>
        <v>4.233495306713837</v>
      </c>
      <c r="K47" s="3" t="s">
        <v>79</v>
      </c>
    </row>
    <row r="49" spans="1:19" x14ac:dyDescent="0.55000000000000004">
      <c r="A49" t="s">
        <v>47</v>
      </c>
      <c r="D49" t="s">
        <v>51</v>
      </c>
      <c r="G49" t="s">
        <v>55</v>
      </c>
    </row>
    <row r="50" spans="1:19" x14ac:dyDescent="0.55000000000000004">
      <c r="A50" t="s">
        <v>50</v>
      </c>
      <c r="B50">
        <v>5</v>
      </c>
      <c r="D50" t="s">
        <v>52</v>
      </c>
      <c r="E50">
        <v>100</v>
      </c>
      <c r="G50" t="s">
        <v>56</v>
      </c>
    </row>
    <row r="51" spans="1:19" x14ac:dyDescent="0.55000000000000004">
      <c r="A51" t="s">
        <v>48</v>
      </c>
      <c r="B51">
        <f>B50+50</f>
        <v>55</v>
      </c>
      <c r="D51" t="s">
        <v>53</v>
      </c>
      <c r="E51">
        <v>150</v>
      </c>
    </row>
    <row r="52" spans="1:19" x14ac:dyDescent="0.55000000000000004">
      <c r="A52" t="s">
        <v>49</v>
      </c>
      <c r="D52" t="s">
        <v>54</v>
      </c>
      <c r="E52">
        <v>150</v>
      </c>
    </row>
    <row r="54" spans="1:19" x14ac:dyDescent="0.55000000000000004">
      <c r="M54" t="s">
        <v>59</v>
      </c>
      <c r="Q54" t="s">
        <v>60</v>
      </c>
    </row>
    <row r="55" spans="1:19" x14ac:dyDescent="0.55000000000000004">
      <c r="A55" t="s">
        <v>57</v>
      </c>
      <c r="E55">
        <v>1</v>
      </c>
      <c r="F55">
        <v>1</v>
      </c>
      <c r="G55">
        <v>1</v>
      </c>
      <c r="I55">
        <v>2</v>
      </c>
      <c r="J55">
        <v>2</v>
      </c>
      <c r="K55">
        <v>2</v>
      </c>
      <c r="M55">
        <f t="array" ref="M55:O57">MMULT(E55:G57,I55:K57)</f>
        <v>6</v>
      </c>
      <c r="N55">
        <v>6</v>
      </c>
      <c r="O55">
        <v>6</v>
      </c>
      <c r="Q55" t="e">
        <f t="array" ref="Q55:S57">MINVERSE(E55:G57)</f>
        <v>#NUM!</v>
      </c>
      <c r="R55" t="e">
        <v>#NUM!</v>
      </c>
      <c r="S55" t="e">
        <v>#NUM!</v>
      </c>
    </row>
    <row r="56" spans="1:19" x14ac:dyDescent="0.55000000000000004">
      <c r="A56" t="s">
        <v>58</v>
      </c>
      <c r="E56">
        <v>2</v>
      </c>
      <c r="F56">
        <v>3</v>
      </c>
      <c r="G56">
        <v>2</v>
      </c>
      <c r="I56">
        <v>2</v>
      </c>
      <c r="J56">
        <v>2</v>
      </c>
      <c r="K56">
        <v>2</v>
      </c>
      <c r="M56">
        <v>14</v>
      </c>
      <c r="N56">
        <v>14</v>
      </c>
      <c r="O56">
        <v>14</v>
      </c>
      <c r="Q56" t="e">
        <v>#NUM!</v>
      </c>
      <c r="R56" t="e">
        <v>#NUM!</v>
      </c>
      <c r="S56" t="e">
        <v>#NUM!</v>
      </c>
    </row>
    <row r="57" spans="1:19" x14ac:dyDescent="0.55000000000000004">
      <c r="E57">
        <v>1</v>
      </c>
      <c r="F57">
        <v>2</v>
      </c>
      <c r="G57">
        <v>1</v>
      </c>
      <c r="I57">
        <v>2</v>
      </c>
      <c r="J57">
        <v>2</v>
      </c>
      <c r="K57">
        <v>2</v>
      </c>
      <c r="M57">
        <v>8</v>
      </c>
      <c r="N57">
        <v>8</v>
      </c>
      <c r="O57">
        <v>8</v>
      </c>
      <c r="Q57" t="e">
        <v>#NUM!</v>
      </c>
      <c r="R57" t="e">
        <v>#NUM!</v>
      </c>
      <c r="S57" t="e">
        <v>#NUM!</v>
      </c>
    </row>
    <row r="59" spans="1:19" x14ac:dyDescent="0.55000000000000004">
      <c r="K59">
        <f t="array" ref="K59:M59">TRANSPOSE(E60:E62)</f>
        <v>1</v>
      </c>
      <c r="L59">
        <v>2</v>
      </c>
      <c r="M59">
        <v>3</v>
      </c>
    </row>
    <row r="60" spans="1:19" x14ac:dyDescent="0.55000000000000004">
      <c r="E60">
        <v>1</v>
      </c>
    </row>
    <row r="61" spans="1:19" x14ac:dyDescent="0.55000000000000004">
      <c r="E61">
        <v>2</v>
      </c>
      <c r="G61" t="s">
        <v>33</v>
      </c>
      <c r="K61" t="s">
        <v>80</v>
      </c>
    </row>
    <row r="62" spans="1:19" x14ac:dyDescent="0.55000000000000004">
      <c r="E62">
        <v>3</v>
      </c>
      <c r="G62">
        <f t="array" ref="G62:I62">TRANSPOSE(E60:E62)</f>
        <v>1</v>
      </c>
      <c r="H62">
        <v>2</v>
      </c>
      <c r="I62">
        <v>3</v>
      </c>
      <c r="K62">
        <f>_xlfn.NORM.DIST(0,0,1,TRUE)</f>
        <v>0.5</v>
      </c>
    </row>
    <row r="64" spans="1:19" x14ac:dyDescent="0.55000000000000004">
      <c r="A64" t="s">
        <v>61</v>
      </c>
      <c r="D64" t="s">
        <v>63</v>
      </c>
    </row>
    <row r="65" spans="1:8" x14ac:dyDescent="0.55000000000000004">
      <c r="A65" t="s">
        <v>62</v>
      </c>
      <c r="B65">
        <v>10000</v>
      </c>
    </row>
    <row r="66" spans="1:8" x14ac:dyDescent="0.55000000000000004">
      <c r="B66">
        <f>WEIGHT</f>
        <v>10000</v>
      </c>
    </row>
    <row r="69" spans="1:8" x14ac:dyDescent="0.55000000000000004">
      <c r="A69" t="s">
        <v>64</v>
      </c>
    </row>
    <row r="70" spans="1:8" x14ac:dyDescent="0.55000000000000004">
      <c r="A70" t="s">
        <v>14</v>
      </c>
      <c r="B70" t="s">
        <v>18</v>
      </c>
    </row>
    <row r="71" spans="1:8" x14ac:dyDescent="0.55000000000000004">
      <c r="A71">
        <v>1</v>
      </c>
    </row>
    <row r="72" spans="1:8" x14ac:dyDescent="0.55000000000000004">
      <c r="A72">
        <v>21</v>
      </c>
    </row>
    <row r="73" spans="1:8" x14ac:dyDescent="0.55000000000000004">
      <c r="A73" t="s">
        <v>65</v>
      </c>
      <c r="B73">
        <f>COUNTA(A70:A73)</f>
        <v>4</v>
      </c>
      <c r="C73" t="s">
        <v>66</v>
      </c>
    </row>
    <row r="74" spans="1:8" x14ac:dyDescent="0.55000000000000004">
      <c r="H74" t="s">
        <v>74</v>
      </c>
    </row>
    <row r="76" spans="1:8" x14ac:dyDescent="0.55000000000000004">
      <c r="A76" t="s">
        <v>67</v>
      </c>
      <c r="G76" t="s">
        <v>73</v>
      </c>
    </row>
    <row r="77" spans="1:8" x14ac:dyDescent="0.55000000000000004">
      <c r="A77" t="s">
        <v>69</v>
      </c>
      <c r="B77" t="s">
        <v>68</v>
      </c>
      <c r="C77">
        <v>4</v>
      </c>
      <c r="G77" t="s">
        <v>70</v>
      </c>
    </row>
    <row r="78" spans="1:8" x14ac:dyDescent="0.55000000000000004">
      <c r="A78" t="s">
        <v>70</v>
      </c>
      <c r="B78" t="s">
        <v>72</v>
      </c>
      <c r="C78">
        <v>100</v>
      </c>
    </row>
    <row r="79" spans="1:8" x14ac:dyDescent="0.55000000000000004">
      <c r="A79" t="s">
        <v>71</v>
      </c>
      <c r="B79" t="s">
        <v>21</v>
      </c>
    </row>
    <row r="83" spans="1:3" x14ac:dyDescent="0.55000000000000004">
      <c r="A83" t="s">
        <v>37</v>
      </c>
      <c r="B83" t="s">
        <v>38</v>
      </c>
      <c r="C83" s="3" t="s">
        <v>78</v>
      </c>
    </row>
    <row r="84" spans="1:3" x14ac:dyDescent="0.55000000000000004">
      <c r="A84" s="2">
        <v>43466</v>
      </c>
      <c r="B84">
        <v>100000</v>
      </c>
    </row>
    <row r="85" spans="1:3" x14ac:dyDescent="0.55000000000000004">
      <c r="A85" s="2">
        <f>A84+1</f>
        <v>43467</v>
      </c>
      <c r="B85">
        <f ca="1">B84+RAND()*10300-RAND()*10000</f>
        <v>96154.40016864115</v>
      </c>
    </row>
    <row r="86" spans="1:3" x14ac:dyDescent="0.55000000000000004">
      <c r="A86" s="2">
        <f t="shared" ref="A86:A99" si="5">A85+1</f>
        <v>43468</v>
      </c>
      <c r="B86">
        <f t="shared" ref="B86:B99" ca="1" si="6">B85+RAND()*10300-RAND()*10000</f>
        <v>103750.67282841248</v>
      </c>
    </row>
    <row r="87" spans="1:3" x14ac:dyDescent="0.55000000000000004">
      <c r="A87" s="2">
        <f t="shared" si="5"/>
        <v>43469</v>
      </c>
      <c r="B87">
        <f t="shared" ca="1" si="6"/>
        <v>107331.11191728225</v>
      </c>
    </row>
    <row r="88" spans="1:3" x14ac:dyDescent="0.55000000000000004">
      <c r="A88" s="2">
        <f t="shared" si="5"/>
        <v>43470</v>
      </c>
      <c r="B88">
        <f t="shared" ca="1" si="6"/>
        <v>102994.82848904884</v>
      </c>
    </row>
    <row r="89" spans="1:3" x14ac:dyDescent="0.55000000000000004">
      <c r="A89" s="2">
        <f t="shared" si="5"/>
        <v>43471</v>
      </c>
      <c r="B89">
        <f t="shared" ca="1" si="6"/>
        <v>110028.82501052272</v>
      </c>
    </row>
    <row r="90" spans="1:3" x14ac:dyDescent="0.55000000000000004">
      <c r="A90" s="2">
        <f t="shared" si="5"/>
        <v>43472</v>
      </c>
      <c r="B90">
        <f t="shared" ca="1" si="6"/>
        <v>109419.58171022816</v>
      </c>
    </row>
    <row r="91" spans="1:3" x14ac:dyDescent="0.55000000000000004">
      <c r="A91" s="2">
        <f t="shared" si="5"/>
        <v>43473</v>
      </c>
      <c r="B91">
        <f t="shared" ca="1" si="6"/>
        <v>109853.91755966746</v>
      </c>
    </row>
    <row r="92" spans="1:3" x14ac:dyDescent="0.55000000000000004">
      <c r="A92" s="2">
        <f t="shared" si="5"/>
        <v>43474</v>
      </c>
      <c r="B92">
        <f t="shared" ca="1" si="6"/>
        <v>113230.00318775838</v>
      </c>
    </row>
    <row r="93" spans="1:3" x14ac:dyDescent="0.55000000000000004">
      <c r="A93" s="2">
        <f t="shared" si="5"/>
        <v>43475</v>
      </c>
      <c r="B93">
        <f t="shared" ca="1" si="6"/>
        <v>111460.78014320313</v>
      </c>
    </row>
    <row r="94" spans="1:3" x14ac:dyDescent="0.55000000000000004">
      <c r="A94" s="2">
        <f t="shared" si="5"/>
        <v>43476</v>
      </c>
      <c r="B94">
        <f t="shared" ca="1" si="6"/>
        <v>116185.24796217582</v>
      </c>
    </row>
    <row r="95" spans="1:3" x14ac:dyDescent="0.55000000000000004">
      <c r="A95" s="2">
        <f t="shared" si="5"/>
        <v>43477</v>
      </c>
      <c r="B95">
        <f t="shared" ca="1" si="6"/>
        <v>106883.70385636354</v>
      </c>
    </row>
    <row r="96" spans="1:3" x14ac:dyDescent="0.55000000000000004">
      <c r="A96" s="2">
        <f t="shared" si="5"/>
        <v>43478</v>
      </c>
      <c r="B96">
        <f t="shared" ca="1" si="6"/>
        <v>109202.49825825365</v>
      </c>
    </row>
    <row r="97" spans="1:5" x14ac:dyDescent="0.55000000000000004">
      <c r="A97" s="2">
        <f t="shared" si="5"/>
        <v>43479</v>
      </c>
      <c r="B97">
        <f t="shared" ca="1" si="6"/>
        <v>110690.97444557972</v>
      </c>
    </row>
    <row r="98" spans="1:5" x14ac:dyDescent="0.55000000000000004">
      <c r="A98" s="2">
        <f t="shared" si="5"/>
        <v>43480</v>
      </c>
      <c r="B98">
        <f t="shared" ca="1" si="6"/>
        <v>107221.75778354566</v>
      </c>
    </row>
    <row r="99" spans="1:5" x14ac:dyDescent="0.55000000000000004">
      <c r="A99" s="2">
        <f t="shared" si="5"/>
        <v>43481</v>
      </c>
      <c r="B99">
        <f t="shared" ca="1" si="6"/>
        <v>105548.90364699691</v>
      </c>
    </row>
    <row r="102" spans="1:5" x14ac:dyDescent="0.55000000000000004">
      <c r="A102" t="s">
        <v>75</v>
      </c>
      <c r="E102" t="s">
        <v>76</v>
      </c>
    </row>
    <row r="103" spans="1:5" x14ac:dyDescent="0.55000000000000004">
      <c r="A103" s="2">
        <f t="array" aca="1" ref="A103:B119" ca="1">OFFSET(A84:B90,E103,0)</f>
        <v>43471</v>
      </c>
      <c r="B103">
        <f ca="1"/>
        <v>110028.82501052272</v>
      </c>
      <c r="E103">
        <v>5</v>
      </c>
    </row>
    <row r="104" spans="1:5" x14ac:dyDescent="0.55000000000000004">
      <c r="A104" s="2">
        <f ca="1"/>
        <v>43472</v>
      </c>
      <c r="B104">
        <f ca="1"/>
        <v>109419.58171022816</v>
      </c>
    </row>
    <row r="105" spans="1:5" x14ac:dyDescent="0.55000000000000004">
      <c r="A105" s="2">
        <f ca="1"/>
        <v>43473</v>
      </c>
      <c r="B105">
        <f ca="1"/>
        <v>109853.91755966746</v>
      </c>
    </row>
    <row r="106" spans="1:5" x14ac:dyDescent="0.55000000000000004">
      <c r="A106" s="2">
        <f ca="1"/>
        <v>43474</v>
      </c>
      <c r="B106">
        <f ca="1"/>
        <v>113230.00318775838</v>
      </c>
    </row>
    <row r="107" spans="1:5" x14ac:dyDescent="0.55000000000000004">
      <c r="A107" s="2">
        <f ca="1"/>
        <v>43475</v>
      </c>
      <c r="B107">
        <f ca="1"/>
        <v>111460.78014320313</v>
      </c>
    </row>
    <row r="108" spans="1:5" x14ac:dyDescent="0.55000000000000004">
      <c r="A108" s="2">
        <f ca="1"/>
        <v>43476</v>
      </c>
      <c r="B108">
        <f ca="1"/>
        <v>116185.24796217582</v>
      </c>
    </row>
    <row r="109" spans="1:5" x14ac:dyDescent="0.55000000000000004">
      <c r="A109" s="2">
        <f ca="1"/>
        <v>43477</v>
      </c>
      <c r="B109">
        <f ca="1"/>
        <v>106883.70385636354</v>
      </c>
    </row>
    <row r="110" spans="1:5" x14ac:dyDescent="0.55000000000000004">
      <c r="A110" t="e">
        <f ca="1"/>
        <v>#N/A</v>
      </c>
      <c r="B110" t="e">
        <f ca="1"/>
        <v>#N/A</v>
      </c>
    </row>
    <row r="111" spans="1:5" x14ac:dyDescent="0.55000000000000004">
      <c r="A111" t="e">
        <f ca="1"/>
        <v>#N/A</v>
      </c>
      <c r="B111" t="e">
        <f ca="1"/>
        <v>#N/A</v>
      </c>
    </row>
    <row r="112" spans="1:5" x14ac:dyDescent="0.55000000000000004">
      <c r="A112" t="e">
        <f ca="1"/>
        <v>#N/A</v>
      </c>
      <c r="B112" t="e">
        <f ca="1"/>
        <v>#N/A</v>
      </c>
    </row>
    <row r="113" spans="1:4" x14ac:dyDescent="0.55000000000000004">
      <c r="A113" t="e">
        <f ca="1"/>
        <v>#N/A</v>
      </c>
      <c r="B113" t="e">
        <f ca="1"/>
        <v>#N/A</v>
      </c>
    </row>
    <row r="114" spans="1:4" x14ac:dyDescent="0.55000000000000004">
      <c r="A114" t="e">
        <f ca="1"/>
        <v>#N/A</v>
      </c>
      <c r="B114" t="e">
        <f ca="1"/>
        <v>#N/A</v>
      </c>
    </row>
    <row r="115" spans="1:4" x14ac:dyDescent="0.55000000000000004">
      <c r="A115" t="e">
        <f ca="1"/>
        <v>#N/A</v>
      </c>
      <c r="B115" t="e">
        <f ca="1"/>
        <v>#N/A</v>
      </c>
    </row>
    <row r="116" spans="1:4" x14ac:dyDescent="0.55000000000000004">
      <c r="A116" t="e">
        <f ca="1"/>
        <v>#N/A</v>
      </c>
      <c r="B116" t="e">
        <f ca="1"/>
        <v>#N/A</v>
      </c>
    </row>
    <row r="117" spans="1:4" x14ac:dyDescent="0.55000000000000004">
      <c r="A117" t="e">
        <f ca="1"/>
        <v>#N/A</v>
      </c>
      <c r="B117" t="e">
        <f ca="1"/>
        <v>#N/A</v>
      </c>
    </row>
    <row r="118" spans="1:4" x14ac:dyDescent="0.55000000000000004">
      <c r="A118" t="e">
        <f ca="1"/>
        <v>#N/A</v>
      </c>
      <c r="B118" t="e">
        <f ca="1"/>
        <v>#N/A</v>
      </c>
    </row>
    <row r="119" spans="1:4" x14ac:dyDescent="0.55000000000000004">
      <c r="A119" t="e">
        <f ca="1"/>
        <v>#N/A</v>
      </c>
      <c r="B119" t="e">
        <f ca="1"/>
        <v>#N/A</v>
      </c>
    </row>
    <row r="123" spans="1:4" x14ac:dyDescent="0.55000000000000004">
      <c r="A123" t="s">
        <v>77</v>
      </c>
    </row>
    <row r="125" spans="1:4" x14ac:dyDescent="0.55000000000000004">
      <c r="A125" t="s">
        <v>81</v>
      </c>
      <c r="C125" t="s">
        <v>82</v>
      </c>
      <c r="D125" t="s">
        <v>83</v>
      </c>
    </row>
    <row r="126" spans="1:4" x14ac:dyDescent="0.55000000000000004">
      <c r="A126" t="str">
        <f>CONCATENATE("B103",":B105")</f>
        <v>B103:B105</v>
      </c>
      <c r="C126">
        <f ca="1">AVERAGE(INDIRECT(A126))</f>
        <v>109767.44142680611</v>
      </c>
    </row>
    <row r="129" spans="1:5" x14ac:dyDescent="0.55000000000000004">
      <c r="A129" t="s">
        <v>84</v>
      </c>
    </row>
    <row r="130" spans="1:5" x14ac:dyDescent="0.55000000000000004">
      <c r="A130" t="s">
        <v>85</v>
      </c>
      <c r="B130">
        <v>9</v>
      </c>
      <c r="C130" t="str">
        <f>IF(LEN(A130)=9,A130,A130)</f>
        <v>P0029DN87</v>
      </c>
    </row>
    <row r="131" spans="1:5" x14ac:dyDescent="0.55000000000000004">
      <c r="D131" t="s">
        <v>87</v>
      </c>
      <c r="E131" t="s">
        <v>86</v>
      </c>
    </row>
    <row r="132" spans="1:5" x14ac:dyDescent="0.55000000000000004">
      <c r="A132">
        <v>3</v>
      </c>
      <c r="B132">
        <v>0</v>
      </c>
      <c r="C132" t="e">
        <f>A132/B132</f>
        <v>#DIV/0!</v>
      </c>
      <c r="D132" t="str">
        <f>IF(ISERROR(A132/B132),"Divide by 0",A132/B132)</f>
        <v>Divide by 0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7</xdr:col>
                    <xdr:colOff>26670</xdr:colOff>
                    <xdr:row>74</xdr:row>
                    <xdr:rowOff>125730</xdr:rowOff>
                  </from>
                  <to>
                    <xdr:col>8</xdr:col>
                    <xdr:colOff>190500</xdr:colOff>
                    <xdr:row>80</xdr:row>
                    <xdr:rowOff>102870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9</xdr:col>
                    <xdr:colOff>346710</xdr:colOff>
                    <xdr:row>75</xdr:row>
                    <xdr:rowOff>7620</xdr:rowOff>
                  </from>
                  <to>
                    <xdr:col>11</xdr:col>
                    <xdr:colOff>335280</xdr:colOff>
                    <xdr:row>76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2019-08-18T18:46:14Z</dcterms:modified>
</cp:coreProperties>
</file>