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D:\c\source\repos\faculty\faculty\an_2\sem_1\M\"/>
    </mc:Choice>
  </mc:AlternateContent>
  <xr:revisionPtr revIDLastSave="0" documentId="13_ncr:1_{931BC7DD-670E-45F9-B1A1-D7738312E19E}"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120" yWindow="-120" windowWidth="29040" windowHeight="15720" tabRatio="994" activeTab="4"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G43" i="15" s="1"/>
  <c r="F35" i="15"/>
  <c r="E35" i="15"/>
  <c r="D35" i="15"/>
  <c r="H30" i="15"/>
  <c r="R14" i="18" s="1"/>
  <c r="G30" i="15"/>
  <c r="R13" i="18" s="1"/>
  <c r="F30" i="15"/>
  <c r="R12" i="18" s="1"/>
  <c r="E30" i="15"/>
  <c r="R11" i="18" s="1"/>
  <c r="D30" i="15"/>
  <c r="H20" i="15"/>
  <c r="G20" i="15"/>
  <c r="F20" i="15"/>
  <c r="E20" i="15"/>
  <c r="D20" i="15"/>
  <c r="H15" i="15"/>
  <c r="G15" i="15"/>
  <c r="N13" i="18" s="1"/>
  <c r="F15" i="15"/>
  <c r="N12" i="18" s="1"/>
  <c r="E15" i="15"/>
  <c r="D15" i="15"/>
  <c r="H57" i="14"/>
  <c r="F57" i="14"/>
  <c r="E57" i="14"/>
  <c r="D57" i="14"/>
  <c r="N10" i="18" l="1"/>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<sst xmlns="http://schemas.openxmlformats.org/spreadsheetml/2006/main" count="415" uniqueCount="361">
  <si>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</si>
  <si>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</si>
  <si>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</si>
  <si>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</si>
  <si>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</si>
  <si>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</si>
  <si>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</si>
  <si>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</si>
  <si>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</si>
  <si>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</si>
  <si>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</si>
  <si>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</si>
  <si>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</si>
  <si>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</si>
  <si>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</si>
  <si>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</si>
  <si>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</si>
  <si>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</si>
  <si>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</si>
  <si>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</si>
  <si>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</si>
  <si>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Company</t>
  </si>
  <si>
    <t>Price</t>
  </si>
  <si>
    <t>Quality</t>
  </si>
  <si>
    <t>Reliability</t>
  </si>
  <si>
    <t>Expertise</t>
  </si>
  <si>
    <t>Location</t>
  </si>
  <si>
    <t>Image</t>
  </si>
  <si>
    <t>Reputation</t>
  </si>
  <si>
    <t>Business Model</t>
  </si>
  <si>
    <t>Advertising</t>
  </si>
  <si>
    <t>ANALYSIS NOTES</t>
  </si>
  <si>
    <t>TOP MANAGEMENT</t>
  </si>
  <si>
    <t>HUMAN RESOURCES PLANNING</t>
  </si>
  <si>
    <t>Department</t>
  </si>
  <si>
    <t>Estimated Personnel #</t>
  </si>
  <si>
    <t>Estimated Cost</t>
  </si>
  <si>
    <t>Expertise Area</t>
  </si>
  <si>
    <t>Retail</t>
  </si>
  <si>
    <t>Wholesale</t>
  </si>
  <si>
    <t>E-Commerce</t>
  </si>
  <si>
    <t>OEM</t>
  </si>
  <si>
    <t>Direct Sales</t>
  </si>
  <si>
    <t>Internal Sales Force</t>
  </si>
  <si>
    <t>Used?</t>
  </si>
  <si>
    <t>Distribution Channels</t>
  </si>
  <si>
    <t>Notes</t>
  </si>
  <si>
    <t>Interest Income</t>
  </si>
  <si>
    <t>Rental Income</t>
  </si>
  <si>
    <t>Other Income</t>
  </si>
  <si>
    <t>Wages and Salaries</t>
  </si>
  <si>
    <t>Direct Marketing</t>
  </si>
  <si>
    <t>Office Supplies</t>
  </si>
  <si>
    <t>Outside Services</t>
  </si>
  <si>
    <t>Rent</t>
  </si>
  <si>
    <t>Telephone</t>
  </si>
  <si>
    <t>Utilities</t>
  </si>
  <si>
    <t>Depreciation</t>
  </si>
  <si>
    <t>Insurance</t>
  </si>
  <si>
    <t>Technology Licenses</t>
  </si>
  <si>
    <t xml:space="preserve">Patents </t>
  </si>
  <si>
    <t>Web site Expenses</t>
  </si>
  <si>
    <t>Meals and Entertainment</t>
  </si>
  <si>
    <t>Repairs and Maintenance</t>
  </si>
  <si>
    <t>Travel</t>
  </si>
  <si>
    <t xml:space="preserve">Other </t>
  </si>
  <si>
    <t>Other</t>
  </si>
  <si>
    <t>TAX DETAILS</t>
  </si>
  <si>
    <t>Income Taxes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</si>
  <si>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</si>
  <si>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</si>
  <si>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</si>
  <si>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</si>
  <si>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</si>
  <si>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</si>
  <si>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</si>
  <si>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</si>
  <si>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</si>
  <si>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</si>
  <si>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</si>
  <si>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</si>
  <si>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</si>
  <si>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</si>
  <si>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</si>
  <si>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</si>
  <si>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</si>
  <si>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</si>
  <si>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</si>
  <si>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</si>
  <si>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</si>
  <si>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</si>
  <si>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</si>
  <si>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</si>
  <si>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</si>
  <si>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</si>
  <si>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</si>
  <si>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</si>
  <si>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Competitor 4</t>
  </si>
  <si>
    <t>Competitor 5</t>
  </si>
  <si>
    <t>Score</t>
  </si>
  <si>
    <t>Name</t>
  </si>
  <si>
    <t>Company Totals</t>
  </si>
  <si>
    <t>NOTES</t>
  </si>
  <si>
    <t>TARGET MARKETS</t>
  </si>
  <si>
    <t>-</t>
  </si>
  <si>
    <t>TOTAL (USD)</t>
  </si>
  <si>
    <t>PROJECTION NOTES</t>
  </si>
  <si>
    <t>YOY GROWTH</t>
  </si>
  <si>
    <t>Gross Sales</t>
  </si>
  <si>
    <t>Net Sales Revenue</t>
  </si>
  <si>
    <t>Sales Returns and Allowances</t>
  </si>
  <si>
    <t>Net Sales</t>
  </si>
  <si>
    <t>Total Expenses</t>
  </si>
  <si>
    <t>Cost of Goods Sold</t>
  </si>
  <si>
    <t>OTHER INCOME</t>
  </si>
  <si>
    <t>OPERATING EXPENSES</t>
  </si>
  <si>
    <t>SALES REVENUE</t>
  </si>
  <si>
    <t>Gross Profit/Loss</t>
  </si>
  <si>
    <t>Operating Profit/Loss</t>
  </si>
  <si>
    <t>Profit/Loss Before Taxes</t>
  </si>
  <si>
    <t>Net Profit/Loss</t>
  </si>
  <si>
    <t>Other Taxes</t>
  </si>
  <si>
    <t>Total Tax Expenses</t>
  </si>
  <si>
    <t>Current Assets</t>
  </si>
  <si>
    <t>Cash</t>
  </si>
  <si>
    <t>Total Current Assets</t>
  </si>
  <si>
    <t>Non-Current Assets</t>
  </si>
  <si>
    <t>Property, Plant &amp; Equipment</t>
  </si>
  <si>
    <t>Intangible Assets</t>
  </si>
  <si>
    <t>Total Non-Current Assets</t>
  </si>
  <si>
    <t>Current Liabilities</t>
  </si>
  <si>
    <t>Short-Term Debt</t>
  </si>
  <si>
    <t>Other Accrued Liabilities</t>
  </si>
  <si>
    <t>Total Current Liabilities</t>
  </si>
  <si>
    <t>Long-Term Debt</t>
  </si>
  <si>
    <t>Total Non-Current Liabilities</t>
  </si>
  <si>
    <t>Non-Current Liabilities</t>
  </si>
  <si>
    <t>Retained Earnings</t>
  </si>
  <si>
    <t>Revaluation Reserve</t>
  </si>
  <si>
    <t>Accounts Receivable</t>
  </si>
  <si>
    <t>Inventory</t>
  </si>
  <si>
    <t>Accounts Payable</t>
  </si>
  <si>
    <t>Prepaid Expenses</t>
  </si>
  <si>
    <t>Owner's Equity</t>
  </si>
  <si>
    <t>Equity Capital</t>
  </si>
  <si>
    <t>Total Owner's Equity</t>
  </si>
  <si>
    <t>Other long-term liabilities</t>
  </si>
  <si>
    <t>Operating Proceeds</t>
  </si>
  <si>
    <t>Other Operating Proceeds</t>
  </si>
  <si>
    <t>Operating Payments</t>
  </si>
  <si>
    <t>Payments to Suppliers</t>
  </si>
  <si>
    <t>Marketing Expenses</t>
  </si>
  <si>
    <t>Total Operating Payments</t>
  </si>
  <si>
    <t>Total Operating Proceeds</t>
  </si>
  <si>
    <t>Net Cash Flow From Operations</t>
  </si>
  <si>
    <t>Proceeds From Investing Activities</t>
  </si>
  <si>
    <t>Sale of Property, Plant and Equipment</t>
  </si>
  <si>
    <t>Loan Collection</t>
  </si>
  <si>
    <t>Sale and Maturity of Securities</t>
  </si>
  <si>
    <t>Other Investment Proceeds</t>
  </si>
  <si>
    <t>Payments For Investing Activities</t>
  </si>
  <si>
    <t>Purchase of Property, Plant and Equipment</t>
  </si>
  <si>
    <t>Lending</t>
  </si>
  <si>
    <t>Purchase of Securities</t>
  </si>
  <si>
    <t>Acquiring Interest in Affiliates</t>
  </si>
  <si>
    <t>Other Investment Payments</t>
  </si>
  <si>
    <t>Total Investment Proceeds</t>
  </si>
  <si>
    <t>Net Cash from Investing Activities</t>
  </si>
  <si>
    <t>Total Investment Payments</t>
  </si>
  <si>
    <t>Proceeds From Financing Activities</t>
  </si>
  <si>
    <t>Issuance of Debt</t>
  </si>
  <si>
    <t>Issuance of Equity</t>
  </si>
  <si>
    <t>Other Financing Proceeds</t>
  </si>
  <si>
    <t>Payments For Financing Activities</t>
  </si>
  <si>
    <t>Debt Repayment</t>
  </si>
  <si>
    <t>Interest Paid</t>
  </si>
  <si>
    <t>Repurchase of Equity</t>
  </si>
  <si>
    <t>Dividends and Distributions</t>
  </si>
  <si>
    <t>Other Financing Payments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</si>
  <si>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</si>
  <si>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</si>
  <si>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</si>
  <si>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</si>
  <si>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</si>
  <si>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</si>
  <si>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</si>
  <si>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</si>
  <si>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</si>
  <si>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</si>
  <si>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</si>
  <si>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</si>
  <si>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</si>
  <si>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</si>
  <si>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</si>
  <si>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</si>
  <si>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</si>
  <si>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</si>
  <si>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</si>
  <si>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</si>
  <si>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</si>
  <si>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Administrative Expenses</t>
  </si>
  <si>
    <t>Dividends Received from Affiliates</t>
  </si>
  <si>
    <t>Does spend for intellectual products.</t>
  </si>
  <si>
    <t>Familiar with digital subscriptions</t>
  </si>
  <si>
    <t>Sticking to favorite apps</t>
  </si>
  <si>
    <t>Panda Books</t>
  </si>
  <si>
    <t>Readerr</t>
  </si>
  <si>
    <t>ReadDig</t>
  </si>
  <si>
    <t>Coyote will have an unique position to offer e-books and audiobooks for only children.</t>
  </si>
  <si>
    <t>Panda Books is the market leader on children literature, but does not have e-book version for the most of their product gamma.</t>
  </si>
  <si>
    <t>Readerr and ReadDig are online e-book platforms, which provide for all readers, including the children.</t>
  </si>
  <si>
    <t>Buyer number is very high.</t>
  </si>
  <si>
    <t>Market is big.</t>
  </si>
  <si>
    <t>Market is price-sensitive.</t>
  </si>
  <si>
    <t>The distributor side is powerful.</t>
  </si>
  <si>
    <t>The writer number limited.</t>
  </si>
  <si>
    <t>Writers have limited effect on prices.</t>
  </si>
  <si>
    <t>Entering the industry is easy.</t>
  </si>
  <si>
    <t>But needs time to catch traffic.</t>
  </si>
  <si>
    <t>Need relations with writers.</t>
  </si>
  <si>
    <t>Alternative platforms may occur.</t>
  </si>
  <si>
    <t>Not easy to grab a market share.</t>
  </si>
  <si>
    <t>Can easily adapt to new media.</t>
  </si>
  <si>
    <t>Not too much competitor.</t>
  </si>
  <si>
    <t>Pretty much a niche area.</t>
  </si>
  <si>
    <t>Needs ads to convince buyers.</t>
  </si>
  <si>
    <t>We'll not have any physical stores for the near future.</t>
  </si>
  <si>
    <t>We'll have a distributor partner to sell out printed products.</t>
  </si>
  <si>
    <t>We'll use online book sellers for our printed books.</t>
  </si>
  <si>
    <t>We'll sell directly from our website.</t>
  </si>
  <si>
    <t>Our distribution strategy will be different for printed and other versions.</t>
  </si>
  <si>
    <t>Printed books will be sold through a wholesale and also through e-commerce.</t>
  </si>
  <si>
    <t>We have signed strategic partnership agreement with XYZ Distribution Company to distribute our printed books.</t>
  </si>
  <si>
    <t>Melinda R. Tackett</t>
  </si>
  <si>
    <t>Timothy Tackett</t>
  </si>
  <si>
    <t>Position</t>
  </si>
  <si>
    <t>Owner / VP</t>
  </si>
  <si>
    <t>CFO</t>
  </si>
  <si>
    <t>Kiara B. Fulmer</t>
  </si>
  <si>
    <t>Accounting &amp; Finance</t>
  </si>
  <si>
    <t>Sales &amp; Marketing</t>
  </si>
  <si>
    <t>Editorial Management</t>
  </si>
  <si>
    <t>Joshua P. Kline</t>
  </si>
  <si>
    <t>Human Resources</t>
  </si>
  <si>
    <t>HR Director</t>
  </si>
  <si>
    <t>Mary R. Borror</t>
  </si>
  <si>
    <t>IT Manager</t>
  </si>
  <si>
    <t>Online Platforms</t>
  </si>
  <si>
    <t>Editorial</t>
  </si>
  <si>
    <t>IT</t>
  </si>
  <si>
    <t>HR</t>
  </si>
  <si>
    <t>The writers and translators will be freelancers, and will be managed by HR department.</t>
  </si>
  <si>
    <t>Printed Book Market</t>
  </si>
  <si>
    <t>Online Subscriptions</t>
  </si>
  <si>
    <t>We aim to sell 100.000 printed books with a nearly USD$ 10 per book for the first year. This will increase in parallel with new books.</t>
  </si>
  <si>
    <t>Average Yearly Salary</t>
  </si>
  <si>
    <t>Our financial statement predictions bases on our sales forecasts on the previous sheets.</t>
  </si>
  <si>
    <t>Our financials look healthy from the very first year of our business.</t>
  </si>
  <si>
    <t>Robust business plan</t>
  </si>
  <si>
    <t>Innovative products</t>
  </si>
  <si>
    <t>Big target market</t>
  </si>
  <si>
    <t>Experience in publishing industry</t>
  </si>
  <si>
    <t>Weak relations with translators</t>
  </si>
  <si>
    <t>Technical skills of editorial staff</t>
  </si>
  <si>
    <t>Growing market</t>
  </si>
  <si>
    <t>Parents ready to spend for intellectual products</t>
  </si>
  <si>
    <t>Kids familiar with digital devices</t>
  </si>
  <si>
    <t>Intellectual property issues</t>
  </si>
  <si>
    <t>Legal entity foundation</t>
  </si>
  <si>
    <t>Distribution agreement</t>
  </si>
  <si>
    <t>For printed books</t>
  </si>
  <si>
    <t>Agreements with writers for the first year</t>
  </si>
  <si>
    <t>Building a solid translator pool</t>
  </si>
  <si>
    <t>Reaching 10.000 subscriptions</t>
  </si>
  <si>
    <t>Reaching 300 book printed books</t>
  </si>
  <si>
    <t>Reaching 30.000 subscriptions</t>
  </si>
  <si>
    <t>Reaching US$ 30.000.000 annual sales</t>
  </si>
  <si>
    <t>Recruiting the first employees</t>
  </si>
  <si>
    <t>This will our first subs goal</t>
  </si>
  <si>
    <t>This is five-year target</t>
  </si>
  <si>
    <t>We aim a pool of nearly 20 translators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</si>
  <si>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</si>
  <si>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</si>
  <si>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</si>
  <si>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</si>
  <si>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</si>
  <si>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</si>
  <si>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</si>
  <si>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</si>
  <si>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</si>
  <si>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</si>
  <si>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</si>
  <si>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</si>
  <si>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</si>
  <si>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3. MARKETING / INDUSTRY ANALYSIS</t>
  </si>
  <si>
    <t>Market Saturation</t>
  </si>
  <si>
    <t>Main Location</t>
  </si>
  <si>
    <t>Future Aspects</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</si>
  <si>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</si>
  <si>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</si>
  <si>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</si>
  <si>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</si>
  <si>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</si>
  <si>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</si>
  <si>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</si>
  <si>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</si>
  <si>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</si>
  <si>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</si>
  <si>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</si>
  <si>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</si>
  <si>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</si>
  <si>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</si>
  <si>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Threat of Substitutes</t>
  </si>
  <si>
    <t>But buyers have a strong bargaining power.</t>
  </si>
  <si>
    <t>Easy entrance to market</t>
  </si>
  <si>
    <t>E-book and audiobook versions will be sold through subscription.</t>
  </si>
  <si>
    <t>HR will built a writer/translator pool with a promising growth opportunity.</t>
  </si>
  <si>
    <t>We aim a 10.000 subscribers in our first year with an average of USD$ 500 $/year fee.</t>
  </si>
  <si>
    <t>We target more than 100% growth in the second year parallel to our heavy advertising campaigns.</t>
  </si>
  <si>
    <t>Beginning Cash Balance</t>
  </si>
  <si>
    <t>Company official start</t>
  </si>
  <si>
    <t>ZIMBRU SRL</t>
  </si>
  <si>
    <t>Viziunea noastră este să fim un brand gastronomic recunoscut la nivel local și să ocupăm un loc de frunte printre preferințele clienților.</t>
  </si>
  <si>
    <t>SRL D (Societate cu Răspundere Limitată Debutant)</t>
  </si>
  <si>
    <t>Compania este deținută de Ursu Dumitru și Semenenco Stanislav, fiecare deținând 50% din acțiuni.</t>
  </si>
  <si>
    <t>Timișoara, Complex</t>
  </si>
  <si>
    <t>Misiunea noastră este să aducem bucătăria tradițională moldovenească în Timișoara prin servicii de catering.</t>
  </si>
  <si>
    <t>Ospitalitate, Responsabilitate, Agilitate, Autenticitate, Colaborare, Viteză</t>
  </si>
  <si>
    <t xml:space="preserve">Noi prestăm servicii gastronomice cu specific moldovenesc prin intermediul platformelor de catering.  </t>
  </si>
  <si>
    <t>Este greu să găsești un restaurant cu specific moldovenesc în Timișoara, de aceea oferim clienților șansa de a degusta cele mai alese bucate de pe meleagurile moldave.</t>
  </si>
  <si>
    <t>Produsele noastre beneficiază de mobilitate înaltă, fiind livrate la domiciliu într-un timp scurt. Bucătăria noastră este unică pe piața locală, prezintă niște bucate originale moldovenești, gătite cu suflet și pasiune.</t>
  </si>
  <si>
    <t>Sectorul HoReCa se află în stadiu de maturitate în general, dar nișa gastronomică moldovenească se află la o etapă de introducere pe plan local. Brandul nostru se va focusa în principal pe bucătăria moldovenească.</t>
  </si>
  <si>
    <t>Prețul nostru pentru serviciul prestat va fi decis pe baza strategiei de acoperire a costului de producție. Marja profitului va fi inițial mică, pentru a atrage o bază largă de clienți.</t>
  </si>
  <si>
    <t>Produsele noastre vor fi distribuite prin intermediul platformei de catering TAZ, un lider în acest domeniu la nivel național. Meniurile și ofertele curente vor fi distribuite pe site-ul platformei.</t>
  </si>
  <si>
    <t>Produsele noastre vor fi preparate de către bucătarii noștri iscusiți.</t>
  </si>
  <si>
    <t>Toate problemele privind drepturile de autor și proprietatea intelectuală vor fi deținute prin intermediul agenției noastre de proprietate intelectuală partener.</t>
  </si>
  <si>
    <t>Comenzile plasate sunt pregătite și livrate cât mai rapid posibil, pentru a asigura satisfacția maximă clienților noștri.</t>
  </si>
  <si>
    <t>Dimensiunea industriei de catering se așteaptă să atingă valoarea US$2,540.05 miliarde (estimat de IBISWorld).</t>
  </si>
  <si>
    <t>Stadiu introductiv</t>
  </si>
  <si>
    <t>România</t>
  </si>
  <si>
    <t>Dimensiunea industriei de catering (serviciilor de mâncărie gătite) se așteaptă să atingă valoarea US$2,540.05 miliarde (potrivit IBISWorld).</t>
  </si>
  <si>
    <t>Dimensiunea pieței-țintă din România este de US$4 miliarde.</t>
  </si>
  <si>
    <t>Pe plan local, în limitele României, dimensiunea pieței atinge valoarea de US$4 miliarde.</t>
  </si>
  <si>
    <t>Noi țintim o cotă de 5% acțiuni în 5 ani.</t>
  </si>
  <si>
    <t>excepția anului 2020, când pe fondul crizei pandemice rata de creștere a înregistrat -15%.</t>
  </si>
  <si>
    <t>Principalii actori din această industrie sunt Tazz by Emag, FoodPanda, TakeAway, Bolt, UberEats.</t>
  </si>
  <si>
    <t>Trendul general este în descreștere, din cauza ameliorării pandemiei.</t>
  </si>
  <si>
    <t xml:space="preserve">Principalele provocări din domeniu sunt: încrederea în procesul de manipulare a alimentelor, metodele de livrare, cererea de </t>
  </si>
  <si>
    <t>tranzacții fără contact, lipsa forței de muncă.</t>
  </si>
  <si>
    <t>Oportunitate medie de creștere</t>
  </si>
  <si>
    <t>Europa</t>
  </si>
  <si>
    <t>Timiș</t>
  </si>
  <si>
    <t>Timișoara</t>
  </si>
  <si>
    <t>Tineri, adulți</t>
  </si>
  <si>
    <t>Venit mediu spre ridicat</t>
  </si>
  <si>
    <t>Toate identitățile de gen</t>
  </si>
  <si>
    <t>Familiari cu serviciile digitale, online banking, tranzacții online</t>
  </si>
  <si>
    <t>Adulți încadrați în procesul de muncă, angajați</t>
  </si>
  <si>
    <t>Persoane cu puțin timp pentru gătit</t>
  </si>
  <si>
    <t>Persoane cu gusturi gurmande specifice</t>
  </si>
  <si>
    <t xml:space="preserve">Ratele anuale de creștere a vânzărilor în industria de catering din România, în ultimii 5 ani, variază între 10 și 20%, cu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</si>
</sst>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47"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s>
  <fills count="23">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s>
  <borders count="1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390">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ont="1" applyFill="1" applyAlignment="1">
      <alignment vertical="center"/>
    </xf>
    <xf numFmtId="0" fontId="6" fillId="2" borderId="0" xfId="0" applyFont="1" applyFill="1"/>
    <xf numFmtId="0" fontId="5" fillId="2" borderId="0" xfId="1" applyFont="1" applyFill="1" applyBorder="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6" fillId="2" borderId="0" xfId="0" applyFont="1" applyFill="1" applyBorder="1"/>
    <xf numFmtId="0" fontId="0" fillId="0" borderId="6" xfId="0" applyBorder="1"/>
    <xf numFmtId="0" fontId="0" fillId="0" borderId="7" xfId="0" applyBorder="1"/>
    <xf numFmtId="0" fontId="0" fillId="0" borderId="8" xfId="0" applyBorder="1"/>
    <xf numFmtId="0" fontId="0" fillId="2" borderId="0" xfId="0" applyFont="1" applyFill="1" applyAlignment="1">
      <alignment vertical="center"/>
    </xf>
    <xf numFmtId="0" fontId="0" fillId="5" borderId="0" xfId="0" applyFill="1" applyBorder="1"/>
    <xf numFmtId="0" fontId="10" fillId="5" borderId="0" xfId="2" applyFont="1" applyFill="1" applyBorder="1" applyAlignment="1" applyProtection="1">
      <alignment vertical="center"/>
    </xf>
    <xf numFmtId="0" fontId="0" fillId="5" borderId="0" xfId="0" applyFill="1" applyBorder="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Fill="1" applyBorder="1" applyAlignment="1">
      <alignment horizontal="left" wrapText="1" indent="1"/>
    </xf>
    <xf numFmtId="0" fontId="3" fillId="2" borderId="0" xfId="5" applyFill="1"/>
    <xf numFmtId="0" fontId="3" fillId="0" borderId="10" xfId="5" applyFill="1" applyBorder="1" applyAlignment="1">
      <alignment horizontal="left" indent="1"/>
    </xf>
    <xf numFmtId="0" fontId="3" fillId="0" borderId="10" xfId="5" applyFill="1" applyBorder="1" applyAlignment="1">
      <alignment horizontal="left" vertical="center" wrapText="1" indent="1"/>
    </xf>
    <xf numFmtId="0" fontId="3" fillId="0" borderId="10" xfId="5" applyFill="1" applyBorder="1" applyAlignment="1">
      <alignment horizontal="left" vertical="top" wrapText="1" indent="2"/>
    </xf>
    <xf numFmtId="0" fontId="12" fillId="0" borderId="10" xfId="5" applyFont="1" applyFill="1" applyBorder="1" applyAlignment="1">
      <alignment horizontal="left" indent="1"/>
    </xf>
    <xf numFmtId="0" fontId="3" fillId="0" borderId="11" xfId="5" applyFill="1" applyBorder="1" applyAlignment="1">
      <alignment horizontal="left" indent="1"/>
    </xf>
    <xf numFmtId="0" fontId="2" fillId="0" borderId="10" xfId="5" applyFont="1" applyFill="1" applyBorder="1" applyAlignment="1">
      <alignment horizontal="left" indent="1"/>
    </xf>
    <xf numFmtId="0" fontId="6" fillId="0" borderId="0"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xf>
    <xf numFmtId="0" fontId="6" fillId="2" borderId="0" xfId="0" applyFont="1" applyFill="1" applyBorder="1" applyAlignment="1">
      <alignment horizontal="left" vertical="center"/>
    </xf>
    <xf numFmtId="0" fontId="6" fillId="0" borderId="0" xfId="0" applyFont="1" applyFill="1" applyBorder="1" applyAlignment="1">
      <alignment vertical="center"/>
    </xf>
    <xf numFmtId="0" fontId="6" fillId="2" borderId="0" xfId="0" applyFont="1" applyFill="1" applyAlignment="1">
      <alignment horizontal="left" vertical="center"/>
    </xf>
    <xf numFmtId="0" fontId="8" fillId="4" borderId="0" xfId="0" applyFont="1" applyFill="1" applyAlignment="1">
      <alignment horizontal="left" vertical="center"/>
    </xf>
    <xf numFmtId="0" fontId="5" fillId="2" borderId="0" xfId="1" applyFont="1" applyFill="1" applyAlignment="1">
      <alignment horizontal="left" vertical="center"/>
    </xf>
    <xf numFmtId="0" fontId="5" fillId="2" borderId="0" xfId="1" applyFont="1" applyFill="1" applyBorder="1" applyAlignment="1">
      <alignment horizontal="left" vertical="center"/>
    </xf>
    <xf numFmtId="0" fontId="6" fillId="2" borderId="0" xfId="0" applyFont="1" applyFill="1" applyBorder="1" applyAlignment="1">
      <alignment horizontal="left"/>
    </xf>
    <xf numFmtId="0" fontId="25" fillId="2" borderId="0" xfId="0" applyFont="1" applyFill="1" applyBorder="1" applyAlignment="1">
      <alignment horizontal="center" vertical="center"/>
    </xf>
    <xf numFmtId="0" fontId="5" fillId="0" borderId="14" xfId="1" applyFont="1" applyFill="1" applyBorder="1" applyAlignment="1">
      <alignment vertical="center"/>
    </xf>
    <xf numFmtId="0" fontId="6" fillId="0" borderId="17" xfId="0" applyFont="1" applyFill="1" applyBorder="1"/>
    <xf numFmtId="0" fontId="6" fillId="0" borderId="18" xfId="0" applyFont="1" applyFill="1" applyBorder="1"/>
    <xf numFmtId="0" fontId="6" fillId="0" borderId="19" xfId="0" applyFont="1" applyFill="1" applyBorder="1"/>
    <xf numFmtId="0" fontId="6" fillId="0" borderId="20" xfId="0" applyFont="1" applyFill="1" applyBorder="1"/>
    <xf numFmtId="0" fontId="6" fillId="0" borderId="21" xfId="0" applyFont="1" applyFill="1" applyBorder="1"/>
    <xf numFmtId="0" fontId="0" fillId="2" borderId="0" xfId="0" applyFill="1" applyAlignment="1">
      <alignment horizontal="center" vertical="center"/>
    </xf>
    <xf numFmtId="0" fontId="6" fillId="0" borderId="0" xfId="0" applyFont="1" applyFill="1" applyBorder="1" applyAlignment="1">
      <alignment horizontal="center" vertical="center"/>
    </xf>
    <xf numFmtId="0" fontId="6" fillId="0" borderId="14" xfId="0" applyFont="1" applyFill="1" applyBorder="1"/>
    <xf numFmtId="0" fontId="6" fillId="0" borderId="15" xfId="0" applyFont="1" applyFill="1" applyBorder="1"/>
    <xf numFmtId="0" fontId="6" fillId="0" borderId="16" xfId="0" applyFont="1" applyFill="1" applyBorder="1"/>
    <xf numFmtId="0" fontId="6" fillId="0" borderId="20" xfId="0" applyFont="1" applyFill="1" applyBorder="1" applyAlignment="1">
      <alignment horizontal="center" vertical="center"/>
    </xf>
    <xf numFmtId="0" fontId="26" fillId="0" borderId="0" xfId="0" applyFont="1" applyFill="1" applyBorder="1" applyAlignment="1">
      <alignment vertical="center"/>
    </xf>
    <xf numFmtId="0" fontId="26" fillId="0" borderId="14" xfId="0" applyFont="1" applyFill="1" applyBorder="1"/>
    <xf numFmtId="0" fontId="26" fillId="0" borderId="15" xfId="0" applyFont="1" applyFill="1" applyBorder="1"/>
    <xf numFmtId="0" fontId="26" fillId="0" borderId="16" xfId="0" applyFont="1" applyFill="1" applyBorder="1"/>
    <xf numFmtId="0" fontId="26" fillId="0" borderId="17" xfId="0" applyFont="1" applyFill="1" applyBorder="1"/>
    <xf numFmtId="0" fontId="26" fillId="0" borderId="18" xfId="0" applyFont="1" applyFill="1" applyBorder="1"/>
    <xf numFmtId="0" fontId="23" fillId="0" borderId="18" xfId="0" applyFont="1" applyFill="1" applyBorder="1"/>
    <xf numFmtId="0" fontId="26" fillId="0" borderId="19" xfId="0" applyFont="1" applyFill="1" applyBorder="1"/>
    <xf numFmtId="0" fontId="26" fillId="0" borderId="20" xfId="0" applyFont="1" applyFill="1" applyBorder="1" applyAlignment="1">
      <alignment vertical="center"/>
    </xf>
    <xf numFmtId="0" fontId="26" fillId="0" borderId="20" xfId="0" applyFont="1" applyFill="1" applyBorder="1"/>
    <xf numFmtId="0" fontId="26" fillId="0" borderId="21" xfId="0" applyFont="1" applyFill="1" applyBorder="1"/>
    <xf numFmtId="0" fontId="23"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6" fillId="0" borderId="20" xfId="0" applyFont="1" applyFill="1" applyBorder="1" applyAlignment="1">
      <alignment horizontal="left" vertical="center"/>
    </xf>
    <xf numFmtId="0" fontId="5" fillId="0" borderId="15" xfId="1" applyFont="1" applyFill="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Fill="1" applyBorder="1" applyAlignment="1">
      <alignment horizontal="left" vertical="center"/>
    </xf>
    <xf numFmtId="0" fontId="6" fillId="0" borderId="32" xfId="0" applyFont="1" applyFill="1" applyBorder="1"/>
    <xf numFmtId="0" fontId="6" fillId="0" borderId="33" xfId="0" applyFont="1" applyFill="1" applyBorder="1"/>
    <xf numFmtId="0" fontId="6" fillId="0" borderId="34" xfId="0" applyFont="1" applyFill="1" applyBorder="1"/>
    <xf numFmtId="0" fontId="6" fillId="0" borderId="35" xfId="0" applyFont="1" applyFill="1" applyBorder="1"/>
    <xf numFmtId="0" fontId="6" fillId="0" borderId="36" xfId="0" applyFont="1" applyFill="1" applyBorder="1"/>
    <xf numFmtId="0" fontId="6" fillId="0" borderId="38" xfId="0" applyFont="1" applyFill="1" applyBorder="1"/>
    <xf numFmtId="0" fontId="6" fillId="0" borderId="39" xfId="0" applyFont="1" applyFill="1" applyBorder="1"/>
    <xf numFmtId="0" fontId="6" fillId="0" borderId="40" xfId="0" applyFont="1" applyFill="1" applyBorder="1"/>
    <xf numFmtId="0" fontId="6" fillId="0" borderId="41" xfId="0" applyFont="1" applyFill="1" applyBorder="1"/>
    <xf numFmtId="0" fontId="6" fillId="0" borderId="42" xfId="0" applyFont="1" applyFill="1" applyBorder="1"/>
    <xf numFmtId="0" fontId="6" fillId="0" borderId="43" xfId="0" applyFont="1" applyFill="1" applyBorder="1"/>
    <xf numFmtId="0" fontId="6" fillId="0" borderId="45" xfId="0" applyFont="1" applyFill="1" applyBorder="1"/>
    <xf numFmtId="0" fontId="6" fillId="0" borderId="42" xfId="0" applyFont="1" applyFill="1" applyBorder="1" applyAlignment="1">
      <alignment horizontal="left" indent="2"/>
    </xf>
    <xf numFmtId="0" fontId="6" fillId="0" borderId="35" xfId="0" applyFont="1" applyFill="1" applyBorder="1" applyAlignment="1">
      <alignment horizontal="left" indent="2"/>
    </xf>
    <xf numFmtId="0" fontId="6" fillId="0" borderId="47" xfId="0" applyFont="1" applyFill="1" applyBorder="1"/>
    <xf numFmtId="0" fontId="6" fillId="0" borderId="46" xfId="0" applyFont="1" applyFill="1" applyBorder="1"/>
    <xf numFmtId="0" fontId="6" fillId="0" borderId="48" xfId="0" applyFont="1" applyFill="1" applyBorder="1"/>
    <xf numFmtId="0" fontId="6" fillId="0" borderId="50" xfId="0" applyFont="1" applyFill="1" applyBorder="1"/>
    <xf numFmtId="0" fontId="6" fillId="0" borderId="49" xfId="0" applyFont="1" applyFill="1" applyBorder="1"/>
    <xf numFmtId="0" fontId="6" fillId="0" borderId="51" xfId="0" applyFont="1" applyFill="1" applyBorder="1"/>
    <xf numFmtId="0" fontId="6" fillId="0" borderId="53" xfId="0" applyFont="1" applyFill="1" applyBorder="1"/>
    <xf numFmtId="0" fontId="6" fillId="0" borderId="52" xfId="0" applyFont="1" applyFill="1" applyBorder="1"/>
    <xf numFmtId="0" fontId="6" fillId="0" borderId="54" xfId="0" applyFont="1" applyFill="1" applyBorder="1"/>
    <xf numFmtId="0" fontId="6" fillId="0" borderId="56" xfId="0" applyFont="1" applyFill="1" applyBorder="1"/>
    <xf numFmtId="0" fontId="6" fillId="0" borderId="55" xfId="0" applyFont="1" applyFill="1" applyBorder="1"/>
    <xf numFmtId="0" fontId="6" fillId="0" borderId="57" xfId="0" applyFont="1" applyFill="1" applyBorder="1"/>
    <xf numFmtId="0" fontId="33" fillId="0" borderId="0" xfId="0" applyFont="1" applyFill="1" applyBorder="1"/>
    <xf numFmtId="0" fontId="33" fillId="0" borderId="44" xfId="0" applyFont="1" applyFill="1" applyBorder="1" applyAlignment="1">
      <alignment horizontal="right"/>
    </xf>
    <xf numFmtId="0" fontId="33" fillId="0" borderId="58" xfId="0" applyFont="1" applyFill="1" applyBorder="1" applyAlignment="1">
      <alignment horizontal="right"/>
    </xf>
    <xf numFmtId="0" fontId="33" fillId="0" borderId="59" xfId="0" applyFont="1" applyFill="1" applyBorder="1" applyAlignment="1">
      <alignment horizontal="right"/>
    </xf>
    <xf numFmtId="0" fontId="0" fillId="0" borderId="0" xfId="0" applyFill="1" applyBorder="1" applyAlignment="1">
      <alignment horizontal="center" vertical="center"/>
    </xf>
    <xf numFmtId="0" fontId="12" fillId="15" borderId="31" xfId="0" applyFont="1" applyFill="1" applyBorder="1" applyAlignment="1">
      <alignment horizontal="center" vertical="center"/>
    </xf>
    <xf numFmtId="0" fontId="6" fillId="0" borderId="75" xfId="0" applyFont="1" applyFill="1" applyBorder="1"/>
    <xf numFmtId="0" fontId="6" fillId="0" borderId="75" xfId="0" applyFont="1" applyFill="1" applyBorder="1" applyAlignment="1">
      <alignment horizontal="center"/>
    </xf>
    <xf numFmtId="0" fontId="12" fillId="15" borderId="62" xfId="0" applyFont="1" applyFill="1" applyBorder="1" applyAlignment="1">
      <alignment horizontal="right" vertical="center" indent="2"/>
    </xf>
    <xf numFmtId="0" fontId="0" fillId="0" borderId="0" xfId="0" applyFont="1" applyFill="1" applyBorder="1"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Fill="1" applyBorder="1" applyAlignment="1">
      <alignment horizontal="left" vertical="center" shrinkToFit="1"/>
    </xf>
    <xf numFmtId="0" fontId="23" fillId="7" borderId="0" xfId="0" applyFont="1" applyFill="1" applyBorder="1" applyAlignment="1">
      <alignment horizontal="left" vertical="center" shrinkToFit="1"/>
    </xf>
    <xf numFmtId="0" fontId="28" fillId="0" borderId="0" xfId="0" applyFont="1" applyFill="1" applyBorder="1" applyAlignment="1">
      <alignment vertical="center" shrinkToFit="1"/>
    </xf>
    <xf numFmtId="0" fontId="23" fillId="8" borderId="29" xfId="0" applyFont="1" applyFill="1" applyBorder="1" applyAlignment="1">
      <alignment horizontal="left" vertical="center" shrinkToFit="1"/>
    </xf>
    <xf numFmtId="0" fontId="26" fillId="0" borderId="0" xfId="0" applyFont="1" applyFill="1" applyBorder="1" applyAlignment="1">
      <alignment vertical="center" shrinkToFit="1"/>
    </xf>
    <xf numFmtId="0" fontId="12" fillId="15" borderId="29" xfId="0" applyFont="1" applyFill="1" applyBorder="1" applyAlignment="1">
      <alignment horizontal="left" shrinkToFit="1"/>
    </xf>
    <xf numFmtId="0" fontId="6" fillId="0" borderId="0" xfId="0" applyFont="1" applyFill="1" applyBorder="1" applyAlignment="1">
      <alignment shrinkToFit="1"/>
    </xf>
    <xf numFmtId="0" fontId="12" fillId="15" borderId="29" xfId="0" applyFont="1" applyFill="1" applyBorder="1" applyAlignment="1">
      <alignment shrinkToFit="1"/>
    </xf>
    <xf numFmtId="0" fontId="23" fillId="7" borderId="0" xfId="0" applyFont="1" applyFill="1" applyBorder="1" applyAlignment="1">
      <alignment shrinkToFit="1"/>
    </xf>
    <xf numFmtId="0" fontId="16" fillId="15" borderId="0" xfId="0" applyFont="1" applyFill="1" applyBorder="1" applyAlignment="1">
      <alignment vertical="center" shrinkToFit="1"/>
    </xf>
    <xf numFmtId="0" fontId="16" fillId="0" borderId="0" xfId="0" applyFont="1" applyFill="1" applyBorder="1" applyAlignment="1">
      <alignment vertical="center" shrinkToFit="1"/>
    </xf>
    <xf numFmtId="165" fontId="32" fillId="0" borderId="37" xfId="0" applyNumberFormat="1" applyFont="1" applyFill="1" applyBorder="1" applyAlignment="1" applyProtection="1">
      <alignment horizontal="center" vertical="center"/>
      <protection hidden="1"/>
    </xf>
    <xf numFmtId="165" fontId="32" fillId="0" borderId="60" xfId="0" applyNumberFormat="1" applyFont="1" applyFill="1" applyBorder="1" applyAlignment="1" applyProtection="1">
      <alignment horizontal="center" vertical="center"/>
      <protection hidden="1"/>
    </xf>
    <xf numFmtId="4" fontId="32" fillId="0" borderId="37" xfId="0" applyNumberFormat="1" applyFont="1" applyFill="1" applyBorder="1" applyAlignment="1" applyProtection="1">
      <alignment horizontal="center" vertical="center"/>
      <protection hidden="1"/>
    </xf>
    <xf numFmtId="4" fontId="32" fillId="0" borderId="60" xfId="0" applyNumberFormat="1" applyFont="1" applyFill="1" applyBorder="1" applyAlignment="1" applyProtection="1">
      <alignment horizontal="center" vertical="center"/>
      <protection hidden="1"/>
    </xf>
    <xf numFmtId="0" fontId="6" fillId="0" borderId="20" xfId="0" applyFont="1" applyFill="1" applyBorder="1" applyAlignment="1">
      <alignment horizontal="center"/>
    </xf>
    <xf numFmtId="0" fontId="6" fillId="0" borderId="83" xfId="0" applyFont="1" applyFill="1" applyBorder="1"/>
    <xf numFmtId="0" fontId="6" fillId="0" borderId="84" xfId="0" applyFont="1" applyFill="1" applyBorder="1"/>
    <xf numFmtId="0" fontId="6" fillId="0" borderId="85" xfId="0" applyFont="1" applyFill="1" applyBorder="1"/>
    <xf numFmtId="0" fontId="6" fillId="0" borderId="86" xfId="0" applyFont="1" applyFill="1" applyBorder="1"/>
    <xf numFmtId="0" fontId="6" fillId="0" borderId="87" xfId="0" applyFont="1" applyFill="1" applyBorder="1"/>
    <xf numFmtId="0" fontId="6" fillId="0" borderId="88" xfId="0" applyFont="1" applyFill="1" applyBorder="1"/>
    <xf numFmtId="0" fontId="6" fillId="0" borderId="27" xfId="0" applyFont="1" applyFill="1" applyBorder="1"/>
    <xf numFmtId="0" fontId="6" fillId="0" borderId="89" xfId="0" applyFont="1" applyFill="1" applyBorder="1"/>
    <xf numFmtId="0" fontId="12" fillId="15" borderId="31" xfId="0" applyFont="1" applyFill="1" applyBorder="1" applyAlignment="1">
      <alignment horizontal="right" vertical="center"/>
    </xf>
    <xf numFmtId="0" fontId="6" fillId="2" borderId="0" xfId="0" applyNumberFormat="1" applyFont="1" applyFill="1" applyBorder="1" applyAlignment="1">
      <alignment horizontal="left" vertical="center"/>
    </xf>
    <xf numFmtId="2" fontId="32" fillId="0" borderId="37" xfId="0" applyNumberFormat="1" applyFont="1" applyFill="1" applyBorder="1" applyAlignment="1" applyProtection="1">
      <alignment horizontal="center" vertical="center"/>
      <protection hidden="1"/>
    </xf>
    <xf numFmtId="2" fontId="32" fillId="0" borderId="60" xfId="0" applyNumberFormat="1" applyFont="1" applyFill="1" applyBorder="1" applyAlignment="1" applyProtection="1">
      <alignment horizontal="center" vertical="center"/>
      <protection hidden="1"/>
    </xf>
    <xf numFmtId="0" fontId="35" fillId="0" borderId="0" xfId="0" applyFont="1" applyBorder="1" applyAlignment="1">
      <alignment vertical="center"/>
    </xf>
    <xf numFmtId="0" fontId="16" fillId="0" borderId="0" xfId="0" applyFont="1" applyFill="1" applyBorder="1" applyAlignment="1">
      <alignment horizontal="center" vertical="center"/>
    </xf>
    <xf numFmtId="0" fontId="36" fillId="0" borderId="0" xfId="0" applyFont="1" applyBorder="1" applyAlignment="1">
      <alignment vertical="center"/>
    </xf>
    <xf numFmtId="0" fontId="36" fillId="14" borderId="0" xfId="0" applyFont="1" applyFill="1" applyAlignment="1">
      <alignment vertical="center"/>
    </xf>
    <xf numFmtId="0" fontId="38" fillId="0" borderId="0" xfId="0" applyFont="1" applyBorder="1" applyAlignment="1">
      <alignment vertical="center"/>
    </xf>
    <xf numFmtId="0" fontId="36" fillId="0" borderId="0" xfId="0" applyFont="1" applyBorder="1"/>
    <xf numFmtId="0" fontId="37" fillId="0" borderId="0" xfId="0" applyFont="1" applyFill="1" applyBorder="1" applyAlignment="1">
      <alignment horizontal="center" vertical="center"/>
    </xf>
    <xf numFmtId="0" fontId="37" fillId="19" borderId="0" xfId="0" applyFont="1" applyFill="1" applyBorder="1" applyAlignment="1">
      <alignment vertical="center"/>
    </xf>
    <xf numFmtId="0" fontId="37" fillId="20" borderId="0" xfId="0" applyFont="1" applyFill="1" applyBorder="1" applyAlignment="1">
      <alignment horizontal="left" vertical="center" indent="1"/>
    </xf>
    <xf numFmtId="0" fontId="37" fillId="21" borderId="0" xfId="0" applyFont="1" applyFill="1" applyBorder="1" applyAlignment="1">
      <alignment horizontal="left" vertical="center" indent="1"/>
    </xf>
    <xf numFmtId="0" fontId="37" fillId="18" borderId="0" xfId="0" applyFont="1" applyFill="1" applyBorder="1" applyAlignment="1">
      <alignment horizontal="left" vertical="center" indent="1"/>
    </xf>
    <xf numFmtId="0" fontId="37" fillId="9" borderId="0" xfId="0" applyFont="1" applyFill="1" applyBorder="1" applyAlignment="1">
      <alignment horizontal="left" vertical="center" indent="1"/>
    </xf>
    <xf numFmtId="0" fontId="37" fillId="22" borderId="0" xfId="0" applyFont="1" applyFill="1" applyBorder="1" applyAlignment="1">
      <alignment horizontal="left" vertical="center" indent="1"/>
    </xf>
    <xf numFmtId="0" fontId="6" fillId="2" borderId="0" xfId="0" applyFont="1" applyFill="1" applyProtection="1">
      <protection locked="0"/>
    </xf>
    <xf numFmtId="0" fontId="36" fillId="14" borderId="0" xfId="0" applyFont="1" applyFill="1" applyBorder="1" applyAlignment="1">
      <alignment vertical="center"/>
    </xf>
    <xf numFmtId="0" fontId="38" fillId="0" borderId="54" xfId="0" applyFont="1" applyFill="1" applyBorder="1" applyAlignment="1">
      <alignment horizontal="centerContinuous"/>
    </xf>
    <xf numFmtId="166" fontId="0" fillId="0" borderId="31" xfId="0" applyNumberFormat="1" applyFont="1" applyFill="1" applyBorder="1" applyAlignment="1" applyProtection="1">
      <alignment horizontal="left" vertical="center" wrapText="1" indent="1"/>
      <protection locked="0"/>
    </xf>
    <xf numFmtId="166" fontId="6" fillId="0" borderId="31" xfId="0" applyNumberFormat="1" applyFont="1" applyFill="1" applyBorder="1" applyAlignment="1" applyProtection="1">
      <alignment horizontal="left" vertical="center" wrapText="1" indent="1"/>
      <protection locked="0"/>
    </xf>
    <xf numFmtId="0" fontId="0" fillId="0" borderId="31" xfId="0" applyFont="1" applyFill="1" applyBorder="1" applyAlignment="1" applyProtection="1">
      <alignment horizontal="left" vertical="center" wrapText="1" indent="1" shrinkToFit="1"/>
      <protection locked="0"/>
    </xf>
    <xf numFmtId="0" fontId="0" fillId="0" borderId="31" xfId="0" applyFont="1" applyFill="1" applyBorder="1" applyAlignment="1" applyProtection="1">
      <alignment horizontal="left" vertical="center" wrapText="1" indent="1"/>
      <protection locked="0"/>
    </xf>
    <xf numFmtId="9" fontId="6" fillId="0" borderId="31" xfId="0" applyNumberFormat="1" applyFont="1" applyFill="1" applyBorder="1" applyAlignment="1" applyProtection="1">
      <alignment horizontal="left" vertical="center" wrapText="1" indent="1"/>
      <protection locked="0"/>
    </xf>
    <xf numFmtId="0" fontId="6" fillId="0" borderId="31" xfId="0" applyFont="1" applyFill="1" applyBorder="1" applyAlignment="1" applyProtection="1">
      <alignment vertical="center" shrinkToFit="1"/>
      <protection locked="0"/>
    </xf>
    <xf numFmtId="0" fontId="6" fillId="0" borderId="31" xfId="0" applyFont="1" applyFill="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center" vertical="center" shrinkToFit="1"/>
      <protection locked="0"/>
    </xf>
    <xf numFmtId="0" fontId="6" fillId="0" borderId="31" xfId="0" applyFont="1" applyFill="1" applyBorder="1" applyAlignment="1" applyProtection="1">
      <alignment horizontal="center" vertical="center" shrinkToFit="1"/>
      <protection locked="0"/>
    </xf>
    <xf numFmtId="0" fontId="0" fillId="0" borderId="64" xfId="0" applyFont="1" applyFill="1" applyBorder="1" applyAlignment="1" applyProtection="1">
      <alignment horizontal="left" vertical="center" indent="1"/>
      <protection locked="0"/>
    </xf>
    <xf numFmtId="0" fontId="6" fillId="0" borderId="76" xfId="0" applyFont="1" applyFill="1" applyBorder="1" applyAlignment="1" applyProtection="1">
      <alignment horizontal="center" vertical="center"/>
      <protection locked="0"/>
    </xf>
    <xf numFmtId="3" fontId="6" fillId="0" borderId="76" xfId="0" applyNumberFormat="1" applyFont="1" applyFill="1" applyBorder="1" applyAlignment="1" applyProtection="1">
      <alignment horizontal="center" vertical="center"/>
      <protection locked="0"/>
    </xf>
    <xf numFmtId="0" fontId="0" fillId="0" borderId="66" xfId="0" applyFont="1" applyFill="1" applyBorder="1" applyAlignment="1" applyProtection="1">
      <alignment horizontal="left" vertical="center" indent="1"/>
      <protection locked="0"/>
    </xf>
    <xf numFmtId="0" fontId="6" fillId="0" borderId="77" xfId="0" applyFont="1" applyFill="1" applyBorder="1" applyAlignment="1" applyProtection="1">
      <alignment horizontal="center" vertical="center"/>
      <protection locked="0"/>
    </xf>
    <xf numFmtId="3" fontId="6" fillId="0" borderId="77" xfId="0" applyNumberFormat="1"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6" fillId="0" borderId="66" xfId="0" applyFont="1" applyFill="1" applyBorder="1" applyAlignment="1" applyProtection="1">
      <alignment horizontal="left" vertical="center" indent="1"/>
      <protection locked="0"/>
    </xf>
    <xf numFmtId="0" fontId="6" fillId="0" borderId="80" xfId="0" applyFont="1" applyFill="1" applyBorder="1" applyAlignment="1" applyProtection="1">
      <alignment horizontal="left" vertical="center" indent="1"/>
      <protection locked="0"/>
    </xf>
    <xf numFmtId="0" fontId="6" fillId="0" borderId="79" xfId="0" applyFont="1" applyFill="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0" fontId="0" fillId="0" borderId="70" xfId="0" applyFont="1" applyFill="1" applyBorder="1" applyAlignment="1" applyProtection="1">
      <alignment horizontal="left" vertical="center" indent="1"/>
      <protection locked="0"/>
    </xf>
    <xf numFmtId="3" fontId="6" fillId="0" borderId="82" xfId="0" applyNumberFormat="1" applyFont="1" applyFill="1" applyBorder="1" applyAlignment="1" applyProtection="1">
      <alignment horizontal="center" vertical="center"/>
      <protection locked="0"/>
    </xf>
    <xf numFmtId="3" fontId="6" fillId="0" borderId="71" xfId="0" applyNumberFormat="1" applyFont="1" applyFill="1" applyBorder="1" applyAlignment="1" applyProtection="1">
      <alignment horizontal="center" vertical="center"/>
      <protection locked="0"/>
    </xf>
    <xf numFmtId="3" fontId="6" fillId="0" borderId="67" xfId="0" applyNumberFormat="1" applyFont="1" applyFill="1" applyBorder="1" applyAlignment="1" applyProtection="1">
      <alignment horizontal="center" vertical="center"/>
      <protection locked="0"/>
    </xf>
    <xf numFmtId="0" fontId="6" fillId="0" borderId="68" xfId="0" applyFont="1" applyFill="1" applyBorder="1" applyAlignment="1" applyProtection="1">
      <alignment horizontal="left" vertical="center" indent="1"/>
      <protection locked="0"/>
    </xf>
    <xf numFmtId="3" fontId="6" fillId="0" borderId="78" xfId="0" applyNumberFormat="1" applyFont="1" applyFill="1" applyBorder="1" applyAlignment="1" applyProtection="1">
      <alignment horizontal="center" vertical="center"/>
      <protection locked="0"/>
    </xf>
    <xf numFmtId="3" fontId="6" fillId="0" borderId="69" xfId="0" applyNumberFormat="1" applyFont="1" applyFill="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26" fillId="0" borderId="30" xfId="0" applyFont="1" applyFill="1" applyBorder="1" applyAlignment="1" applyProtection="1">
      <alignment horizontal="left" vertical="center" shrinkToFit="1"/>
      <protection locked="0"/>
    </xf>
    <xf numFmtId="0" fontId="26" fillId="0" borderId="29" xfId="0" applyFont="1" applyFill="1" applyBorder="1" applyAlignment="1" applyProtection="1">
      <alignment horizontal="left" vertical="center" shrinkToFit="1"/>
      <protection locked="0"/>
    </xf>
    <xf numFmtId="0" fontId="26" fillId="0" borderId="28" xfId="0" applyFont="1" applyFill="1" applyBorder="1" applyAlignment="1" applyProtection="1">
      <alignment horizontal="left" vertical="center" shrinkToFit="1"/>
      <protection locked="0"/>
    </xf>
    <xf numFmtId="0" fontId="6" fillId="0" borderId="30" xfId="0" applyFont="1" applyFill="1" applyBorder="1" applyAlignment="1" applyProtection="1">
      <alignment horizontal="left" shrinkToFit="1"/>
      <protection locked="0"/>
    </xf>
    <xf numFmtId="0" fontId="6" fillId="0" borderId="29" xfId="0" applyFont="1" applyFill="1" applyBorder="1" applyAlignment="1" applyProtection="1">
      <alignment horizontal="left" shrinkToFit="1"/>
      <protection locked="0"/>
    </xf>
    <xf numFmtId="0" fontId="1"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Fill="1" applyBorder="1" applyAlignment="1">
      <alignment horizontal="center" vertical="center"/>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34" fillId="8" borderId="0" xfId="0" applyFont="1" applyFill="1" applyBorder="1" applyAlignment="1">
      <alignment horizontal="left" vertical="center" indent="1"/>
    </xf>
    <xf numFmtId="0" fontId="36" fillId="0" borderId="0" xfId="0" applyFont="1" applyFill="1" applyBorder="1" applyAlignment="1">
      <alignment horizontal="center" vertical="center"/>
    </xf>
    <xf numFmtId="0" fontId="37" fillId="0" borderId="90" xfId="0" applyFont="1" applyFill="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Font="1" applyFill="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Border="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Border="1" applyAlignment="1">
      <alignment vertical="center"/>
    </xf>
    <xf numFmtId="0" fontId="45" fillId="0" borderId="22" xfId="0" applyFont="1" applyFill="1" applyBorder="1" applyAlignment="1" applyProtection="1">
      <alignment horizontal="left" vertical="center" wrapText="1" shrinkToFit="1"/>
      <protection locked="0"/>
    </xf>
    <xf numFmtId="0" fontId="45" fillId="2" borderId="0" xfId="0" applyFont="1" applyFill="1" applyBorder="1" applyAlignment="1">
      <alignment horizontal="center" vertical="center"/>
    </xf>
    <xf numFmtId="0" fontId="45" fillId="0" borderId="23"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xf>
    <xf numFmtId="0" fontId="45" fillId="0" borderId="26" xfId="0" applyFont="1" applyFill="1" applyBorder="1" applyAlignment="1" applyProtection="1">
      <alignment horizontal="left" vertical="center" wrapText="1" shrinkToFit="1"/>
      <protection locked="0"/>
    </xf>
    <xf numFmtId="0" fontId="45" fillId="0" borderId="25" xfId="0" applyFont="1" applyFill="1" applyBorder="1" applyAlignment="1" applyProtection="1">
      <alignment horizontal="left" vertical="center" wrapText="1" shrinkToFit="1"/>
      <protection locked="0"/>
    </xf>
    <xf numFmtId="0" fontId="45" fillId="0" borderId="13" xfId="0" applyFont="1" applyFill="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applyBorder="1"/>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0" fontId="6" fillId="2" borderId="0" xfId="0" applyFont="1" applyFill="1" applyBorder="1" applyProtection="1">
      <protection locked="0"/>
    </xf>
    <xf numFmtId="3" fontId="26" fillId="0" borderId="30" xfId="0" applyNumberFormat="1" applyFont="1" applyFill="1" applyBorder="1" applyAlignment="1" applyProtection="1">
      <alignment horizontal="center" vertical="center"/>
      <protection locked="0"/>
    </xf>
    <xf numFmtId="3" fontId="26" fillId="0" borderId="29" xfId="0" applyNumberFormat="1" applyFont="1" applyFill="1" applyBorder="1" applyAlignment="1" applyProtection="1">
      <alignment horizontal="center" vertical="center"/>
      <protection locked="0"/>
    </xf>
    <xf numFmtId="3" fontId="26" fillId="0" borderId="0" xfId="0" applyNumberFormat="1" applyFont="1" applyFill="1" applyBorder="1" applyAlignment="1">
      <alignment horizontal="center" vertical="center"/>
    </xf>
    <xf numFmtId="3" fontId="16" fillId="15" borderId="0" xfId="0" applyNumberFormat="1"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3" fontId="26" fillId="0" borderId="28" xfId="0" applyNumberFormat="1" applyFont="1" applyFill="1" applyBorder="1" applyAlignment="1" applyProtection="1">
      <alignment horizontal="center" vertical="center"/>
      <protection locked="0"/>
    </xf>
    <xf numFmtId="0" fontId="46" fillId="0" borderId="27" xfId="0" applyFont="1" applyFill="1" applyBorder="1" applyAlignment="1">
      <alignment vertical="center" shrinkToFit="1"/>
    </xf>
    <xf numFmtId="0" fontId="46" fillId="0" borderId="27" xfId="0" applyFont="1" applyFill="1" applyBorder="1" applyAlignment="1">
      <alignment horizontal="center" vertical="center"/>
    </xf>
    <xf numFmtId="3" fontId="46" fillId="0" borderId="27" xfId="0" applyNumberFormat="1" applyFont="1" applyFill="1" applyBorder="1" applyAlignment="1">
      <alignment horizontal="center" vertical="center"/>
    </xf>
    <xf numFmtId="4" fontId="46" fillId="0" borderId="27" xfId="0" applyNumberFormat="1" applyFont="1" applyFill="1" applyBorder="1" applyAlignment="1">
      <alignment horizontal="center" vertical="center"/>
    </xf>
    <xf numFmtId="0" fontId="34" fillId="7" borderId="0" xfId="0" applyFont="1" applyFill="1" applyBorder="1" applyAlignment="1" applyProtection="1">
      <alignment horizontal="center" vertical="center"/>
      <protection locked="0"/>
    </xf>
    <xf numFmtId="3" fontId="6" fillId="0" borderId="30" xfId="0" applyNumberFormat="1" applyFont="1" applyFill="1" applyBorder="1" applyAlignment="1" applyProtection="1">
      <alignment horizontal="center" vertical="center"/>
      <protection locked="0"/>
    </xf>
    <xf numFmtId="3" fontId="6" fillId="0" borderId="29" xfId="0" applyNumberFormat="1" applyFont="1" applyFill="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Fill="1" applyBorder="1" applyAlignment="1">
      <alignment horizontal="center" vertical="center"/>
    </xf>
    <xf numFmtId="3" fontId="23" fillId="7" borderId="0" xfId="0" applyNumberFormat="1" applyFont="1" applyFill="1" applyBorder="1" applyAlignment="1">
      <alignment horizontal="center" vertical="center"/>
    </xf>
    <xf numFmtId="3" fontId="23" fillId="7" borderId="0" xfId="0" applyNumberFormat="1" applyFont="1" applyFill="1" applyBorder="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Fill="1" applyBorder="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1" xfId="0" applyFont="1" applyFill="1" applyBorder="1" applyAlignment="1" applyProtection="1">
      <alignment horizontal="left" vertical="center" indent="1"/>
      <protection locked="0"/>
    </xf>
    <xf numFmtId="164" fontId="44" fillId="0" borderId="111" xfId="0" applyNumberFormat="1" applyFont="1" applyFill="1" applyBorder="1" applyAlignment="1" applyProtection="1">
      <alignment horizontal="center" vertical="center"/>
      <protection locked="0"/>
    </xf>
    <xf numFmtId="0" fontId="44" fillId="0" borderId="112" xfId="0" applyFont="1" applyFill="1" applyBorder="1" applyAlignment="1" applyProtection="1">
      <alignment horizontal="left" vertical="center" indent="1"/>
      <protection locked="0"/>
    </xf>
    <xf numFmtId="164" fontId="44" fillId="0" borderId="112" xfId="0" applyNumberFormat="1" applyFont="1" applyFill="1" applyBorder="1" applyAlignment="1" applyProtection="1">
      <alignment horizontal="center" vertical="center"/>
      <protection locked="0"/>
    </xf>
    <xf numFmtId="0" fontId="44" fillId="0" borderId="113" xfId="0" applyFont="1" applyFill="1" applyBorder="1" applyAlignment="1" applyProtection="1">
      <alignment horizontal="left" vertical="center" indent="1"/>
      <protection locked="0"/>
    </xf>
    <xf numFmtId="164" fontId="44" fillId="0" borderId="113" xfId="0" applyNumberFormat="1" applyFont="1" applyFill="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Font="1" applyFill="1" applyBorder="1" applyAlignment="1" applyProtection="1">
      <alignment horizontal="center" vertical="center"/>
      <protection locked="0"/>
    </xf>
    <xf numFmtId="3" fontId="6" fillId="0" borderId="79" xfId="0" applyNumberFormat="1"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43" fillId="0" borderId="95" xfId="0" applyFont="1" applyFill="1" applyBorder="1" applyAlignment="1" applyProtection="1">
      <alignment horizontal="left" vertical="center" wrapText="1" indent="1" shrinkToFit="1"/>
      <protection locked="0"/>
    </xf>
    <xf numFmtId="0" fontId="43" fillId="0" borderId="96" xfId="0" applyFont="1" applyFill="1" applyBorder="1" applyAlignment="1" applyProtection="1">
      <alignment horizontal="left" vertical="center" wrapText="1" indent="1" shrinkToFit="1"/>
      <protection locked="0"/>
    </xf>
    <xf numFmtId="0" fontId="43" fillId="0" borderId="93" xfId="0" applyFont="1" applyFill="1" applyBorder="1" applyAlignment="1" applyProtection="1">
      <alignment horizontal="left" vertical="center" wrapText="1" indent="1" shrinkToFit="1"/>
      <protection locked="0"/>
    </xf>
    <xf numFmtId="0" fontId="43" fillId="0" borderId="94"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43" fillId="0" borderId="91" xfId="0" applyFont="1" applyFill="1" applyBorder="1" applyAlignment="1" applyProtection="1">
      <alignment horizontal="left" vertical="center" wrapText="1" indent="1" shrinkToFit="1"/>
      <protection locked="0"/>
    </xf>
    <xf numFmtId="0" fontId="43" fillId="0" borderId="92" xfId="0" applyFont="1" applyFill="1" applyBorder="1" applyAlignment="1" applyProtection="1">
      <alignment horizontal="left" vertical="center" wrapText="1"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Fill="1" applyBorder="1" applyAlignment="1" applyProtection="1">
      <alignment horizontal="left" vertical="center" wrapText="1" indent="1" shrinkToFit="1"/>
      <protection locked="0"/>
    </xf>
    <xf numFmtId="0" fontId="43" fillId="0" borderId="73" xfId="0" applyFont="1" applyFill="1" applyBorder="1" applyAlignment="1" applyProtection="1">
      <alignment horizontal="left" vertical="center" wrapText="1" indent="1" shrinkToFit="1"/>
      <protection locked="0"/>
    </xf>
    <xf numFmtId="0" fontId="43" fillId="0" borderId="69" xfId="0" applyFont="1" applyFill="1" applyBorder="1" applyAlignment="1" applyProtection="1">
      <alignment horizontal="left" vertical="center" wrapText="1" indent="1" shrinkToFit="1"/>
      <protection locked="0"/>
    </xf>
    <xf numFmtId="0" fontId="43" fillId="0" borderId="66" xfId="0" applyFont="1" applyFill="1" applyBorder="1" applyAlignment="1" applyProtection="1">
      <alignment horizontal="left" vertical="center" wrapText="1" indent="1" shrinkToFit="1"/>
      <protection locked="0"/>
    </xf>
    <xf numFmtId="0" fontId="43" fillId="0" borderId="12" xfId="0" applyFont="1" applyFill="1" applyBorder="1" applyAlignment="1" applyProtection="1">
      <alignment horizontal="left" vertical="center" wrapText="1" indent="1" shrinkToFit="1"/>
      <protection locked="0"/>
    </xf>
    <xf numFmtId="0" fontId="43" fillId="0" borderId="67" xfId="0" applyFont="1" applyFill="1" applyBorder="1" applyAlignment="1" applyProtection="1">
      <alignment horizontal="left" vertical="center" wrapText="1" indent="1" shrinkToFit="1"/>
      <protection locked="0"/>
    </xf>
    <xf numFmtId="0" fontId="43" fillId="0" borderId="64" xfId="0" applyFont="1" applyFill="1" applyBorder="1" applyAlignment="1" applyProtection="1">
      <alignment horizontal="left" vertical="center" wrapText="1" indent="1" shrinkToFit="1"/>
      <protection locked="0"/>
    </xf>
    <xf numFmtId="0" fontId="43" fillId="0" borderId="74" xfId="0" applyFont="1" applyFill="1" applyBorder="1" applyAlignment="1" applyProtection="1">
      <alignment horizontal="left" vertical="center" wrapText="1" indent="1" shrinkToFit="1"/>
      <protection locked="0"/>
    </xf>
    <xf numFmtId="0" fontId="43" fillId="0" borderId="65" xfId="0" applyFont="1" applyFill="1" applyBorder="1" applyAlignment="1" applyProtection="1">
      <alignment horizontal="left" vertical="center" wrapText="1" indent="1" shrinkToFit="1"/>
      <protection locked="0"/>
    </xf>
    <xf numFmtId="0" fontId="43" fillId="0" borderId="98" xfId="0" applyFont="1" applyFill="1" applyBorder="1" applyAlignment="1" applyProtection="1">
      <alignment horizontal="left" vertical="center" wrapText="1" indent="1" shrinkToFit="1"/>
      <protection locked="0"/>
    </xf>
    <xf numFmtId="0" fontId="43" fillId="0" borderId="60"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97" xfId="0" applyFont="1" applyFill="1" applyBorder="1" applyAlignment="1" applyProtection="1">
      <alignment horizontal="left" vertical="center" wrapText="1" indent="1" shrinkToFit="1"/>
      <protection locked="0"/>
    </xf>
    <xf numFmtId="0" fontId="6" fillId="0" borderId="31" xfId="0" applyFont="1" applyFill="1" applyBorder="1" applyAlignment="1" applyProtection="1">
      <alignment horizontal="left" vertical="center" indent="1" shrinkToFit="1"/>
      <protection locked="0"/>
    </xf>
    <xf numFmtId="0" fontId="43" fillId="0" borderId="95" xfId="0" applyFont="1" applyFill="1" applyBorder="1" applyAlignment="1" applyProtection="1">
      <alignment horizontal="left" wrapText="1" indent="1" shrinkToFit="1"/>
      <protection locked="0"/>
    </xf>
    <xf numFmtId="0" fontId="43" fillId="0" borderId="98" xfId="0" applyFont="1" applyFill="1" applyBorder="1" applyAlignment="1" applyProtection="1">
      <alignment horizontal="left" wrapText="1" indent="1" shrinkToFit="1"/>
      <protection locked="0"/>
    </xf>
    <xf numFmtId="0" fontId="43" fillId="0" borderId="96" xfId="0" applyFont="1" applyFill="1" applyBorder="1" applyAlignment="1" applyProtection="1">
      <alignment horizontal="left" wrapText="1" indent="1" shrinkToFit="1"/>
      <protection locked="0"/>
    </xf>
    <xf numFmtId="0" fontId="0" fillId="0" borderId="31" xfId="0" applyFont="1" applyFill="1" applyBorder="1" applyAlignment="1" applyProtection="1">
      <alignment horizontal="left" vertical="center" indent="1" shrinkToFit="1"/>
      <protection locked="0"/>
    </xf>
    <xf numFmtId="166" fontId="27" fillId="8" borderId="31" xfId="1" applyNumberFormat="1" applyFont="1" applyFill="1" applyBorder="1" applyAlignment="1" applyProtection="1">
      <alignment horizontal="center" vertical="center"/>
      <protection locked="0"/>
    </xf>
    <xf numFmtId="0" fontId="34" fillId="8" borderId="62" xfId="0" applyNumberFormat="1" applyFont="1" applyFill="1" applyBorder="1" applyAlignment="1" applyProtection="1">
      <alignment horizontal="left" vertical="center" indent="1" shrinkToFit="1"/>
      <protection locked="0"/>
    </xf>
    <xf numFmtId="0" fontId="34" fillId="8" borderId="72" xfId="0" applyNumberFormat="1" applyFont="1" applyFill="1" applyBorder="1" applyAlignment="1" applyProtection="1">
      <alignment horizontal="left" vertical="center" indent="1" shrinkToFit="1"/>
      <protection locked="0"/>
    </xf>
    <xf numFmtId="0" fontId="34" fillId="8" borderId="63" xfId="0" applyNumberFormat="1" applyFont="1" applyFill="1" applyBorder="1" applyAlignment="1" applyProtection="1">
      <alignment horizontal="left" vertical="center" indent="1" shrinkToFit="1"/>
      <protection locked="0"/>
    </xf>
    <xf numFmtId="0" fontId="45" fillId="0" borderId="95" xfId="0" applyFont="1" applyFill="1" applyBorder="1" applyAlignment="1" applyProtection="1">
      <alignment horizontal="left" vertical="center" wrapText="1" indent="1" shrinkToFit="1"/>
      <protection locked="0"/>
    </xf>
    <xf numFmtId="0" fontId="45" fillId="0" borderId="98" xfId="0" applyFont="1" applyFill="1" applyBorder="1" applyAlignment="1" applyProtection="1">
      <alignment horizontal="left" vertical="center" wrapText="1" indent="1" shrinkToFit="1"/>
      <protection locked="0"/>
    </xf>
    <xf numFmtId="0" fontId="45" fillId="0" borderId="96" xfId="0" applyFont="1" applyFill="1" applyBorder="1" applyAlignment="1" applyProtection="1">
      <alignment horizontal="left" vertical="center" wrapText="1" indent="1" shrinkToFit="1"/>
      <protection locked="0"/>
    </xf>
    <xf numFmtId="0" fontId="45" fillId="0" borderId="93" xfId="0" applyFont="1" applyFill="1" applyBorder="1" applyAlignment="1" applyProtection="1">
      <alignment horizontal="left" vertical="center" wrapText="1" indent="1" shrinkToFit="1"/>
      <protection locked="0"/>
    </xf>
    <xf numFmtId="0" fontId="45" fillId="0" borderId="60" xfId="0" applyFont="1" applyFill="1" applyBorder="1" applyAlignment="1" applyProtection="1">
      <alignment horizontal="left" vertical="center" wrapText="1" indent="1" shrinkToFit="1"/>
      <protection locked="0"/>
    </xf>
    <xf numFmtId="0" fontId="45" fillId="0" borderId="94" xfId="0" applyFont="1" applyFill="1" applyBorder="1" applyAlignment="1" applyProtection="1">
      <alignment horizontal="left" vertical="center" wrapText="1" indent="1" shrinkToFit="1"/>
      <protection locked="0"/>
    </xf>
    <xf numFmtId="0" fontId="45" fillId="0" borderId="91" xfId="0" applyFont="1" applyFill="1" applyBorder="1" applyAlignment="1" applyProtection="1">
      <alignment horizontal="left" vertical="center" wrapText="1" indent="1" shrinkToFit="1"/>
      <protection locked="0"/>
    </xf>
    <xf numFmtId="0" fontId="45" fillId="0" borderId="97" xfId="0" applyFont="1" applyFill="1" applyBorder="1" applyAlignment="1" applyProtection="1">
      <alignment horizontal="left" vertical="center" wrapText="1" indent="1" shrinkToFit="1"/>
      <protection locked="0"/>
    </xf>
    <xf numFmtId="0" fontId="45" fillId="0" borderId="92" xfId="0" applyFont="1" applyFill="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6000000</c:v>
                </c:pt>
                <c:pt idx="1">
                  <c:v>12000000</c:v>
                </c:pt>
                <c:pt idx="2">
                  <c:v>16000000</c:v>
                </c:pt>
                <c:pt idx="3">
                  <c:v>24000000</c:v>
                </c:pt>
                <c:pt idx="4">
                  <c:v>30000000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516600</c:v>
                </c:pt>
                <c:pt idx="1">
                  <c:v>1032600</c:v>
                </c:pt>
                <c:pt idx="2">
                  <c:v>1996100</c:v>
                </c:pt>
                <c:pt idx="3">
                  <c:v>5391100</c:v>
                </c:pt>
                <c:pt idx="4">
                  <c:v>6786100</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2618600</c:v>
                </c:pt>
                <c:pt idx="1">
                  <c:v>3254600</c:v>
                </c:pt>
                <c:pt idx="2">
                  <c:v>4823100</c:v>
                </c:pt>
                <c:pt idx="3">
                  <c:v>8368100</c:v>
                </c:pt>
                <c:pt idx="4">
                  <c:v>9913100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700000</c:v>
                </c:pt>
                <c:pt idx="1">
                  <c:v>600000</c:v>
                </c:pt>
                <c:pt idx="2">
                  <c:v>1100000</c:v>
                </c:pt>
                <c:pt idx="3">
                  <c:v>1090000</c:v>
                </c:pt>
                <c:pt idx="4">
                  <c:v>1440000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3618600</c:v>
                </c:pt>
                <c:pt idx="1">
                  <c:v>4154600</c:v>
                </c:pt>
                <c:pt idx="2">
                  <c:v>6223100</c:v>
                </c:pt>
                <c:pt idx="3">
                  <c:v>9758100</c:v>
                </c:pt>
                <c:pt idx="4">
                  <c:v>11653100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4800000</c:v>
                </c:pt>
                <c:pt idx="1">
                  <c:v>5700000</c:v>
                </c:pt>
                <c:pt idx="2">
                  <c:v>7000000</c:v>
                </c:pt>
                <c:pt idx="3">
                  <c:v>11300000</c:v>
                </c:pt>
                <c:pt idx="4">
                  <c:v>12300000</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1562516" y="202410"/>
          <a:ext cx="1915447" cy="287257"/>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14</xdr:row>
      <xdr:rowOff>314324</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16</xdr:row>
      <xdr:rowOff>314324</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18</xdr:row>
      <xdr:rowOff>314324</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20</xdr:row>
      <xdr:rowOff>314324</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22</xdr:row>
      <xdr:rowOff>314324</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26</xdr:row>
      <xdr:rowOff>314324</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28</xdr:row>
      <xdr:rowOff>314324</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29</xdr:row>
      <xdr:rowOff>0</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8924925" y="131025"/>
          <a:ext cx="1044000" cy="450000"/>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8915400" y="131025"/>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891540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9277350" y="133350"/>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9277350" y="131025"/>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927735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9267825" y="131025"/>
          <a:ext cx="1044000" cy="45000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SEO</a:t>
          </a:r>
          <a:r>
            <a:rPr lang="tr-TR" sz="1000" b="1" baseline="0">
              <a:solidFill>
                <a:sysClr val="windowText" lastClr="000000"/>
              </a:solidFill>
            </a:rPr>
            <a:t> Tools</a:t>
          </a:r>
          <a:endParaRPr lang="tr-TR" sz="1000" b="1">
            <a:solidFill>
              <a:sysClr val="windowText" lastClr="000000"/>
            </a:solidFill>
          </a:endParaRP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Distribution Partner</a:t>
          </a: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Children</a:t>
          </a:r>
          <a:r>
            <a:rPr lang="tr-TR" sz="1000" b="1" baseline="0">
              <a:solidFill>
                <a:schemeClr val="bg1"/>
              </a:solidFill>
            </a:rPr>
            <a:t> Books</a:t>
          </a:r>
        </a:p>
        <a:p>
          <a:pPr algn="l"/>
          <a:r>
            <a:rPr lang="tr-TR" sz="1000" b="1" baseline="0">
              <a:solidFill>
                <a:schemeClr val="bg1"/>
              </a:solidFill>
            </a:rPr>
            <a:t>* Printed Books</a:t>
          </a:r>
        </a:p>
        <a:p>
          <a:pPr algn="l"/>
          <a:r>
            <a:rPr lang="tr-TR" sz="1000" b="1" baseline="0">
              <a:solidFill>
                <a:schemeClr val="bg1"/>
              </a:solidFill>
            </a:rPr>
            <a:t>* E-Books</a:t>
          </a:r>
        </a:p>
        <a:p>
          <a:pPr algn="l"/>
          <a:r>
            <a:rPr lang="tr-TR" sz="1000" b="1" baseline="0">
              <a:solidFill>
                <a:schemeClr val="bg1"/>
              </a:solidFill>
            </a:rPr>
            <a:t>* Audio Books</a:t>
          </a:r>
          <a:endParaRPr lang="tr-TR" sz="1000" b="1">
            <a:solidFill>
              <a:schemeClr val="bg1"/>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300</xdr:colOff>
      <xdr:row>13</xdr:row>
      <xdr:rowOff>114300</xdr:rowOff>
    </xdr:from>
    <xdr:to>
      <xdr:col>50</xdr:col>
      <xdr:colOff>300</xdr:colOff>
      <xdr:row>16</xdr:row>
      <xdr:rowOff>95250</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0025" y="2876550"/>
          <a:ext cx="17526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Language:</a:t>
          </a:r>
        </a:p>
        <a:p>
          <a:pPr algn="ctr"/>
          <a:r>
            <a:rPr lang="tr-TR" sz="1000" b="1" baseline="0">
              <a:solidFill>
                <a:sysClr val="windowText" lastClr="000000"/>
              </a:solidFill>
            </a:rPr>
            <a:t>English</a:t>
          </a:r>
        </a:p>
      </xdr:txBody>
    </xdr:sp>
    <xdr:clientData fLocksWithSheet="0"/>
  </xdr:twoCellAnchor>
  <xdr:twoCellAnchor editAs="oneCell">
    <xdr:from>
      <xdr:col>21</xdr:col>
      <xdr:colOff>218775</xdr:colOff>
      <xdr:row>19</xdr:row>
      <xdr:rowOff>6650</xdr:rowOff>
    </xdr:from>
    <xdr:to>
      <xdr:col>30</xdr:col>
      <xdr:colOff>300</xdr:colOff>
      <xdr:row>21</xdr:row>
      <xdr:rowOff>25250</xdr:rowOff>
    </xdr:to>
    <xdr:sp macro="" textlink="" fLocksText="0">
      <xdr:nvSpPr>
        <xdr:cNvPr id="119" name="Rectangle: Rounded Corners 118">
          <a:extLst>
            <a:ext uri="{FF2B5EF4-FFF2-40B4-BE49-F238E27FC236}">
              <a16:creationId xmlns:a16="http://schemas.microsoft.com/office/drawing/2014/main" id="{D66C4103-5481-45C8-B546-4E4C94BC221A}"/>
            </a:ext>
          </a:extLst>
        </xdr:cNvPr>
        <xdr:cNvSpPr/>
      </xdr:nvSpPr>
      <xdr:spPr>
        <a:xfrm>
          <a:off x="4847925" y="391190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Provide an alternative to traditional books.</a:t>
          </a:r>
        </a:p>
      </xdr:txBody>
    </xdr:sp>
    <xdr:clientData fLocksWithSheet="0"/>
  </xdr:twoCellAnchor>
  <xdr:twoCellAnchor editAs="oneCell">
    <xdr:from>
      <xdr:col>11</xdr:col>
      <xdr:colOff>218475</xdr:colOff>
      <xdr:row>26</xdr:row>
      <xdr:rowOff>171900</xdr:rowOff>
    </xdr:from>
    <xdr:to>
      <xdr:col>20</xdr:col>
      <xdr:colOff>0</xdr:colOff>
      <xdr:row>29</xdr:row>
      <xdr:rowOff>0</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6875" y="54106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Technical</a:t>
          </a:r>
          <a:r>
            <a:rPr lang="tr-TR" sz="1000" b="1" baseline="0">
              <a:solidFill>
                <a:sysClr val="windowText" lastClr="000000"/>
              </a:solidFill>
            </a:rPr>
            <a:t> Infrastructure</a:t>
          </a:r>
          <a:endParaRPr lang="tr-TR" sz="1000" b="1">
            <a:solidFill>
              <a:sysClr val="windowText" lastClr="000000"/>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INHOUSE:</a:t>
          </a:r>
        </a:p>
        <a:p>
          <a:pPr algn="l"/>
          <a:r>
            <a:rPr lang="tr-TR" sz="1000" b="1">
              <a:solidFill>
                <a:schemeClr val="bg1"/>
              </a:solidFill>
            </a:rPr>
            <a:t>Wages</a:t>
          </a:r>
        </a:p>
        <a:p>
          <a:pPr algn="l"/>
          <a:r>
            <a:rPr lang="tr-TR" sz="1000" b="1">
              <a:solidFill>
                <a:schemeClr val="bg1"/>
              </a:solidFill>
            </a:rPr>
            <a:t>Technical Support</a:t>
          </a:r>
        </a:p>
        <a:p>
          <a:pPr algn="l"/>
          <a:r>
            <a:rPr lang="tr-TR" sz="1000" b="1">
              <a:solidFill>
                <a:schemeClr val="bg1"/>
              </a:solidFill>
            </a:rPr>
            <a:t>Marketing</a:t>
          </a: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Introduce</a:t>
          </a:r>
          <a:r>
            <a:rPr lang="tr-TR" sz="1000" b="1" baseline="0">
              <a:solidFill>
                <a:schemeClr val="bg1"/>
              </a:solidFill>
            </a:rPr>
            <a:t>  children with books via digital channels.</a:t>
          </a:r>
          <a:endParaRPr lang="tr-TR" sz="1000" b="1">
            <a:solidFill>
              <a:schemeClr val="bg1"/>
            </a:solidFill>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Payment Provider</a:t>
          </a:r>
        </a:p>
      </xdr:txBody>
    </xdr:sp>
    <xdr:clientData fLocksWithSheet="0"/>
  </xdr:twoCellAnchor>
  <xdr:twoCellAnchor editAs="oneCell">
    <xdr:from>
      <xdr:col>11</xdr:col>
      <xdr:colOff>218475</xdr:colOff>
      <xdr:row>24</xdr:row>
      <xdr:rowOff>0</xdr:rowOff>
    </xdr:from>
    <xdr:to>
      <xdr:col>20</xdr:col>
      <xdr:colOff>0</xdr:colOff>
      <xdr:row>26</xdr:row>
      <xdr:rowOff>18600</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56875" y="4857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Qualified editorial</a:t>
          </a:r>
          <a:r>
            <a:rPr lang="tr-TR" sz="1000" b="1" baseline="0">
              <a:solidFill>
                <a:sysClr val="windowText" lastClr="000000"/>
              </a:solidFill>
            </a:rPr>
            <a:t> staff</a:t>
          </a:r>
          <a:endParaRPr lang="tr-TR" sz="1000" b="1">
            <a:solidFill>
              <a:sysClr val="windowText" lastClr="000000"/>
            </a:solidFill>
          </a:endParaRP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Reach parents who</a:t>
          </a:r>
          <a:r>
            <a:rPr lang="tr-TR" sz="1000" b="1" baseline="0">
              <a:solidFill>
                <a:schemeClr val="bg1"/>
              </a:solidFill>
            </a:rPr>
            <a:t> want their children read more.</a:t>
          </a:r>
          <a:endParaRPr lang="tr-TR" sz="1000" b="1">
            <a:solidFill>
              <a:schemeClr val="bg1"/>
            </a:solidFill>
          </a:endParaRPr>
        </a:p>
      </xdr:txBody>
    </xdr:sp>
    <xdr:clientData fLocksWithSheet="0"/>
  </xdr:twoCellAnchor>
  <xdr:twoCellAnchor editAs="oneCell">
    <xdr:from>
      <xdr:col>21</xdr:col>
      <xdr:colOff>218775</xdr:colOff>
      <xdr:row>22</xdr:row>
      <xdr:rowOff>28575</xdr:rowOff>
    </xdr:from>
    <xdr:to>
      <xdr:col>30</xdr:col>
      <xdr:colOff>300</xdr:colOff>
      <xdr:row>24</xdr:row>
      <xdr:rowOff>47175</xdr:rowOff>
    </xdr:to>
    <xdr:sp macro="" textlink="" fLocksText="0">
      <xdr:nvSpPr>
        <xdr:cNvPr id="155" name="Rectangle: Rounded Corners 154">
          <a:extLst>
            <a:ext uri="{FF2B5EF4-FFF2-40B4-BE49-F238E27FC236}">
              <a16:creationId xmlns:a16="http://schemas.microsoft.com/office/drawing/2014/main" id="{22B6D6F0-EDCF-4B68-A475-5563E7731FEC}"/>
            </a:ext>
          </a:extLst>
        </xdr:cNvPr>
        <xdr:cNvSpPr/>
      </xdr:nvSpPr>
      <xdr:spPr>
        <a:xfrm>
          <a:off x="4847925" y="4505325"/>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Books for everywhere.</a:t>
          </a: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Ads</a:t>
          </a:r>
        </a:p>
      </xdr:txBody>
    </xdr:sp>
    <xdr:clientData fLocksWithSheet="0"/>
  </xdr:twoCellAnchor>
  <xdr:twoCellAnchor editAs="oneCell">
    <xdr:from>
      <xdr:col>31</xdr:col>
      <xdr:colOff>218775</xdr:colOff>
      <xdr:row>14</xdr:row>
      <xdr:rowOff>0</xdr:rowOff>
    </xdr:from>
    <xdr:to>
      <xdr:col>40</xdr:col>
      <xdr:colOff>300</xdr:colOff>
      <xdr:row>16</xdr:row>
      <xdr:rowOff>18600</xdr:rowOff>
    </xdr:to>
    <xdr:sp macro="" textlink="" fLocksText="0">
      <xdr:nvSpPr>
        <xdr:cNvPr id="157" name="Rectangle: Rounded Corners 156">
          <a:extLst>
            <a:ext uri="{FF2B5EF4-FFF2-40B4-BE49-F238E27FC236}">
              <a16:creationId xmlns:a16="http://schemas.microsoft.com/office/drawing/2014/main" id="{D326D62A-04CB-4AAE-A75D-8E541CB42CE9}"/>
            </a:ext>
          </a:extLst>
        </xdr:cNvPr>
        <xdr:cNvSpPr/>
      </xdr:nvSpPr>
      <xdr:spPr>
        <a:xfrm>
          <a:off x="7038675" y="2952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Printed Books</a:t>
          </a:r>
        </a:p>
      </xdr:txBody>
    </xdr:sp>
    <xdr:clientData fLocksWithSheet="0"/>
  </xdr:twoCellAnchor>
  <xdr:twoCellAnchor editAs="oneCell">
    <xdr:from>
      <xdr:col>42</xdr:col>
      <xdr:colOff>300</xdr:colOff>
      <xdr:row>7</xdr:row>
      <xdr:rowOff>133350</xdr:rowOff>
    </xdr:from>
    <xdr:to>
      <xdr:col>50</xdr:col>
      <xdr:colOff>300</xdr:colOff>
      <xdr:row>12</xdr:row>
      <xdr:rowOff>133350</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30025" y="1752600"/>
          <a:ext cx="1752600" cy="9525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Age:</a:t>
          </a:r>
        </a:p>
        <a:p>
          <a:pPr algn="ctr"/>
          <a:r>
            <a:rPr lang="tr-TR" sz="1000" b="1" baseline="0">
              <a:solidFill>
                <a:schemeClr val="bg1"/>
              </a:solidFill>
            </a:rPr>
            <a:t>0-3 ages</a:t>
          </a:r>
        </a:p>
        <a:p>
          <a:pPr algn="ctr"/>
          <a:r>
            <a:rPr lang="tr-TR" sz="1000" b="1" baseline="0">
              <a:solidFill>
                <a:schemeClr val="bg1"/>
              </a:solidFill>
            </a:rPr>
            <a:t>3-8 ages</a:t>
          </a:r>
        </a:p>
        <a:p>
          <a:pPr algn="ctr"/>
          <a:r>
            <a:rPr lang="tr-TR" sz="1000" b="1" baseline="0">
              <a:solidFill>
                <a:schemeClr val="bg1"/>
              </a:solidFill>
            </a:rPr>
            <a:t>8-14 ages</a:t>
          </a:r>
        </a:p>
      </xdr:txBody>
    </xdr:sp>
    <xdr:clientData fLocksWithSheet="0"/>
  </xdr:twoCellAnchor>
  <xdr:twoCellAnchor editAs="oneCell">
    <xdr:from>
      <xdr:col>42</xdr:col>
      <xdr:colOff>0</xdr:colOff>
      <xdr:row>17</xdr:row>
      <xdr:rowOff>76200</xdr:rowOff>
    </xdr:from>
    <xdr:to>
      <xdr:col>50</xdr:col>
      <xdr:colOff>600</xdr:colOff>
      <xdr:row>20</xdr:row>
      <xdr:rowOff>57150</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29725" y="36004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Status:</a:t>
          </a:r>
        </a:p>
        <a:p>
          <a:pPr algn="ctr"/>
          <a:r>
            <a:rPr lang="tr-TR" sz="1000" b="1" baseline="0">
              <a:solidFill>
                <a:schemeClr val="bg1"/>
              </a:solidFill>
            </a:rPr>
            <a:t>Pre-School Kids</a:t>
          </a:r>
        </a:p>
        <a:p>
          <a:pPr algn="ctr"/>
          <a:r>
            <a:rPr lang="tr-TR" sz="1000" b="1" baseline="0">
              <a:solidFill>
                <a:schemeClr val="bg1"/>
              </a:solidFill>
            </a:rPr>
            <a:t>School Kids</a:t>
          </a: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ysClr val="windowText" lastClr="000000"/>
              </a:solidFill>
            </a:rPr>
            <a:t>Income:</a:t>
          </a:r>
        </a:p>
        <a:p>
          <a:pPr algn="ctr"/>
          <a:r>
            <a:rPr lang="tr-TR" sz="1000" b="1" baseline="0">
              <a:solidFill>
                <a:sysClr val="windowText" lastClr="000000"/>
              </a:solidFill>
            </a:rPr>
            <a:t>Middle-Class</a:t>
          </a:r>
        </a:p>
        <a:p>
          <a:pPr algn="ctr"/>
          <a:r>
            <a:rPr lang="tr-TR" sz="1000" b="1" baseline="0">
              <a:solidFill>
                <a:sysClr val="windowText" lastClr="000000"/>
              </a:solidFill>
            </a:rPr>
            <a:t>High-Income</a:t>
          </a: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Geographic:</a:t>
          </a:r>
        </a:p>
        <a:p>
          <a:pPr algn="ctr"/>
          <a:r>
            <a:rPr lang="tr-TR" sz="1000" b="1" baseline="0">
              <a:solidFill>
                <a:schemeClr val="bg1"/>
              </a:solidFill>
            </a:rPr>
            <a:t>Cities</a:t>
          </a:r>
        </a:p>
        <a:p>
          <a:pPr algn="ctr"/>
          <a:r>
            <a:rPr lang="tr-TR" sz="1000" b="1" baseline="0">
              <a:solidFill>
                <a:schemeClr val="bg1"/>
              </a:solidFill>
            </a:rPr>
            <a:t>Rural Area</a:t>
          </a: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OUTSOURCE:</a:t>
          </a:r>
        </a:p>
        <a:p>
          <a:pPr algn="l"/>
          <a:r>
            <a:rPr lang="tr-TR" sz="1000" b="1">
              <a:solidFill>
                <a:schemeClr val="bg1"/>
              </a:solidFill>
            </a:rPr>
            <a:t>Freelance</a:t>
          </a:r>
          <a:r>
            <a:rPr lang="tr-TR" sz="1000" b="1" baseline="0">
              <a:solidFill>
                <a:schemeClr val="bg1"/>
              </a:solidFill>
            </a:rPr>
            <a:t> writers</a:t>
          </a:r>
        </a:p>
        <a:p>
          <a:pPr algn="l"/>
          <a:r>
            <a:rPr lang="tr-TR" sz="1000" b="1" baseline="0">
              <a:solidFill>
                <a:schemeClr val="bg1"/>
              </a:solidFill>
            </a:rPr>
            <a:t>Translators</a:t>
          </a:r>
        </a:p>
        <a:p>
          <a:pPr algn="l"/>
          <a:r>
            <a:rPr lang="tr-TR" sz="1000" b="1" baseline="0">
              <a:solidFill>
                <a:schemeClr val="bg1"/>
              </a:solidFill>
            </a:rPr>
            <a:t>Distribution Partner</a:t>
          </a:r>
          <a:endParaRPr lang="tr-TR" sz="1000" b="1">
            <a:solidFill>
              <a:schemeClr val="bg1"/>
            </a:solidFill>
          </a:endParaRP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62674" y="7887150"/>
          <a:ext cx="219075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baseline="0">
              <a:solidFill>
                <a:schemeClr val="bg1"/>
              </a:solidFill>
            </a:rPr>
            <a:t>MAIN REVENUE STREAMS:</a:t>
          </a:r>
        </a:p>
        <a:p>
          <a:pPr algn="l"/>
          <a:r>
            <a:rPr lang="tr-TR" sz="1000" b="1" baseline="0">
              <a:solidFill>
                <a:schemeClr val="bg1"/>
              </a:solidFill>
            </a:rPr>
            <a:t>- Online Printed Book Sales</a:t>
          </a:r>
        </a:p>
        <a:p>
          <a:pPr algn="l"/>
          <a:r>
            <a:rPr lang="tr-TR" sz="1000" b="1" baseline="0">
              <a:solidFill>
                <a:schemeClr val="bg1"/>
              </a:solidFill>
            </a:rPr>
            <a:t>- Wholesale Printed Book Sales</a:t>
          </a:r>
        </a:p>
        <a:p>
          <a:pPr algn="l"/>
          <a:r>
            <a:rPr lang="tr-TR" sz="1000" b="1" baseline="0">
              <a:solidFill>
                <a:schemeClr val="bg1"/>
              </a:solidFill>
            </a:rPr>
            <a:t>- Subscriptions</a:t>
          </a:r>
          <a:endParaRPr lang="tr-TR" sz="1000" b="1">
            <a:solidFill>
              <a:schemeClr val="bg1"/>
            </a:solidFill>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1490900" y="133350"/>
          <a:ext cx="1044000" cy="450000"/>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8924925" y="114300"/>
          <a:ext cx="1044000" cy="45000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endParaRPr lang="tr-TR" sz="1200">
            <a:solidFill>
              <a:sysClr val="windowText" lastClr="000000"/>
            </a:solidFill>
            <a:latin typeface="+mn-lt"/>
          </a:endParaRPr>
        </a:p>
        <a:p>
          <a:pPr marL="144000" algn="l">
            <a:spcBef>
              <a:spcPts val="0"/>
            </a:spcBef>
            <a:spcAft>
              <a:spcPts val="800"/>
            </a:spcAft>
          </a:pPr>
          <a:r>
            <a:rPr lang="tr-TR" sz="1200">
              <a:solidFill>
                <a:sysClr val="windowText" lastClr="000000"/>
              </a:solidFill>
              <a:latin typeface="+mn-lt"/>
            </a:rPr>
            <a:t>Always being very good readers from their childhood, Timothy and Melinda have been involved in the publishing industry for more than ten years. They run a book store in Madison, Indiana since 2008.</a:t>
          </a:r>
        </a:p>
        <a:p>
          <a:pPr marL="144000" algn="l">
            <a:spcBef>
              <a:spcPts val="0"/>
            </a:spcBef>
            <a:spcAft>
              <a:spcPts val="800"/>
            </a:spcAft>
          </a:pPr>
          <a:r>
            <a:rPr lang="tr-TR" sz="1200">
              <a:solidFill>
                <a:sysClr val="windowText" lastClr="000000"/>
              </a:solidFill>
              <a:latin typeface="+mn-lt"/>
            </a:rPr>
            <a:t>The first Coyote idea was born as a third-generation publishing house business, with an aim to provide children books in every possible media. As long as the kids become more tech-savvy, it becomes harder to keep them away from computers, tablets, and other devices. So if we cannot bring them out of the digital world, then we should bring books into that world, and this is the main idea that Coyote takes its roots from.</a:t>
          </a:r>
        </a:p>
        <a:p>
          <a:pPr marL="144000" algn="l">
            <a:spcBef>
              <a:spcPts val="0"/>
            </a:spcBef>
            <a:spcAft>
              <a:spcPts val="800"/>
            </a:spcAft>
          </a:pPr>
          <a:r>
            <a:rPr lang="tr-TR" sz="1200">
              <a:solidFill>
                <a:sysClr val="windowText" lastClr="000000"/>
              </a:solidFill>
              <a:latin typeface="+mn-lt"/>
            </a:rPr>
            <a:t>We will publish e-books and audiobooks along with printed ones. We'll distribute the printed books with a wholesaler partner, whereas our e-book and audiobook sales will be made through subscriptions.</a:t>
          </a:r>
        </a:p>
        <a:p>
          <a:pPr marL="144000" algn="l">
            <a:spcBef>
              <a:spcPts val="0"/>
            </a:spcBef>
            <a:spcAft>
              <a:spcPts val="800"/>
            </a:spcAft>
          </a:pPr>
          <a:r>
            <a:rPr lang="tr-TR" sz="1200">
              <a:solidFill>
                <a:sysClr val="windowText" lastClr="000000"/>
              </a:solidFill>
              <a:latin typeface="+mn-lt"/>
            </a:rPr>
            <a:t>Coyote aims to reach 200 printed books with all having e-book and audiobook versions at the end of the first year. Our five-year target is to raise this number fivefold.</a:t>
          </a:r>
        </a:p>
        <a:p>
          <a:pPr marL="144000" algn="l">
            <a:spcBef>
              <a:spcPts val="0"/>
            </a:spcBef>
            <a:spcAft>
              <a:spcPts val="800"/>
            </a:spcAft>
          </a:pPr>
          <a:r>
            <a:rPr lang="tr-TR" sz="1200">
              <a:solidFill>
                <a:sysClr val="windowText" lastClr="000000"/>
              </a:solidFill>
              <a:latin typeface="+mn-lt"/>
            </a:rPr>
            <a:t>We target English-speaking children ages between 0-14 from all around the world.</a:t>
          </a:r>
        </a:p>
        <a:p>
          <a:pPr marL="144000" algn="l">
            <a:spcBef>
              <a:spcPts val="0"/>
            </a:spcBef>
            <a:spcAft>
              <a:spcPts val="800"/>
            </a:spcAft>
          </a:pPr>
          <a:r>
            <a:rPr lang="tr-TR" sz="1200">
              <a:solidFill>
                <a:sysClr val="windowText" lastClr="000000"/>
              </a:solidFill>
              <a:latin typeface="+mn-lt"/>
            </a:rPr>
            <a:t>In terms of competition, we believe in our unique position to offer books in different media options. Our subscription model will also give us an advantage against our competitors that we'll be able to create sustainable customer loyalty. Besides that, we'll focus on children's literature, which will give us a niche area, especially for the e-book and audiobook versions.</a:t>
          </a:r>
        </a:p>
        <a:p>
          <a:pPr marL="144000" algn="l">
            <a:spcBef>
              <a:spcPts val="0"/>
            </a:spcBef>
            <a:spcAft>
              <a:spcPts val="800"/>
            </a:spcAft>
          </a:pPr>
          <a:r>
            <a:rPr lang="tr-TR" sz="1200">
              <a:solidFill>
                <a:sysClr val="windowText" lastClr="000000"/>
              </a:solidFill>
              <a:latin typeface="+mn-lt"/>
            </a:rPr>
            <a:t>Financial analyses show that our business will have both a  positive profit and cash flow in our first year. The expected equity ratio is nearly 25% for the first year.</a:t>
          </a: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8943975" y="133350"/>
          <a:ext cx="1044000" cy="45000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a:t>
          </a:r>
          <a:r>
            <a:rPr lang="ro-RO" sz="1200"/>
            <a:t>40</a:t>
          </a:r>
          <a:r>
            <a:rPr lang="ro-RO" sz="1200" baseline="0"/>
            <a:t> 742 82 32 93</a:t>
          </a:r>
          <a:br>
            <a:rPr lang="ro-RO" sz="1200" baseline="0"/>
          </a:br>
          <a:r>
            <a:rPr lang="tr-TR" sz="1200"/>
            <a:t>E-mail     : </a:t>
          </a:r>
          <a:r>
            <a:rPr lang="ro-RO" sz="1200"/>
            <a:t>zimbrusrl</a:t>
          </a:r>
          <a:r>
            <a:rPr lang="tr-TR" sz="1200"/>
            <a:t>@</a:t>
          </a:r>
          <a:r>
            <a:rPr lang="ro-RO" sz="1200"/>
            <a:t>gmail</a:t>
          </a:r>
          <a:r>
            <a:rPr lang="tr-TR" sz="1200"/>
            <a:t>.</a:t>
          </a:r>
          <a:r>
            <a:rPr lang="ro-RO" sz="1200"/>
            <a:t>com</a:t>
          </a:r>
          <a:endParaRPr lang="tr-TR" sz="1200"/>
        </a:p>
        <a:p>
          <a:pPr algn="l"/>
          <a:r>
            <a:rPr lang="tr-TR" sz="1200"/>
            <a:t>Website :</a:t>
          </a:r>
          <a:r>
            <a:rPr lang="tr-TR" sz="1200" baseline="0"/>
            <a:t> www.</a:t>
          </a:r>
          <a:r>
            <a:rPr lang="ro-RO" sz="1200" baseline="0"/>
            <a:t>zimbru</a:t>
          </a:r>
          <a:r>
            <a:rPr lang="tr-TR" sz="1200" baseline="0"/>
            <a:t>.</a:t>
          </a:r>
          <a:r>
            <a:rPr lang="ro-RO" sz="1200" baseline="0"/>
            <a:t>ro</a:t>
          </a:r>
          <a:endParaRPr lang="tr-TR" sz="1200"/>
        </a:p>
        <a:p>
          <a:pPr algn="l"/>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58040" y="115419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4000" b="1"/>
            <a:t>ZIMBRU</a:t>
          </a:r>
          <a:br>
            <a:rPr lang="ro-RO" sz="4000" b="1"/>
          </a:br>
          <a:r>
            <a:rPr lang="ro-RO" sz="4000" b="1"/>
            <a:t>SRL</a:t>
          </a:r>
          <a:endParaRPr lang="tr-TR" sz="4000" b="1"/>
        </a:p>
      </xdr:txBody>
    </xdr:sp>
    <xdr:clientData fLocksWithSheet="0"/>
  </xdr:twoCellAnchor>
  <xdr:twoCellAnchor editAs="oneCell">
    <xdr:from>
      <xdr:col>1</xdr:col>
      <xdr:colOff>144780</xdr:colOff>
      <xdr:row>41</xdr:row>
      <xdr:rowOff>76200</xdr:rowOff>
    </xdr:from>
    <xdr:to>
      <xdr:col>3</xdr:col>
      <xdr:colOff>565786</xdr:colOff>
      <xdr:row>44</xdr:row>
      <xdr:rowOff>76200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396240" y="7597140"/>
          <a:ext cx="551878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32</xdr:row>
      <xdr:rowOff>129540</xdr:rowOff>
    </xdr:from>
    <xdr:to>
      <xdr:col>3</xdr:col>
      <xdr:colOff>581025</xdr:colOff>
      <xdr:row>40</xdr:row>
      <xdr:rowOff>7620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11481" y="5935980"/>
          <a:ext cx="5518784" cy="1402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2000"/>
            <a:t>Varatic Alexandru</a:t>
          </a:r>
          <a:endParaRPr lang="tr-TR" sz="2000"/>
        </a:p>
        <a:p>
          <a:pPr algn="ctr"/>
          <a:r>
            <a:rPr lang="ro-RO" sz="2000"/>
            <a:t>Semenenco Stanislav</a:t>
          </a:r>
          <a:br>
            <a:rPr lang="ro-RO" sz="2000"/>
          </a:br>
          <a:r>
            <a:rPr lang="ro-RO" sz="2000"/>
            <a:t>Ursu Dumitru</a:t>
          </a:r>
          <a:br>
            <a:rPr lang="ro-RO" sz="2000"/>
          </a:br>
          <a:r>
            <a:rPr lang="ro-RO" sz="2000"/>
            <a:t>Zatîc Mihail</a:t>
          </a:r>
          <a:endParaRPr lang="tr-TR" sz="2000"/>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6981825" y="140550"/>
          <a:ext cx="1044000" cy="45000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0309269" y="104775"/>
          <a:ext cx="1044000" cy="45000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8928011" y="125301"/>
          <a:ext cx="1043731" cy="450536"/>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8931519" y="135548"/>
          <a:ext cx="1046931" cy="451465"/>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8931519" y="135548"/>
          <a:ext cx="1046931" cy="451465"/>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89249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8915400" y="133350"/>
          <a:ext cx="1044000" cy="45000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1458575" y="133350"/>
          <a:ext cx="1044000" cy="450000"/>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17443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AG35"/>
  <sheetViews>
    <sheetView showGridLines="0" showRowColHeaders="0" zoomScale="93" zoomScaleNormal="93"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2" width="3.7109375" style="18" customWidth="1"/>
    <col min="3" max="3" width="1.7109375" style="18" customWidth="1"/>
    <col min="4" max="4" width="44.7109375" style="18" customWidth="1"/>
    <col min="5" max="5" width="1.42578125" style="18" customWidth="1"/>
    <col min="6" max="6" width="5.7109375" style="18" customWidth="1"/>
    <col min="7" max="7" width="4.5703125" style="18" customWidth="1"/>
    <col min="8" max="8" width="1.7109375" style="18" customWidth="1"/>
    <col min="9" max="9" width="44.7109375" style="18" customWidth="1"/>
    <col min="10" max="10" width="1.42578125" style="18" customWidth="1"/>
    <col min="11" max="11" width="5.7109375" style="18" customWidth="1"/>
    <col min="12" max="12" width="3.7109375" style="18" customWidth="1"/>
    <col min="13" max="13" width="43.7109375" style="18" customWidth="1"/>
    <col min="14" max="14" width="3.7109375" style="18" customWidth="1"/>
    <col min="15" max="15" width="1.7109375" style="18" customWidth="1"/>
    <col min="16" max="19" width="8.85546875" style="18"/>
    <col min="20" max="20" width="40.7109375" style="18" customWidth="1"/>
    <col min="21" max="16384" width="8.85546875" style="18"/>
  </cols>
  <sheetData>
    <row r="1" spans="1:15" s="1" customFormat="1" ht="6.75" customHeight="1" x14ac:dyDescent="0.25">
      <c r="B1" s="2"/>
      <c r="C1" s="2"/>
      <c r="F1" s="3"/>
      <c r="G1" s="3"/>
      <c r="H1" s="3"/>
    </row>
    <row r="2" spans="1:15" s="218" customFormat="1" ht="20.100000000000001" customHeight="1" x14ac:dyDescent="0.25">
      <c r="B2" s="329" t="s">
        <v>287</v>
      </c>
      <c r="C2" s="30"/>
      <c r="D2" s="248"/>
      <c r="E2" s="219"/>
      <c r="F2" s="219"/>
      <c r="G2" s="219"/>
      <c r="H2" s="219"/>
      <c r="I2" s="219"/>
      <c r="J2" s="219"/>
      <c r="K2" s="219"/>
      <c r="L2" s="219"/>
      <c r="M2" s="219"/>
      <c r="N2" s="219"/>
      <c r="O2" s="220"/>
    </row>
    <row r="3" spans="1:15" s="221" customFormat="1" ht="24" customHeight="1" x14ac:dyDescent="0.25">
      <c r="B3" s="330" t="s">
        <v>288</v>
      </c>
      <c r="C3" s="5"/>
      <c r="D3" s="249"/>
      <c r="E3" s="7"/>
      <c r="F3" s="7"/>
      <c r="G3" s="7"/>
      <c r="H3" s="7"/>
      <c r="I3" s="7"/>
      <c r="J3" s="7"/>
      <c r="K3" s="7"/>
      <c r="L3" s="7"/>
      <c r="M3" s="7"/>
      <c r="N3" s="7"/>
      <c r="O3" s="8"/>
    </row>
    <row r="4" spans="1:15" s="10" customFormat="1" ht="3.95" customHeight="1" x14ac:dyDescent="0.25">
      <c r="A4" s="9"/>
      <c r="B4" s="9"/>
      <c r="C4" s="9"/>
      <c r="D4" s="9"/>
      <c r="E4" s="9"/>
      <c r="F4" s="9"/>
      <c r="G4" s="9"/>
      <c r="H4" s="9"/>
      <c r="I4" s="9"/>
      <c r="J4" s="9"/>
      <c r="K4" s="9"/>
      <c r="L4" s="9"/>
      <c r="M4" s="9"/>
      <c r="N4" s="9"/>
      <c r="O4" s="9"/>
    </row>
    <row r="5" spans="1:15" s="10" customFormat="1" ht="3.95" customHeight="1" x14ac:dyDescent="0.25">
      <c r="A5" s="11"/>
      <c r="B5" s="11"/>
      <c r="C5" s="11"/>
      <c r="D5" s="11"/>
      <c r="E5" s="11"/>
      <c r="F5" s="11"/>
      <c r="G5" s="11"/>
      <c r="H5" s="11"/>
      <c r="I5" s="11"/>
      <c r="J5" s="11"/>
      <c r="K5" s="11"/>
      <c r="L5" s="11"/>
      <c r="M5" s="11"/>
      <c r="N5" s="11"/>
      <c r="O5" s="11"/>
    </row>
    <row r="6" spans="1:15" s="10" customFormat="1" ht="12" customHeight="1" x14ac:dyDescent="0.25">
      <c r="A6" s="9"/>
      <c r="B6" s="12"/>
      <c r="C6" s="13"/>
      <c r="D6" s="13"/>
      <c r="E6" s="13"/>
      <c r="F6" s="13"/>
      <c r="G6" s="13"/>
      <c r="H6" s="13"/>
      <c r="I6" s="13"/>
      <c r="J6" s="13"/>
      <c r="K6" s="13"/>
      <c r="L6" s="13"/>
      <c r="M6" s="13"/>
      <c r="N6" s="14"/>
      <c r="O6" s="9"/>
    </row>
    <row r="7" spans="1:15" s="10" customFormat="1" ht="20.100000000000001" customHeight="1" thickBot="1" x14ac:dyDescent="0.35">
      <c r="B7" s="15"/>
      <c r="C7" s="168" t="s">
        <v>289</v>
      </c>
      <c r="D7" s="168"/>
      <c r="E7" s="168"/>
      <c r="F7" s="168"/>
      <c r="G7" s="168"/>
      <c r="H7" s="168"/>
      <c r="I7" s="168"/>
      <c r="J7" s="168"/>
      <c r="K7" s="168"/>
      <c r="L7" s="157"/>
      <c r="M7" s="153"/>
      <c r="N7" s="17"/>
    </row>
    <row r="8" spans="1:15" s="10" customFormat="1" ht="15" customHeight="1" x14ac:dyDescent="0.3">
      <c r="B8" s="15"/>
      <c r="C8" s="16"/>
      <c r="D8" s="158"/>
      <c r="E8" s="158"/>
      <c r="F8" s="158"/>
      <c r="G8" s="158"/>
      <c r="H8" s="158"/>
      <c r="I8" s="158"/>
      <c r="J8" s="158"/>
      <c r="K8" s="158"/>
      <c r="L8" s="158"/>
      <c r="M8" s="16"/>
      <c r="N8" s="17"/>
    </row>
    <row r="9" spans="1:15" s="10" customFormat="1" ht="24.95" customHeight="1" x14ac:dyDescent="0.25">
      <c r="B9" s="15"/>
      <c r="C9" s="165"/>
      <c r="D9" s="245" t="s">
        <v>281</v>
      </c>
      <c r="E9" s="245"/>
      <c r="F9" s="245"/>
      <c r="G9" s="155"/>
      <c r="H9" s="160"/>
      <c r="I9" s="245" t="s">
        <v>284</v>
      </c>
      <c r="J9" s="245"/>
      <c r="K9" s="245"/>
      <c r="L9" s="157"/>
      <c r="M9" s="153"/>
      <c r="N9" s="17"/>
    </row>
    <row r="10" spans="1:15" s="10" customFormat="1" ht="9.9499999999999993" customHeight="1" thickBot="1" x14ac:dyDescent="0.35">
      <c r="B10" s="15"/>
      <c r="C10" s="16"/>
      <c r="D10" s="155"/>
      <c r="E10" s="155"/>
      <c r="F10" s="155"/>
      <c r="G10" s="155"/>
      <c r="H10" s="155"/>
      <c r="I10" s="155"/>
      <c r="J10" s="155"/>
      <c r="K10" s="158"/>
      <c r="L10" s="158"/>
      <c r="M10" s="16"/>
      <c r="N10" s="17"/>
    </row>
    <row r="11" spans="1:15" s="10" customFormat="1" ht="24.95" customHeight="1" thickBot="1" x14ac:dyDescent="0.3">
      <c r="B11" s="15"/>
      <c r="C11" s="16"/>
      <c r="D11" s="117"/>
      <c r="E11" s="246"/>
      <c r="F11" s="247" t="s">
        <v>10</v>
      </c>
      <c r="G11" s="155"/>
      <c r="H11" s="155"/>
      <c r="I11" s="117"/>
      <c r="J11" s="234"/>
      <c r="K11" s="247" t="s">
        <v>10</v>
      </c>
      <c r="L11" s="159"/>
      <c r="M11" s="154"/>
      <c r="N11" s="17"/>
    </row>
    <row r="12" spans="1:15" s="10" customFormat="1" ht="9.9499999999999993" customHeight="1" x14ac:dyDescent="0.3">
      <c r="B12" s="15"/>
      <c r="C12" s="16"/>
      <c r="D12" s="155"/>
      <c r="E12" s="155"/>
      <c r="F12" s="155"/>
      <c r="G12" s="155"/>
      <c r="H12" s="155"/>
      <c r="I12" s="156"/>
      <c r="J12" s="167"/>
      <c r="K12" s="158"/>
      <c r="L12" s="158"/>
      <c r="M12" s="16"/>
      <c r="N12" s="17"/>
    </row>
    <row r="13" spans="1:15" s="10" customFormat="1" ht="24.95" customHeight="1" x14ac:dyDescent="0.25">
      <c r="B13" s="15"/>
      <c r="C13" s="164"/>
      <c r="D13" s="245" t="s">
        <v>282</v>
      </c>
      <c r="E13" s="245"/>
      <c r="F13" s="245"/>
      <c r="G13" s="155"/>
      <c r="H13" s="161"/>
      <c r="I13" s="245" t="s">
        <v>285</v>
      </c>
      <c r="J13" s="245"/>
      <c r="K13" s="245"/>
      <c r="L13" s="157"/>
      <c r="M13" s="153"/>
      <c r="N13" s="17"/>
    </row>
    <row r="14" spans="1:15" s="10" customFormat="1" ht="9.9499999999999993" customHeight="1" thickBot="1" x14ac:dyDescent="0.35">
      <c r="B14" s="15"/>
      <c r="C14" s="16"/>
      <c r="D14" s="155"/>
      <c r="E14" s="155"/>
      <c r="F14" s="155"/>
      <c r="G14" s="155"/>
      <c r="H14" s="155"/>
      <c r="I14" s="155"/>
      <c r="J14" s="155"/>
      <c r="K14" s="158"/>
      <c r="L14" s="158"/>
      <c r="M14" s="16"/>
      <c r="N14" s="17"/>
    </row>
    <row r="15" spans="1:15" s="10" customFormat="1" ht="24.95" customHeight="1" thickBot="1" x14ac:dyDescent="0.3">
      <c r="B15" s="15"/>
      <c r="C15" s="16"/>
      <c r="D15" s="117"/>
      <c r="E15" s="234"/>
      <c r="F15" s="247" t="s">
        <v>10</v>
      </c>
      <c r="G15" s="155"/>
      <c r="H15" s="155"/>
      <c r="I15" s="117"/>
      <c r="J15" s="234"/>
      <c r="K15" s="247" t="s">
        <v>10</v>
      </c>
      <c r="L15" s="159"/>
      <c r="M15" s="154"/>
      <c r="N15" s="17"/>
    </row>
    <row r="16" spans="1:15" s="10" customFormat="1" ht="9.9499999999999993" customHeight="1" thickBot="1" x14ac:dyDescent="0.35">
      <c r="B16" s="15"/>
      <c r="C16" s="16"/>
      <c r="D16" s="155"/>
      <c r="E16" s="155"/>
      <c r="F16" s="155"/>
      <c r="G16" s="155"/>
      <c r="H16" s="155"/>
      <c r="I16" s="155"/>
      <c r="J16" s="155"/>
      <c r="K16" s="158"/>
      <c r="L16" s="158"/>
      <c r="M16" s="16"/>
      <c r="N16" s="17"/>
    </row>
    <row r="17" spans="2:20" s="10" customFormat="1" ht="24.95" customHeight="1" thickBot="1" x14ac:dyDescent="0.3">
      <c r="B17" s="15"/>
      <c r="C17" s="16"/>
      <c r="D17" s="117"/>
      <c r="E17" s="234"/>
      <c r="F17" s="247" t="s">
        <v>10</v>
      </c>
      <c r="G17" s="155"/>
      <c r="H17" s="155"/>
      <c r="I17" s="117"/>
      <c r="J17" s="234"/>
      <c r="K17" s="247" t="s">
        <v>10</v>
      </c>
      <c r="L17" s="159"/>
      <c r="M17" s="154"/>
      <c r="N17" s="17"/>
    </row>
    <row r="18" spans="2:20" s="10" customFormat="1" ht="9.9499999999999993" customHeight="1" thickBot="1" x14ac:dyDescent="0.35">
      <c r="B18" s="15"/>
      <c r="C18" s="16"/>
      <c r="D18" s="155"/>
      <c r="E18" s="155"/>
      <c r="F18" s="155"/>
      <c r="G18" s="155"/>
      <c r="H18" s="155"/>
      <c r="I18" s="155"/>
      <c r="J18" s="155"/>
      <c r="K18" s="158"/>
      <c r="L18" s="158"/>
      <c r="M18" s="16"/>
      <c r="N18" s="17"/>
    </row>
    <row r="19" spans="2:20" s="10" customFormat="1" ht="24.95" customHeight="1" thickBot="1" x14ac:dyDescent="0.3">
      <c r="B19" s="15"/>
      <c r="C19" s="163"/>
      <c r="D19" s="245" t="s">
        <v>283</v>
      </c>
      <c r="E19" s="245"/>
      <c r="F19" s="245"/>
      <c r="G19" s="155"/>
      <c r="H19" s="155"/>
      <c r="I19" s="117"/>
      <c r="J19" s="234"/>
      <c r="K19" s="247" t="s">
        <v>10</v>
      </c>
      <c r="L19" s="159"/>
      <c r="M19" s="154"/>
      <c r="N19" s="17"/>
    </row>
    <row r="20" spans="2:20" s="10" customFormat="1" ht="9.9499999999999993" customHeight="1" thickBot="1" x14ac:dyDescent="0.35">
      <c r="B20" s="15"/>
      <c r="C20" s="16"/>
      <c r="D20" s="155"/>
      <c r="E20" s="155"/>
      <c r="F20" s="155"/>
      <c r="G20" s="155"/>
      <c r="H20" s="155"/>
      <c r="I20" s="155"/>
      <c r="J20" s="155"/>
      <c r="K20" s="158"/>
      <c r="L20" s="158"/>
      <c r="M20" s="16"/>
      <c r="N20" s="17"/>
    </row>
    <row r="21" spans="2:20" s="10" customFormat="1" ht="24.95" customHeight="1" thickBot="1" x14ac:dyDescent="0.3">
      <c r="B21" s="15"/>
      <c r="C21" s="16"/>
      <c r="D21" s="117"/>
      <c r="E21" s="234"/>
      <c r="F21" s="247" t="s">
        <v>10</v>
      </c>
      <c r="G21" s="155"/>
      <c r="H21" s="155"/>
      <c r="I21" s="117"/>
      <c r="J21" s="234"/>
      <c r="K21" s="247" t="s">
        <v>9</v>
      </c>
      <c r="L21" s="159"/>
      <c r="M21" s="154"/>
      <c r="N21" s="17"/>
    </row>
    <row r="22" spans="2:20" s="10" customFormat="1" ht="9.9499999999999993" customHeight="1" thickBot="1" x14ac:dyDescent="0.35">
      <c r="B22" s="15"/>
      <c r="C22" s="16"/>
      <c r="D22" s="155"/>
      <c r="E22" s="155"/>
      <c r="F22" s="155"/>
      <c r="G22" s="155"/>
      <c r="H22" s="155"/>
      <c r="I22" s="155"/>
      <c r="J22" s="155"/>
      <c r="K22" s="158"/>
      <c r="L22" s="158"/>
      <c r="M22" s="16"/>
      <c r="N22" s="17"/>
    </row>
    <row r="23" spans="2:20" s="10" customFormat="1" ht="24.95" customHeight="1" thickBot="1" x14ac:dyDescent="0.3">
      <c r="B23" s="15"/>
      <c r="C23" s="16"/>
      <c r="D23" s="117"/>
      <c r="E23" s="234"/>
      <c r="F23" s="247" t="s">
        <v>9</v>
      </c>
      <c r="G23" s="155"/>
      <c r="H23" s="155"/>
      <c r="I23" s="117"/>
      <c r="J23" s="234"/>
      <c r="K23" s="247" t="s">
        <v>10</v>
      </c>
      <c r="L23" s="159"/>
      <c r="M23" s="154"/>
      <c r="N23" s="17"/>
      <c r="S23" s="166"/>
      <c r="T23" s="166"/>
    </row>
    <row r="24" spans="2:20" s="10" customFormat="1" ht="9.9499999999999993" customHeight="1" thickBot="1" x14ac:dyDescent="0.35">
      <c r="B24" s="15"/>
      <c r="C24" s="16"/>
      <c r="D24" s="155"/>
      <c r="E24" s="155"/>
      <c r="F24" s="155"/>
      <c r="G24" s="155"/>
      <c r="H24" s="155"/>
      <c r="I24" s="155"/>
      <c r="J24" s="155"/>
      <c r="K24" s="158"/>
      <c r="L24" s="158"/>
      <c r="M24" s="16"/>
      <c r="N24" s="17"/>
    </row>
    <row r="25" spans="2:20" s="10" customFormat="1" ht="24.95" customHeight="1" thickBot="1" x14ac:dyDescent="0.3">
      <c r="B25" s="15"/>
      <c r="C25" s="16"/>
      <c r="D25" s="117"/>
      <c r="E25" s="234"/>
      <c r="F25" s="247" t="s">
        <v>10</v>
      </c>
      <c r="G25" s="155"/>
      <c r="H25" s="162"/>
      <c r="I25" s="245" t="s">
        <v>286</v>
      </c>
      <c r="J25" s="245"/>
      <c r="K25" s="245"/>
      <c r="L25" s="157"/>
      <c r="M25" s="153"/>
      <c r="N25" s="17"/>
    </row>
    <row r="26" spans="2:20" s="10" customFormat="1" ht="9.9499999999999993" customHeight="1" thickBot="1" x14ac:dyDescent="0.35">
      <c r="B26" s="15"/>
      <c r="C26" s="16"/>
      <c r="D26" s="155"/>
      <c r="E26" s="155"/>
      <c r="F26" s="155"/>
      <c r="G26" s="155"/>
      <c r="H26" s="155"/>
      <c r="I26" s="155"/>
      <c r="J26" s="155"/>
      <c r="K26" s="158"/>
      <c r="L26" s="158"/>
      <c r="M26" s="16"/>
      <c r="N26" s="17"/>
    </row>
    <row r="27" spans="2:20" s="10" customFormat="1" ht="24.95" customHeight="1" thickBot="1" x14ac:dyDescent="0.3">
      <c r="B27" s="15"/>
      <c r="C27" s="16"/>
      <c r="D27" s="117"/>
      <c r="E27" s="234"/>
      <c r="F27" s="247" t="s">
        <v>9</v>
      </c>
      <c r="G27" s="155"/>
      <c r="H27" s="155"/>
      <c r="I27" s="117"/>
      <c r="J27" s="234"/>
      <c r="K27" s="247" t="s">
        <v>10</v>
      </c>
      <c r="L27" s="159"/>
      <c r="M27" s="154"/>
      <c r="N27" s="17"/>
    </row>
    <row r="28" spans="2:20" s="10" customFormat="1" ht="9.9499999999999993" customHeight="1" thickBot="1" x14ac:dyDescent="0.35">
      <c r="B28" s="15"/>
      <c r="C28" s="16"/>
      <c r="D28" s="155"/>
      <c r="E28" s="155"/>
      <c r="F28" s="155"/>
      <c r="G28" s="155"/>
      <c r="H28" s="155"/>
      <c r="I28" s="155"/>
      <c r="J28" s="155"/>
      <c r="K28" s="158"/>
      <c r="L28" s="158"/>
      <c r="M28" s="16"/>
      <c r="N28" s="17"/>
    </row>
    <row r="29" spans="2:20" s="10" customFormat="1" ht="24.95" customHeight="1" thickBot="1" x14ac:dyDescent="0.3">
      <c r="B29" s="15"/>
      <c r="C29" s="16"/>
      <c r="D29" s="117"/>
      <c r="E29" s="234"/>
      <c r="F29" s="247" t="s">
        <v>10</v>
      </c>
      <c r="G29" s="155"/>
      <c r="H29" s="155"/>
      <c r="I29" s="117"/>
      <c r="J29" s="234"/>
      <c r="K29" s="247" t="s">
        <v>9</v>
      </c>
      <c r="L29" s="159"/>
      <c r="M29" s="154"/>
      <c r="N29" s="17"/>
    </row>
    <row r="30" spans="2:20" s="10" customFormat="1" ht="9.9499999999999993" customHeight="1" thickBot="1" x14ac:dyDescent="0.35">
      <c r="B30" s="15"/>
      <c r="C30" s="16"/>
      <c r="D30" s="155"/>
      <c r="E30" s="155"/>
      <c r="F30" s="155"/>
      <c r="G30" s="155"/>
      <c r="H30" s="155"/>
      <c r="I30" s="155"/>
      <c r="J30" s="155"/>
      <c r="K30" s="158"/>
      <c r="L30" s="158"/>
      <c r="M30" s="16"/>
      <c r="N30" s="17"/>
    </row>
    <row r="31" spans="2:20" s="10" customFormat="1" ht="24.95" customHeight="1" thickBot="1" x14ac:dyDescent="0.3">
      <c r="B31" s="15"/>
      <c r="C31" s="16"/>
      <c r="D31" s="117"/>
      <c r="E31" s="234"/>
      <c r="F31" s="247" t="s">
        <v>10</v>
      </c>
      <c r="G31" s="155"/>
      <c r="H31" s="155"/>
      <c r="I31" s="117"/>
      <c r="J31" s="234"/>
      <c r="K31" s="247" t="s">
        <v>10</v>
      </c>
      <c r="L31" s="159"/>
      <c r="M31" s="154"/>
      <c r="N31" s="17"/>
    </row>
    <row r="32" spans="2:20" s="10" customFormat="1" ht="15" customHeight="1" x14ac:dyDescent="0.3">
      <c r="B32" s="15"/>
      <c r="C32" s="16"/>
      <c r="D32" s="155"/>
      <c r="E32" s="155"/>
      <c r="F32" s="155"/>
      <c r="G32" s="155"/>
      <c r="H32" s="155"/>
      <c r="I32" s="155"/>
      <c r="J32" s="155"/>
      <c r="K32" s="158"/>
      <c r="L32" s="158"/>
      <c r="M32" s="16"/>
      <c r="N32" s="17"/>
    </row>
    <row r="33" spans="2:33" ht="12" customHeight="1" x14ac:dyDescent="0.25">
      <c r="B33" s="19"/>
      <c r="C33" s="20"/>
      <c r="D33" s="20"/>
      <c r="E33" s="20"/>
      <c r="F33" s="20"/>
      <c r="G33" s="20"/>
      <c r="H33" s="20"/>
      <c r="I33" s="20"/>
      <c r="J33" s="20"/>
      <c r="K33" s="20"/>
      <c r="L33" s="20"/>
      <c r="M33" s="20"/>
      <c r="N33" s="21"/>
      <c r="O33" s="10"/>
      <c r="P33" s="10"/>
      <c r="Q33" s="10"/>
      <c r="R33" s="10"/>
      <c r="S33" s="10"/>
      <c r="T33" s="10"/>
      <c r="U33" s="10"/>
      <c r="V33" s="10"/>
      <c r="W33" s="10"/>
      <c r="X33" s="10"/>
      <c r="Y33" s="10"/>
      <c r="Z33" s="10"/>
      <c r="AA33" s="10"/>
      <c r="AB33" s="10"/>
      <c r="AC33" s="10"/>
      <c r="AD33" s="10"/>
      <c r="AE33" s="10"/>
      <c r="AF33" s="10"/>
      <c r="AG33" s="10"/>
    </row>
    <row r="34" spans="2:33" ht="7.15" customHeight="1" x14ac:dyDescent="0.25"/>
    <row r="35" spans="2:33" s="22" customFormat="1" ht="22.9" customHeight="1" x14ac:dyDescent="0.25">
      <c r="B35" s="23"/>
      <c r="C35" s="23"/>
      <c r="D35" s="24"/>
      <c r="E35" s="24"/>
      <c r="F35" s="25"/>
      <c r="G35" s="25"/>
      <c r="H35" s="25"/>
      <c r="I35" s="23"/>
      <c r="J35" s="23"/>
      <c r="K35" s="23"/>
      <c r="L35" s="23"/>
      <c r="M35" s="23"/>
      <c r="N35" s="23"/>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9" style="18" customWidth="1"/>
    <col min="3" max="3" width="28.7109375" style="18" customWidth="1"/>
    <col min="4" max="4" width="88.7109375" style="18" customWidth="1"/>
    <col min="5" max="5" width="3.7109375" style="18" customWidth="1"/>
    <col min="6" max="16384" width="8.85546875" style="18"/>
  </cols>
  <sheetData>
    <row r="1" spans="1:4" s="1" customFormat="1" ht="6.75" customHeight="1" x14ac:dyDescent="0.25">
      <c r="B1" s="2"/>
    </row>
    <row r="2" spans="1:4" s="218" customFormat="1" ht="20.100000000000001" customHeight="1" x14ac:dyDescent="0.25">
      <c r="B2" s="329" t="s">
        <v>287</v>
      </c>
      <c r="C2" s="222"/>
      <c r="D2" s="219"/>
    </row>
    <row r="3" spans="1:4" s="4" customFormat="1" ht="24" customHeight="1" x14ac:dyDescent="0.25">
      <c r="B3" s="330" t="s">
        <v>302</v>
      </c>
      <c r="C3" s="223"/>
      <c r="D3" s="7"/>
    </row>
    <row r="4" spans="1:4" s="10" customFormat="1" ht="3.95" customHeight="1" x14ac:dyDescent="0.25">
      <c r="A4" s="9"/>
      <c r="B4" s="9"/>
      <c r="C4" s="9"/>
      <c r="D4" s="9"/>
    </row>
    <row r="5" spans="1:4" s="10" customFormat="1" ht="3.95" customHeight="1" x14ac:dyDescent="0.25">
      <c r="A5" s="11"/>
      <c r="B5" s="11"/>
      <c r="C5" s="11"/>
      <c r="D5" s="11"/>
    </row>
    <row r="6" spans="1:4" ht="30" customHeight="1" x14ac:dyDescent="0.25">
      <c r="B6" s="291" t="s">
        <v>44</v>
      </c>
      <c r="C6" s="291" t="s">
        <v>45</v>
      </c>
      <c r="D6" s="291" t="s">
        <v>46</v>
      </c>
    </row>
    <row r="7" spans="1:4" ht="30" customHeight="1" x14ac:dyDescent="0.25">
      <c r="B7" s="180" t="s">
        <v>9</v>
      </c>
      <c r="C7" s="235" t="s">
        <v>38</v>
      </c>
      <c r="D7" s="236" t="s">
        <v>226</v>
      </c>
    </row>
    <row r="8" spans="1:4" ht="30" customHeight="1" x14ac:dyDescent="0.25">
      <c r="B8" s="180" t="s">
        <v>10</v>
      </c>
      <c r="C8" s="235" t="s">
        <v>39</v>
      </c>
      <c r="D8" s="236" t="s">
        <v>227</v>
      </c>
    </row>
    <row r="9" spans="1:4" ht="30" customHeight="1" x14ac:dyDescent="0.25">
      <c r="B9" s="180" t="s">
        <v>10</v>
      </c>
      <c r="C9" s="235" t="s">
        <v>40</v>
      </c>
      <c r="D9" s="236" t="s">
        <v>228</v>
      </c>
    </row>
    <row r="10" spans="1:4" ht="30" customHeight="1" x14ac:dyDescent="0.25">
      <c r="B10" s="180" t="s">
        <v>9</v>
      </c>
      <c r="C10" s="235" t="s">
        <v>41</v>
      </c>
      <c r="D10" s="235"/>
    </row>
    <row r="11" spans="1:4" ht="30" customHeight="1" x14ac:dyDescent="0.25">
      <c r="B11" s="180" t="s">
        <v>10</v>
      </c>
      <c r="C11" s="235" t="s">
        <v>42</v>
      </c>
      <c r="D11" s="236" t="s">
        <v>229</v>
      </c>
    </row>
    <row r="12" spans="1:4" ht="30" customHeight="1" x14ac:dyDescent="0.25">
      <c r="B12" s="180" t="s">
        <v>9</v>
      </c>
      <c r="C12" s="235" t="s">
        <v>43</v>
      </c>
      <c r="D12" s="235"/>
    </row>
    <row r="13" spans="1:4" ht="30" customHeight="1" x14ac:dyDescent="0.25">
      <c r="B13" s="180" t="s">
        <v>10</v>
      </c>
      <c r="C13" s="236" t="s">
        <v>66</v>
      </c>
      <c r="D13" s="236"/>
    </row>
    <row r="14" spans="1:4" ht="30" customHeight="1" x14ac:dyDescent="0.25">
      <c r="B14" s="180"/>
      <c r="C14" s="235"/>
      <c r="D14" s="235"/>
    </row>
    <row r="15" spans="1:4" ht="15" customHeight="1" x14ac:dyDescent="0.25">
      <c r="B15" s="51"/>
      <c r="C15" s="51"/>
      <c r="D15" s="51"/>
    </row>
    <row r="16" spans="1:4" ht="30" customHeight="1" x14ac:dyDescent="0.25">
      <c r="B16" s="362" t="s">
        <v>199</v>
      </c>
      <c r="C16" s="363"/>
      <c r="D16" s="364"/>
    </row>
    <row r="17" spans="2:4" ht="15" customHeight="1" x14ac:dyDescent="0.25">
      <c r="B17" s="344" t="s">
        <v>230</v>
      </c>
      <c r="C17" s="365"/>
      <c r="D17" s="345"/>
    </row>
    <row r="18" spans="2:4" ht="15" customHeight="1" x14ac:dyDescent="0.25">
      <c r="B18" s="340" t="s">
        <v>231</v>
      </c>
      <c r="C18" s="361"/>
      <c r="D18" s="341"/>
    </row>
    <row r="19" spans="2:4" ht="15" customHeight="1" x14ac:dyDescent="0.25">
      <c r="B19" s="340" t="s">
        <v>315</v>
      </c>
      <c r="C19" s="361"/>
      <c r="D19" s="341"/>
    </row>
    <row r="20" spans="2:4" ht="15" customHeight="1" x14ac:dyDescent="0.25">
      <c r="B20" s="340" t="s">
        <v>232</v>
      </c>
      <c r="C20" s="361"/>
      <c r="D20" s="341"/>
    </row>
    <row r="21" spans="2:4" ht="15" customHeight="1" x14ac:dyDescent="0.25">
      <c r="B21" s="340"/>
      <c r="C21" s="361"/>
      <c r="D21" s="341"/>
    </row>
    <row r="22" spans="2:4" ht="15" customHeight="1" x14ac:dyDescent="0.25">
      <c r="B22" s="340"/>
      <c r="C22" s="361"/>
      <c r="D22" s="341"/>
    </row>
    <row r="23" spans="2:4" ht="15" customHeight="1" x14ac:dyDescent="0.25">
      <c r="B23" s="340"/>
      <c r="C23" s="361"/>
      <c r="D23" s="341"/>
    </row>
    <row r="24" spans="2:4" ht="15" customHeight="1" x14ac:dyDescent="0.25">
      <c r="B24" s="340"/>
      <c r="C24" s="361"/>
      <c r="D24" s="341"/>
    </row>
    <row r="25" spans="2:4" ht="15" customHeight="1" x14ac:dyDescent="0.25">
      <c r="B25" s="340"/>
      <c r="C25" s="361"/>
      <c r="D25" s="341"/>
    </row>
    <row r="26" spans="2:4" ht="15" customHeight="1" x14ac:dyDescent="0.25">
      <c r="B26" s="340"/>
      <c r="C26" s="361"/>
      <c r="D26" s="341"/>
    </row>
    <row r="27" spans="2:4" ht="15" customHeight="1" x14ac:dyDescent="0.25">
      <c r="B27" s="340"/>
      <c r="C27" s="361"/>
      <c r="D27" s="341"/>
    </row>
    <row r="28" spans="2:4" ht="15" customHeight="1" x14ac:dyDescent="0.25">
      <c r="B28" s="340"/>
      <c r="C28" s="361"/>
      <c r="D28" s="341"/>
    </row>
    <row r="29" spans="2:4" ht="15" customHeight="1" x14ac:dyDescent="0.25">
      <c r="B29" s="340"/>
      <c r="C29" s="361"/>
      <c r="D29" s="341"/>
    </row>
    <row r="30" spans="2:4" ht="15" customHeight="1" x14ac:dyDescent="0.25">
      <c r="B30" s="340"/>
      <c r="C30" s="361"/>
      <c r="D30" s="341"/>
    </row>
    <row r="31" spans="2:4" ht="15" customHeight="1" x14ac:dyDescent="0.25">
      <c r="B31" s="338"/>
      <c r="C31" s="360"/>
      <c r="D31" s="339"/>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16:D16"/>
    <mergeCell ref="B26:D26"/>
    <mergeCell ref="B20:D20"/>
    <mergeCell ref="B19:D19"/>
    <mergeCell ref="B18:D18"/>
    <mergeCell ref="B17:D17"/>
    <mergeCell ref="B21:D21"/>
    <mergeCell ref="B22:D22"/>
    <mergeCell ref="B23:D23"/>
    <mergeCell ref="B24:D24"/>
    <mergeCell ref="B25:D25"/>
    <mergeCell ref="B31:D31"/>
    <mergeCell ref="B30:D30"/>
    <mergeCell ref="B29:D29"/>
    <mergeCell ref="B28:D28"/>
    <mergeCell ref="B27:D27"/>
  </mergeCells>
  <dataValidations disablePrompts="1"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4.140625" style="18" customWidth="1"/>
    <col min="3" max="5" width="30.7109375" style="18" customWidth="1"/>
    <col min="6" max="6" width="3.7109375" style="18" customWidth="1"/>
    <col min="7" max="16384" width="8.85546875" style="18"/>
  </cols>
  <sheetData>
    <row r="1" spans="1:5" s="1" customFormat="1" ht="6.75" customHeight="1" x14ac:dyDescent="0.25">
      <c r="B1" s="2"/>
      <c r="C1" s="3"/>
      <c r="D1" s="3"/>
    </row>
    <row r="2" spans="1:5" s="31" customFormat="1" ht="20.100000000000001" customHeight="1" x14ac:dyDescent="0.25">
      <c r="B2" s="331" t="s">
        <v>287</v>
      </c>
      <c r="C2" s="30"/>
      <c r="D2" s="30"/>
      <c r="E2" s="30"/>
    </row>
    <row r="3" spans="1:5" s="4" customFormat="1" ht="24" customHeight="1" x14ac:dyDescent="0.25">
      <c r="B3" s="332" t="s">
        <v>303</v>
      </c>
      <c r="C3" s="5"/>
      <c r="D3" s="5"/>
      <c r="E3" s="5"/>
    </row>
    <row r="4" spans="1:5" s="10" customFormat="1" ht="3.95" customHeight="1" x14ac:dyDescent="0.25">
      <c r="A4" s="9"/>
      <c r="B4" s="9"/>
      <c r="C4" s="9"/>
      <c r="D4" s="9"/>
      <c r="E4" s="9"/>
    </row>
    <row r="5" spans="1:5" s="10" customFormat="1" ht="3.95" customHeight="1" x14ac:dyDescent="0.25">
      <c r="A5" s="11"/>
      <c r="B5" s="11"/>
      <c r="C5" s="11"/>
      <c r="D5" s="11"/>
      <c r="E5" s="11"/>
    </row>
    <row r="6" spans="1:5" ht="30" customHeight="1" x14ac:dyDescent="0.25">
      <c r="B6" s="293" t="s">
        <v>32</v>
      </c>
      <c r="C6" s="294"/>
      <c r="D6" s="294"/>
      <c r="E6" s="296"/>
    </row>
    <row r="7" spans="1:5" ht="20.100000000000001" customHeight="1" x14ac:dyDescent="0.25">
      <c r="B7" s="297" t="s">
        <v>100</v>
      </c>
      <c r="C7" s="297" t="s">
        <v>235</v>
      </c>
      <c r="D7" s="371" t="s">
        <v>37</v>
      </c>
      <c r="E7" s="371"/>
    </row>
    <row r="8" spans="1:5" ht="20.100000000000001" customHeight="1" x14ac:dyDescent="0.25">
      <c r="B8" s="182" t="s">
        <v>233</v>
      </c>
      <c r="C8" s="183" t="s">
        <v>236</v>
      </c>
      <c r="D8" s="370" t="s">
        <v>240</v>
      </c>
      <c r="E8" s="366"/>
    </row>
    <row r="9" spans="1:5" ht="20.100000000000001" customHeight="1" x14ac:dyDescent="0.25">
      <c r="B9" s="182" t="s">
        <v>234</v>
      </c>
      <c r="C9" s="183" t="s">
        <v>236</v>
      </c>
      <c r="D9" s="370" t="s">
        <v>241</v>
      </c>
      <c r="E9" s="366"/>
    </row>
    <row r="10" spans="1:5" ht="20.100000000000001" customHeight="1" x14ac:dyDescent="0.25">
      <c r="B10" s="182" t="s">
        <v>238</v>
      </c>
      <c r="C10" s="183" t="s">
        <v>237</v>
      </c>
      <c r="D10" s="370" t="s">
        <v>239</v>
      </c>
      <c r="E10" s="366"/>
    </row>
    <row r="11" spans="1:5" ht="20.100000000000001" customHeight="1" x14ac:dyDescent="0.25">
      <c r="B11" s="182" t="s">
        <v>242</v>
      </c>
      <c r="C11" s="183" t="s">
        <v>244</v>
      </c>
      <c r="D11" s="370" t="s">
        <v>243</v>
      </c>
      <c r="E11" s="366"/>
    </row>
    <row r="12" spans="1:5" ht="20.100000000000001" customHeight="1" x14ac:dyDescent="0.25">
      <c r="B12" s="182" t="s">
        <v>245</v>
      </c>
      <c r="C12" s="183" t="s">
        <v>246</v>
      </c>
      <c r="D12" s="370" t="s">
        <v>247</v>
      </c>
      <c r="E12" s="366"/>
    </row>
    <row r="13" spans="1:5" ht="20.100000000000001" customHeight="1" x14ac:dyDescent="0.25">
      <c r="B13" s="181"/>
      <c r="C13" s="184"/>
      <c r="D13" s="366"/>
      <c r="E13" s="366"/>
    </row>
    <row r="14" spans="1:5" ht="20.100000000000001" customHeight="1" x14ac:dyDescent="0.25">
      <c r="B14" s="235"/>
      <c r="C14" s="184"/>
      <c r="D14" s="366"/>
      <c r="E14" s="366"/>
    </row>
    <row r="15" spans="1:5" ht="20.100000000000001" customHeight="1" x14ac:dyDescent="0.25">
      <c r="B15" s="235"/>
      <c r="C15" s="184"/>
      <c r="D15" s="366"/>
      <c r="E15" s="366"/>
    </row>
    <row r="16" spans="1:5" ht="20.100000000000001" customHeight="1" x14ac:dyDescent="0.25">
      <c r="B16" s="235"/>
      <c r="C16" s="184"/>
      <c r="D16" s="366"/>
      <c r="E16" s="366"/>
    </row>
    <row r="17" spans="2:5" ht="20.100000000000001" customHeight="1" x14ac:dyDescent="0.25">
      <c r="B17" s="181"/>
      <c r="C17" s="184"/>
      <c r="D17" s="366"/>
      <c r="E17" s="366"/>
    </row>
    <row r="18" spans="2:5" ht="20.100000000000001" customHeight="1" x14ac:dyDescent="0.25">
      <c r="B18" s="181"/>
      <c r="C18" s="184"/>
      <c r="D18" s="366"/>
      <c r="E18" s="366"/>
    </row>
    <row r="19" spans="2:5" ht="20.100000000000001" customHeight="1" x14ac:dyDescent="0.25">
      <c r="B19" s="181"/>
      <c r="C19" s="184"/>
      <c r="D19" s="366"/>
      <c r="E19" s="366"/>
    </row>
    <row r="20" spans="2:5" ht="20.100000000000001" customHeight="1" x14ac:dyDescent="0.25">
      <c r="B20" s="181"/>
      <c r="C20" s="184"/>
      <c r="D20" s="366"/>
      <c r="E20" s="366"/>
    </row>
    <row r="21" spans="2:5" ht="15" customHeight="1" x14ac:dyDescent="0.25">
      <c r="B21" s="300"/>
      <c r="C21" s="300"/>
      <c r="D21" s="300"/>
      <c r="E21" s="300"/>
    </row>
    <row r="22" spans="2:5" ht="30" customHeight="1" x14ac:dyDescent="0.25">
      <c r="B22" s="293" t="s">
        <v>33</v>
      </c>
      <c r="C22" s="294"/>
      <c r="D22" s="294"/>
      <c r="E22" s="295"/>
    </row>
    <row r="23" spans="2:5" ht="20.100000000000001" customHeight="1" x14ac:dyDescent="0.25">
      <c r="B23" s="298" t="s">
        <v>34</v>
      </c>
      <c r="C23" s="290" t="s">
        <v>35</v>
      </c>
      <c r="D23" s="290" t="s">
        <v>255</v>
      </c>
      <c r="E23" s="299" t="s">
        <v>36</v>
      </c>
    </row>
    <row r="24" spans="2:5" ht="20.100000000000001" customHeight="1" x14ac:dyDescent="0.25">
      <c r="B24" s="185" t="s">
        <v>240</v>
      </c>
      <c r="C24" s="186">
        <v>5</v>
      </c>
      <c r="D24" s="187">
        <v>20000</v>
      </c>
      <c r="E24" s="195">
        <f>IFERROR(IF(LEN(B24)=0,"",C24*D24),"")</f>
        <v>100000</v>
      </c>
    </row>
    <row r="25" spans="2:5" ht="20.100000000000001" customHeight="1" x14ac:dyDescent="0.25">
      <c r="B25" s="188" t="s">
        <v>248</v>
      </c>
      <c r="C25" s="189">
        <v>20</v>
      </c>
      <c r="D25" s="190">
        <v>25000</v>
      </c>
      <c r="E25" s="196">
        <f t="shared" ref="E25:E38" si="0">IFERROR(IF(LEN(B25)=0,"",C25*D25),"")</f>
        <v>500000</v>
      </c>
    </row>
    <row r="26" spans="2:5" ht="20.100000000000001" customHeight="1" x14ac:dyDescent="0.25">
      <c r="B26" s="188" t="s">
        <v>249</v>
      </c>
      <c r="C26" s="191">
        <v>10</v>
      </c>
      <c r="D26" s="334">
        <v>25000</v>
      </c>
      <c r="E26" s="196">
        <f t="shared" si="0"/>
        <v>250000</v>
      </c>
    </row>
    <row r="27" spans="2:5" ht="20.100000000000001" customHeight="1" x14ac:dyDescent="0.25">
      <c r="B27" s="188" t="s">
        <v>239</v>
      </c>
      <c r="C27" s="189">
        <v>3</v>
      </c>
      <c r="D27" s="190">
        <v>20000</v>
      </c>
      <c r="E27" s="196">
        <f t="shared" si="0"/>
        <v>60000</v>
      </c>
    </row>
    <row r="28" spans="2:5" ht="20.100000000000001" customHeight="1" x14ac:dyDescent="0.25">
      <c r="B28" s="188" t="s">
        <v>250</v>
      </c>
      <c r="C28" s="189">
        <v>8</v>
      </c>
      <c r="D28" s="190">
        <v>25000</v>
      </c>
      <c r="E28" s="196">
        <f t="shared" si="0"/>
        <v>200000</v>
      </c>
    </row>
    <row r="29" spans="2:5" ht="20.100000000000001" customHeight="1" x14ac:dyDescent="0.25">
      <c r="B29" s="192"/>
      <c r="C29" s="189"/>
      <c r="D29" s="190"/>
      <c r="E29" s="196" t="str">
        <f t="shared" si="0"/>
        <v/>
      </c>
    </row>
    <row r="30" spans="2:5" ht="20.100000000000001" customHeight="1" x14ac:dyDescent="0.25">
      <c r="B30" s="192"/>
      <c r="C30" s="189"/>
      <c r="D30" s="190"/>
      <c r="E30" s="196" t="str">
        <f t="shared" si="0"/>
        <v/>
      </c>
    </row>
    <row r="31" spans="2:5" ht="20.100000000000001" customHeight="1" x14ac:dyDescent="0.25">
      <c r="B31" s="192"/>
      <c r="C31" s="189"/>
      <c r="D31" s="334"/>
      <c r="E31" s="196" t="str">
        <f t="shared" si="0"/>
        <v/>
      </c>
    </row>
    <row r="32" spans="2:5" ht="20.100000000000001" customHeight="1" x14ac:dyDescent="0.25">
      <c r="B32" s="192"/>
      <c r="C32" s="189"/>
      <c r="D32" s="190"/>
      <c r="E32" s="196" t="str">
        <f t="shared" si="0"/>
        <v/>
      </c>
    </row>
    <row r="33" spans="2:5" ht="20.100000000000001" customHeight="1" x14ac:dyDescent="0.25">
      <c r="B33" s="192"/>
      <c r="C33" s="189"/>
      <c r="D33" s="190"/>
      <c r="E33" s="196" t="str">
        <f t="shared" si="0"/>
        <v/>
      </c>
    </row>
    <row r="34" spans="2:5" ht="20.100000000000001" customHeight="1" x14ac:dyDescent="0.25">
      <c r="B34" s="192"/>
      <c r="C34" s="189"/>
      <c r="D34" s="190"/>
      <c r="E34" s="196" t="str">
        <f t="shared" si="0"/>
        <v/>
      </c>
    </row>
    <row r="35" spans="2:5" ht="20.100000000000001" customHeight="1" x14ac:dyDescent="0.25">
      <c r="B35" s="192"/>
      <c r="C35" s="189"/>
      <c r="D35" s="190"/>
      <c r="E35" s="196" t="str">
        <f t="shared" si="0"/>
        <v/>
      </c>
    </row>
    <row r="36" spans="2:5" ht="20.100000000000001" customHeight="1" x14ac:dyDescent="0.25">
      <c r="B36" s="192"/>
      <c r="C36" s="189"/>
      <c r="D36" s="190"/>
      <c r="E36" s="196" t="str">
        <f t="shared" si="0"/>
        <v/>
      </c>
    </row>
    <row r="37" spans="2:5" ht="20.100000000000001" customHeight="1" x14ac:dyDescent="0.25">
      <c r="B37" s="192"/>
      <c r="C37" s="189"/>
      <c r="D37" s="190"/>
      <c r="E37" s="196" t="str">
        <f t="shared" si="0"/>
        <v/>
      </c>
    </row>
    <row r="38" spans="2:5" ht="20.100000000000001" customHeight="1" x14ac:dyDescent="0.25">
      <c r="B38" s="193"/>
      <c r="C38" s="194"/>
      <c r="D38" s="335"/>
      <c r="E38" s="197" t="str">
        <f t="shared" si="0"/>
        <v/>
      </c>
    </row>
    <row r="39" spans="2:5" ht="20.100000000000001" customHeight="1" x14ac:dyDescent="0.25">
      <c r="B39" s="121" t="s">
        <v>101</v>
      </c>
      <c r="C39" s="198">
        <f>IFERROR(SUM(C24:C38),"")</f>
        <v>46</v>
      </c>
      <c r="D39" s="198">
        <f>IFERROR(AVERAGE(D24:D38),"")</f>
        <v>23000</v>
      </c>
      <c r="E39" s="199">
        <f>IFERROR(SUM(E24:E38),"")</f>
        <v>1110000</v>
      </c>
    </row>
    <row r="40" spans="2:5" ht="15" customHeight="1" x14ac:dyDescent="0.25">
      <c r="B40" s="119"/>
      <c r="C40" s="119"/>
      <c r="D40" s="120"/>
      <c r="E40" s="120"/>
    </row>
    <row r="41" spans="2:5" ht="30" customHeight="1" x14ac:dyDescent="0.25">
      <c r="B41" s="362" t="s">
        <v>102</v>
      </c>
      <c r="C41" s="363"/>
      <c r="D41" s="363"/>
      <c r="E41" s="364"/>
    </row>
    <row r="42" spans="2:5" ht="15" customHeight="1" x14ac:dyDescent="0.25">
      <c r="B42" s="344" t="s">
        <v>251</v>
      </c>
      <c r="C42" s="365"/>
      <c r="D42" s="365"/>
      <c r="E42" s="345"/>
    </row>
    <row r="43" spans="2:5" ht="15" customHeight="1" x14ac:dyDescent="0.25">
      <c r="B43" s="340" t="s">
        <v>316</v>
      </c>
      <c r="C43" s="361"/>
      <c r="D43" s="361"/>
      <c r="E43" s="341"/>
    </row>
    <row r="44" spans="2:5" ht="15" customHeight="1" x14ac:dyDescent="0.25">
      <c r="B44" s="340"/>
      <c r="C44" s="361"/>
      <c r="D44" s="361"/>
      <c r="E44" s="341"/>
    </row>
    <row r="45" spans="2:5" ht="15" customHeight="1" x14ac:dyDescent="0.25">
      <c r="B45" s="340"/>
      <c r="C45" s="361"/>
      <c r="D45" s="361"/>
      <c r="E45" s="341"/>
    </row>
    <row r="46" spans="2:5" ht="15" customHeight="1" x14ac:dyDescent="0.25">
      <c r="B46" s="340"/>
      <c r="C46" s="361"/>
      <c r="D46" s="361"/>
      <c r="E46" s="341"/>
    </row>
    <row r="47" spans="2:5" ht="15" customHeight="1" x14ac:dyDescent="0.25">
      <c r="B47" s="340"/>
      <c r="C47" s="361"/>
      <c r="D47" s="361"/>
      <c r="E47" s="341"/>
    </row>
    <row r="48" spans="2:5" ht="15" customHeight="1" x14ac:dyDescent="0.25">
      <c r="B48" s="340"/>
      <c r="C48" s="361"/>
      <c r="D48" s="361"/>
      <c r="E48" s="341"/>
    </row>
    <row r="49" spans="2:5" ht="15" customHeight="1" x14ac:dyDescent="0.25">
      <c r="B49" s="340"/>
      <c r="C49" s="361"/>
      <c r="D49" s="361"/>
      <c r="E49" s="341"/>
    </row>
    <row r="50" spans="2:5" ht="15" customHeight="1" x14ac:dyDescent="0.25">
      <c r="B50" s="340"/>
      <c r="C50" s="361"/>
      <c r="D50" s="361"/>
      <c r="E50" s="341"/>
    </row>
    <row r="51" spans="2:5" ht="15" customHeight="1" x14ac:dyDescent="0.25">
      <c r="B51" s="340"/>
      <c r="C51" s="361"/>
      <c r="D51" s="361"/>
      <c r="E51" s="341"/>
    </row>
    <row r="52" spans="2:5" ht="15" customHeight="1" x14ac:dyDescent="0.25">
      <c r="B52" s="340"/>
      <c r="C52" s="361"/>
      <c r="D52" s="361"/>
      <c r="E52" s="341"/>
    </row>
    <row r="53" spans="2:5" ht="15" customHeight="1" x14ac:dyDescent="0.25">
      <c r="B53" s="340"/>
      <c r="C53" s="361"/>
      <c r="D53" s="361"/>
      <c r="E53" s="341"/>
    </row>
    <row r="54" spans="2:5" ht="15" customHeight="1" x14ac:dyDescent="0.25">
      <c r="B54" s="340"/>
      <c r="C54" s="361"/>
      <c r="D54" s="361"/>
      <c r="E54" s="341"/>
    </row>
    <row r="55" spans="2:5" ht="15" customHeight="1" x14ac:dyDescent="0.25">
      <c r="B55" s="340"/>
      <c r="C55" s="361"/>
      <c r="D55" s="361"/>
      <c r="E55" s="341"/>
    </row>
    <row r="56" spans="2:5" ht="15" customHeight="1" x14ac:dyDescent="0.25">
      <c r="B56" s="367"/>
      <c r="C56" s="368"/>
      <c r="D56" s="368"/>
      <c r="E56" s="369"/>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D7:E7"/>
    <mergeCell ref="D8:E8"/>
    <mergeCell ref="D19:E19"/>
    <mergeCell ref="D20:E20"/>
    <mergeCell ref="D11:E11"/>
    <mergeCell ref="D10:E10"/>
    <mergeCell ref="D9:E9"/>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B47:E47"/>
    <mergeCell ref="B48:E48"/>
    <mergeCell ref="B49:E49"/>
    <mergeCell ref="B50:E50"/>
    <mergeCell ref="D14:E14"/>
    <mergeCell ref="D15:E15"/>
    <mergeCell ref="D16:E16"/>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48" customWidth="1"/>
    <col min="2" max="2" width="32.7109375" style="48" customWidth="1"/>
    <col min="3" max="7" width="18.7109375" style="48" customWidth="1"/>
    <col min="8" max="8" width="3.7109375" style="48" customWidth="1"/>
    <col min="9" max="16384" width="8.85546875" style="48"/>
  </cols>
  <sheetData>
    <row r="1" spans="1:7" s="1" customFormat="1" ht="6.75" customHeight="1" x14ac:dyDescent="0.25">
      <c r="D1" s="3"/>
    </row>
    <row r="2" spans="1:7" s="31" customFormat="1" ht="20.100000000000001" customHeight="1" x14ac:dyDescent="0.25">
      <c r="B2" s="331" t="s">
        <v>287</v>
      </c>
      <c r="C2" s="32"/>
      <c r="D2" s="32"/>
      <c r="E2" s="32"/>
      <c r="F2" s="32"/>
      <c r="G2" s="32"/>
    </row>
    <row r="3" spans="1:7" s="4" customFormat="1" ht="24" customHeight="1" x14ac:dyDescent="0.25">
      <c r="B3" s="332" t="s">
        <v>304</v>
      </c>
      <c r="C3" s="7"/>
      <c r="D3" s="7"/>
      <c r="E3" s="7"/>
      <c r="F3" s="7"/>
      <c r="G3" s="7"/>
    </row>
    <row r="4" spans="1:7" s="1" customFormat="1" ht="3.95" customHeight="1" x14ac:dyDescent="0.25">
      <c r="A4" s="9"/>
      <c r="B4" s="9"/>
      <c r="C4" s="9"/>
      <c r="D4" s="9"/>
      <c r="E4" s="9"/>
      <c r="F4" s="9"/>
      <c r="G4" s="9"/>
    </row>
    <row r="5" spans="1:7" s="1" customFormat="1" ht="3.95" customHeight="1" x14ac:dyDescent="0.25">
      <c r="A5" s="11"/>
      <c r="B5" s="11"/>
      <c r="C5" s="11"/>
      <c r="D5" s="11"/>
      <c r="E5" s="11"/>
      <c r="F5" s="11"/>
      <c r="G5" s="11"/>
    </row>
    <row r="6" spans="1:7" ht="20.100000000000001" customHeight="1" x14ac:dyDescent="0.25">
      <c r="B6" s="200" t="s">
        <v>103</v>
      </c>
      <c r="C6" s="176">
        <v>2022</v>
      </c>
      <c r="D6" s="176">
        <v>2023</v>
      </c>
      <c r="E6" s="176">
        <v>2024</v>
      </c>
      <c r="F6" s="176">
        <v>2025</v>
      </c>
      <c r="G6" s="201">
        <v>2026</v>
      </c>
    </row>
    <row r="7" spans="1:7" x14ac:dyDescent="0.25">
      <c r="B7" s="202" t="s">
        <v>252</v>
      </c>
      <c r="C7" s="203">
        <v>1000000</v>
      </c>
      <c r="D7" s="203">
        <v>3000000</v>
      </c>
      <c r="E7" s="203">
        <v>4000000</v>
      </c>
      <c r="F7" s="203">
        <v>4000000</v>
      </c>
      <c r="G7" s="204">
        <v>5000000</v>
      </c>
    </row>
    <row r="8" spans="1:7" x14ac:dyDescent="0.25">
      <c r="B8" s="188" t="s">
        <v>253</v>
      </c>
      <c r="C8" s="190">
        <v>5000000</v>
      </c>
      <c r="D8" s="190">
        <v>9000000</v>
      </c>
      <c r="E8" s="190">
        <v>12000000</v>
      </c>
      <c r="F8" s="190">
        <v>20000000</v>
      </c>
      <c r="G8" s="205">
        <v>25000000</v>
      </c>
    </row>
    <row r="9" spans="1:7" x14ac:dyDescent="0.25">
      <c r="B9" s="192"/>
      <c r="C9" s="190"/>
      <c r="D9" s="190"/>
      <c r="E9" s="190"/>
      <c r="F9" s="190"/>
      <c r="G9" s="205"/>
    </row>
    <row r="10" spans="1:7" x14ac:dyDescent="0.25">
      <c r="B10" s="192"/>
      <c r="C10" s="190"/>
      <c r="D10" s="190"/>
      <c r="E10" s="190"/>
      <c r="F10" s="190"/>
      <c r="G10" s="205"/>
    </row>
    <row r="11" spans="1:7" x14ac:dyDescent="0.25">
      <c r="B11" s="192"/>
      <c r="C11" s="190"/>
      <c r="D11" s="190"/>
      <c r="E11" s="190"/>
      <c r="F11" s="190"/>
      <c r="G11" s="205"/>
    </row>
    <row r="12" spans="1:7" x14ac:dyDescent="0.25">
      <c r="B12" s="192"/>
      <c r="C12" s="190"/>
      <c r="D12" s="190"/>
      <c r="E12" s="190"/>
      <c r="F12" s="190"/>
      <c r="G12" s="205"/>
    </row>
    <row r="13" spans="1:7" x14ac:dyDescent="0.25">
      <c r="B13" s="192"/>
      <c r="C13" s="190"/>
      <c r="D13" s="190"/>
      <c r="E13" s="190"/>
      <c r="F13" s="190"/>
      <c r="G13" s="205"/>
    </row>
    <row r="14" spans="1:7" x14ac:dyDescent="0.25">
      <c r="B14" s="192"/>
      <c r="C14" s="190"/>
      <c r="D14" s="190"/>
      <c r="E14" s="190"/>
      <c r="F14" s="190"/>
      <c r="G14" s="205"/>
    </row>
    <row r="15" spans="1:7" x14ac:dyDescent="0.25">
      <c r="B15" s="192"/>
      <c r="C15" s="190"/>
      <c r="D15" s="190"/>
      <c r="E15" s="190"/>
      <c r="F15" s="190"/>
      <c r="G15" s="205"/>
    </row>
    <row r="16" spans="1:7" x14ac:dyDescent="0.25">
      <c r="B16" s="192"/>
      <c r="C16" s="190"/>
      <c r="D16" s="190"/>
      <c r="E16" s="190"/>
      <c r="F16" s="190"/>
      <c r="G16" s="205"/>
    </row>
    <row r="17" spans="2:7" x14ac:dyDescent="0.25">
      <c r="B17" s="192"/>
      <c r="C17" s="190"/>
      <c r="D17" s="190"/>
      <c r="E17" s="190"/>
      <c r="F17" s="190"/>
      <c r="G17" s="205"/>
    </row>
    <row r="18" spans="2:7" x14ac:dyDescent="0.25">
      <c r="B18" s="192"/>
      <c r="C18" s="190"/>
      <c r="D18" s="190"/>
      <c r="E18" s="190"/>
      <c r="F18" s="190"/>
      <c r="G18" s="205"/>
    </row>
    <row r="19" spans="2:7" x14ac:dyDescent="0.25">
      <c r="B19" s="192"/>
      <c r="C19" s="190"/>
      <c r="D19" s="190"/>
      <c r="E19" s="190"/>
      <c r="F19" s="190"/>
      <c r="G19" s="205"/>
    </row>
    <row r="20" spans="2:7" x14ac:dyDescent="0.25">
      <c r="B20" s="192"/>
      <c r="C20" s="190"/>
      <c r="D20" s="190"/>
      <c r="E20" s="190"/>
      <c r="F20" s="190"/>
      <c r="G20" s="205"/>
    </row>
    <row r="21" spans="2:7" x14ac:dyDescent="0.25">
      <c r="B21" s="206"/>
      <c r="C21" s="207"/>
      <c r="D21" s="207"/>
      <c r="E21" s="207"/>
      <c r="F21" s="207"/>
      <c r="G21" s="208"/>
    </row>
    <row r="22" spans="2:7" ht="8.1" customHeight="1" x14ac:dyDescent="0.25"/>
    <row r="23" spans="2:7" ht="20.100000000000001" customHeight="1" x14ac:dyDescent="0.25">
      <c r="B23" s="233" t="s">
        <v>105</v>
      </c>
      <c r="C23" s="198">
        <f>IFERROR(IF(LEN(C$6)=0,"",SUM(C7:C21)),"")</f>
        <v>6000000</v>
      </c>
      <c r="D23" s="198">
        <f t="shared" ref="D23:G23" si="0">IFERROR(IF(LEN(D$6)=0,"",SUM(D7:D21)),"")</f>
        <v>12000000</v>
      </c>
      <c r="E23" s="198">
        <f t="shared" si="0"/>
        <v>16000000</v>
      </c>
      <c r="F23" s="198">
        <f t="shared" si="0"/>
        <v>24000000</v>
      </c>
      <c r="G23" s="198">
        <f t="shared" si="0"/>
        <v>30000000</v>
      </c>
    </row>
    <row r="24" spans="2:7" ht="8.1" customHeight="1" x14ac:dyDescent="0.25"/>
    <row r="25" spans="2:7" ht="20.100000000000001" customHeight="1" x14ac:dyDescent="0.25">
      <c r="B25" s="149" t="s">
        <v>107</v>
      </c>
      <c r="C25" s="209" t="s">
        <v>104</v>
      </c>
      <c r="D25" s="209">
        <f>IFERROR((D23-C23)/C23,"-")</f>
        <v>1</v>
      </c>
      <c r="E25" s="209">
        <f>IFERROR((E23-D23)/D23,"-")</f>
        <v>0.33333333333333331</v>
      </c>
      <c r="F25" s="209">
        <f>IFERROR((F23-E23)/E23,"-")</f>
        <v>0.5</v>
      </c>
      <c r="G25" s="209">
        <f>IFERROR((G23-F23)/F23,"-")</f>
        <v>0.25</v>
      </c>
    </row>
    <row r="27" spans="2:7" s="150" customFormat="1" ht="30" customHeight="1" x14ac:dyDescent="0.25">
      <c r="B27" s="372" t="s">
        <v>106</v>
      </c>
      <c r="C27" s="373"/>
      <c r="D27" s="373"/>
      <c r="E27" s="373"/>
      <c r="F27" s="373"/>
      <c r="G27" s="374"/>
    </row>
    <row r="28" spans="2:7" ht="15" customHeight="1" x14ac:dyDescent="0.25">
      <c r="B28" s="344" t="s">
        <v>254</v>
      </c>
      <c r="C28" s="365"/>
      <c r="D28" s="365"/>
      <c r="E28" s="365"/>
      <c r="F28" s="365"/>
      <c r="G28" s="345"/>
    </row>
    <row r="29" spans="2:7" ht="15" customHeight="1" x14ac:dyDescent="0.25">
      <c r="B29" s="340" t="s">
        <v>317</v>
      </c>
      <c r="C29" s="361"/>
      <c r="D29" s="361"/>
      <c r="E29" s="361"/>
      <c r="F29" s="361"/>
      <c r="G29" s="341"/>
    </row>
    <row r="30" spans="2:7" ht="15" customHeight="1" x14ac:dyDescent="0.25">
      <c r="B30" s="340" t="s">
        <v>318</v>
      </c>
      <c r="C30" s="361"/>
      <c r="D30" s="361"/>
      <c r="E30" s="361"/>
      <c r="F30" s="361"/>
      <c r="G30" s="341"/>
    </row>
    <row r="31" spans="2:7" ht="15" customHeight="1" x14ac:dyDescent="0.25">
      <c r="B31" s="340"/>
      <c r="C31" s="361"/>
      <c r="D31" s="361"/>
      <c r="E31" s="361"/>
      <c r="F31" s="361"/>
      <c r="G31" s="341"/>
    </row>
    <row r="32" spans="2:7" ht="15" customHeight="1" x14ac:dyDescent="0.25">
      <c r="B32" s="340"/>
      <c r="C32" s="361"/>
      <c r="D32" s="361"/>
      <c r="E32" s="361"/>
      <c r="F32" s="361"/>
      <c r="G32" s="341"/>
    </row>
    <row r="33" spans="2:7" ht="15" customHeight="1" x14ac:dyDescent="0.25">
      <c r="B33" s="340"/>
      <c r="C33" s="361"/>
      <c r="D33" s="361"/>
      <c r="E33" s="361"/>
      <c r="F33" s="361"/>
      <c r="G33" s="341"/>
    </row>
    <row r="34" spans="2:7" ht="15" customHeight="1" x14ac:dyDescent="0.25">
      <c r="B34" s="340"/>
      <c r="C34" s="361"/>
      <c r="D34" s="361"/>
      <c r="E34" s="361"/>
      <c r="F34" s="361"/>
      <c r="G34" s="341"/>
    </row>
    <row r="35" spans="2:7" ht="15" customHeight="1" x14ac:dyDescent="0.25">
      <c r="B35" s="340"/>
      <c r="C35" s="361"/>
      <c r="D35" s="361"/>
      <c r="E35" s="361"/>
      <c r="F35" s="361"/>
      <c r="G35" s="341"/>
    </row>
    <row r="36" spans="2:7" ht="15" customHeight="1" x14ac:dyDescent="0.25">
      <c r="B36" s="340"/>
      <c r="C36" s="361"/>
      <c r="D36" s="361"/>
      <c r="E36" s="361"/>
      <c r="F36" s="361"/>
      <c r="G36" s="341"/>
    </row>
    <row r="37" spans="2:7" ht="15" customHeight="1" x14ac:dyDescent="0.25">
      <c r="B37" s="340"/>
      <c r="C37" s="361"/>
      <c r="D37" s="361"/>
      <c r="E37" s="361"/>
      <c r="F37" s="361"/>
      <c r="G37" s="341"/>
    </row>
    <row r="38" spans="2:7" ht="15" customHeight="1" x14ac:dyDescent="0.25">
      <c r="B38" s="340"/>
      <c r="C38" s="361"/>
      <c r="D38" s="361"/>
      <c r="E38" s="361"/>
      <c r="F38" s="361"/>
      <c r="G38" s="341"/>
    </row>
    <row r="39" spans="2:7" ht="15" customHeight="1" x14ac:dyDescent="0.25">
      <c r="B39" s="340"/>
      <c r="C39" s="361"/>
      <c r="D39" s="361"/>
      <c r="E39" s="361"/>
      <c r="F39" s="361"/>
      <c r="G39" s="341"/>
    </row>
    <row r="40" spans="2:7" ht="15" customHeight="1" x14ac:dyDescent="0.25">
      <c r="B40" s="340"/>
      <c r="C40" s="361"/>
      <c r="D40" s="361"/>
      <c r="E40" s="361"/>
      <c r="F40" s="361"/>
      <c r="G40" s="341"/>
    </row>
    <row r="41" spans="2:7" ht="15" customHeight="1" x14ac:dyDescent="0.25">
      <c r="B41" s="340"/>
      <c r="C41" s="361"/>
      <c r="D41" s="361"/>
      <c r="E41" s="361"/>
      <c r="F41" s="361"/>
      <c r="G41" s="341"/>
    </row>
    <row r="42" spans="2:7" ht="15" customHeight="1" x14ac:dyDescent="0.25">
      <c r="B42" s="338"/>
      <c r="C42" s="360"/>
      <c r="D42" s="360"/>
      <c r="E42" s="360"/>
      <c r="F42" s="360"/>
      <c r="G42" s="339"/>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2"/>
    </row>
    <row r="2" spans="1:9" s="31" customFormat="1" ht="20.100000000000001" customHeight="1" x14ac:dyDescent="0.25">
      <c r="B2" s="331" t="s">
        <v>287</v>
      </c>
      <c r="C2" s="224"/>
      <c r="D2" s="30"/>
      <c r="E2" s="30"/>
      <c r="F2" s="30"/>
      <c r="G2" s="30"/>
      <c r="H2" s="30"/>
      <c r="I2" s="30"/>
    </row>
    <row r="3" spans="1:9" s="4" customFormat="1" ht="24" customHeight="1" x14ac:dyDescent="0.25">
      <c r="B3" s="332" t="s">
        <v>305</v>
      </c>
      <c r="C3" s="225"/>
      <c r="D3" s="5"/>
      <c r="E3" s="5"/>
      <c r="F3" s="5"/>
      <c r="G3" s="5"/>
      <c r="H3" s="5"/>
      <c r="I3" s="5"/>
    </row>
    <row r="4" spans="1:9" s="10" customFormat="1" ht="3.95" customHeight="1" x14ac:dyDescent="0.25">
      <c r="A4" s="9"/>
      <c r="B4" s="9"/>
      <c r="C4" s="9"/>
      <c r="D4" s="9"/>
      <c r="E4" s="9"/>
    </row>
    <row r="5" spans="1:9" s="10" customFormat="1" ht="3.95" customHeight="1" x14ac:dyDescent="0.25">
      <c r="A5" s="11"/>
      <c r="B5" s="11"/>
      <c r="C5" s="11"/>
      <c r="D5" s="11"/>
      <c r="E5" s="11"/>
    </row>
    <row r="6" spans="1:9" ht="12"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116</v>
      </c>
      <c r="D8" s="308"/>
      <c r="E8" s="308"/>
      <c r="F8" s="308"/>
      <c r="G8" s="308"/>
      <c r="H8" s="308"/>
      <c r="I8" s="75"/>
    </row>
    <row r="9" spans="1:9" ht="15" customHeight="1" x14ac:dyDescent="0.25">
      <c r="B9" s="74"/>
      <c r="C9" s="210" t="s">
        <v>108</v>
      </c>
      <c r="D9" s="301">
        <v>6000000</v>
      </c>
      <c r="E9" s="301">
        <v>12000000</v>
      </c>
      <c r="F9" s="301">
        <v>16000000</v>
      </c>
      <c r="G9" s="301">
        <v>24000000</v>
      </c>
      <c r="H9" s="301">
        <v>30000000</v>
      </c>
      <c r="I9" s="75"/>
    </row>
    <row r="10" spans="1:9" ht="15" customHeight="1" x14ac:dyDescent="0.25">
      <c r="B10" s="74"/>
      <c r="C10" s="211" t="s">
        <v>110</v>
      </c>
      <c r="D10" s="302">
        <v>110000</v>
      </c>
      <c r="E10" s="302">
        <v>230000</v>
      </c>
      <c r="F10" s="302">
        <v>335000</v>
      </c>
      <c r="G10" s="302">
        <v>485000</v>
      </c>
      <c r="H10" s="302">
        <v>635000</v>
      </c>
      <c r="I10" s="75"/>
    </row>
    <row r="11" spans="1:9" ht="9.9499999999999993" customHeight="1" x14ac:dyDescent="0.25">
      <c r="B11" s="74"/>
      <c r="C11" s="129"/>
      <c r="D11" s="303"/>
      <c r="E11" s="303"/>
      <c r="F11" s="303"/>
      <c r="G11" s="303"/>
      <c r="H11" s="303"/>
      <c r="I11" s="75"/>
    </row>
    <row r="12" spans="1:9" ht="15" customHeight="1" x14ac:dyDescent="0.25">
      <c r="B12" s="74"/>
      <c r="C12" s="134" t="s">
        <v>111</v>
      </c>
      <c r="D12" s="304">
        <f>IFERROR(D9-D10,"")</f>
        <v>5890000</v>
      </c>
      <c r="E12" s="304">
        <f t="shared" ref="E12:H12" si="0">IFERROR(E9-E10,"")</f>
        <v>11770000</v>
      </c>
      <c r="F12" s="304">
        <f t="shared" si="0"/>
        <v>15665000</v>
      </c>
      <c r="G12" s="304">
        <f t="shared" si="0"/>
        <v>23515000</v>
      </c>
      <c r="H12" s="304">
        <f t="shared" si="0"/>
        <v>29365000</v>
      </c>
      <c r="I12" s="75"/>
    </row>
    <row r="13" spans="1:9" ht="9.9499999999999993" customHeight="1" x14ac:dyDescent="0.25">
      <c r="B13" s="74"/>
      <c r="C13" s="135"/>
      <c r="D13" s="305"/>
      <c r="E13" s="305"/>
      <c r="F13" s="305"/>
      <c r="G13" s="305"/>
      <c r="H13" s="305"/>
      <c r="I13" s="75"/>
    </row>
    <row r="14" spans="1:9" ht="15" customHeight="1" x14ac:dyDescent="0.25">
      <c r="B14" s="74"/>
      <c r="C14" s="210" t="s">
        <v>113</v>
      </c>
      <c r="D14" s="301">
        <v>2000000</v>
      </c>
      <c r="E14" s="301">
        <v>2000000</v>
      </c>
      <c r="F14" s="301">
        <v>2500000</v>
      </c>
      <c r="G14" s="301">
        <v>2500000</v>
      </c>
      <c r="H14" s="301">
        <v>2500000</v>
      </c>
      <c r="I14" s="75"/>
    </row>
    <row r="15" spans="1:9" ht="9.9499999999999993" customHeight="1" x14ac:dyDescent="0.25">
      <c r="B15" s="74"/>
      <c r="C15" s="129"/>
      <c r="D15" s="303"/>
      <c r="E15" s="303"/>
      <c r="F15" s="303"/>
      <c r="G15" s="303"/>
      <c r="H15" s="303"/>
      <c r="I15" s="75"/>
    </row>
    <row r="16" spans="1:9" ht="15" customHeight="1" x14ac:dyDescent="0.25">
      <c r="B16" s="74"/>
      <c r="C16" s="134" t="s">
        <v>117</v>
      </c>
      <c r="D16" s="304">
        <f>IFERROR(D12-D14,"")</f>
        <v>3890000</v>
      </c>
      <c r="E16" s="304">
        <f>IFERROR(E12-E14,"")</f>
        <v>9770000</v>
      </c>
      <c r="F16" s="304">
        <f>IFERROR(F12-F14,"")</f>
        <v>13165000</v>
      </c>
      <c r="G16" s="304">
        <f>IFERROR(G12-G14,"")</f>
        <v>21015000</v>
      </c>
      <c r="H16" s="304">
        <f>IFERROR(H12-H14,"")</f>
        <v>26865000</v>
      </c>
      <c r="I16" s="75"/>
    </row>
    <row r="17" spans="2:9" ht="9.9499999999999993" customHeight="1" x14ac:dyDescent="0.25">
      <c r="B17" s="74"/>
      <c r="C17" s="129"/>
      <c r="D17" s="303"/>
      <c r="E17" s="303"/>
      <c r="F17" s="303"/>
      <c r="G17" s="303"/>
      <c r="H17" s="303"/>
      <c r="I17" s="75"/>
    </row>
    <row r="18" spans="2:9" ht="20.100000000000001" customHeight="1" thickBot="1" x14ac:dyDescent="0.3">
      <c r="B18" s="74"/>
      <c r="C18" s="307" t="s">
        <v>115</v>
      </c>
      <c r="D18" s="309"/>
      <c r="E18" s="309"/>
      <c r="F18" s="309"/>
      <c r="G18" s="309"/>
      <c r="H18" s="309"/>
      <c r="I18" s="75"/>
    </row>
    <row r="19" spans="2:9" x14ac:dyDescent="0.25">
      <c r="B19" s="74"/>
      <c r="C19" s="212" t="s">
        <v>50</v>
      </c>
      <c r="D19" s="306">
        <v>1110000</v>
      </c>
      <c r="E19" s="306">
        <v>1110000</v>
      </c>
      <c r="F19" s="306">
        <v>1200000</v>
      </c>
      <c r="G19" s="306">
        <v>1200000</v>
      </c>
      <c r="H19" s="306">
        <v>1200000</v>
      </c>
      <c r="I19" s="75"/>
    </row>
    <row r="20" spans="2:9" x14ac:dyDescent="0.25">
      <c r="B20" s="74"/>
      <c r="C20" s="211" t="s">
        <v>51</v>
      </c>
      <c r="D20" s="302">
        <v>200000</v>
      </c>
      <c r="E20" s="302">
        <v>200000</v>
      </c>
      <c r="F20" s="302">
        <v>200000</v>
      </c>
      <c r="G20" s="302">
        <v>200000</v>
      </c>
      <c r="H20" s="302">
        <v>200000</v>
      </c>
      <c r="I20" s="75"/>
    </row>
    <row r="21" spans="2:9" x14ac:dyDescent="0.25">
      <c r="B21" s="74"/>
      <c r="C21" s="211" t="s">
        <v>30</v>
      </c>
      <c r="D21" s="302">
        <v>200000</v>
      </c>
      <c r="E21" s="302">
        <v>2000000</v>
      </c>
      <c r="F21" s="302">
        <v>500000</v>
      </c>
      <c r="G21" s="302">
        <v>500000</v>
      </c>
      <c r="H21" s="302">
        <v>500000</v>
      </c>
      <c r="I21" s="75"/>
    </row>
    <row r="22" spans="2:9" x14ac:dyDescent="0.25">
      <c r="B22" s="74"/>
      <c r="C22" s="211" t="s">
        <v>52</v>
      </c>
      <c r="D22" s="302">
        <v>50000</v>
      </c>
      <c r="E22" s="302">
        <v>50000</v>
      </c>
      <c r="F22" s="302">
        <v>50000</v>
      </c>
      <c r="G22" s="302">
        <v>50000</v>
      </c>
      <c r="H22" s="302">
        <v>50000</v>
      </c>
      <c r="I22" s="75"/>
    </row>
    <row r="23" spans="2:9" x14ac:dyDescent="0.25">
      <c r="B23" s="74"/>
      <c r="C23" s="211" t="s">
        <v>53</v>
      </c>
      <c r="D23" s="302">
        <v>1000000</v>
      </c>
      <c r="E23" s="302">
        <v>1000000</v>
      </c>
      <c r="F23" s="302">
        <v>1000000</v>
      </c>
      <c r="G23" s="302">
        <v>1000000</v>
      </c>
      <c r="H23" s="302">
        <v>1000000</v>
      </c>
      <c r="I23" s="75"/>
    </row>
    <row r="24" spans="2:9" x14ac:dyDescent="0.25">
      <c r="B24" s="74"/>
      <c r="C24" s="211" t="s">
        <v>54</v>
      </c>
      <c r="D24" s="302">
        <v>12000</v>
      </c>
      <c r="E24" s="302">
        <v>12000</v>
      </c>
      <c r="F24" s="302">
        <v>12000</v>
      </c>
      <c r="G24" s="302">
        <v>12000</v>
      </c>
      <c r="H24" s="302">
        <v>12000</v>
      </c>
      <c r="I24" s="75"/>
    </row>
    <row r="25" spans="2:9" x14ac:dyDescent="0.25">
      <c r="B25" s="74"/>
      <c r="C25" s="211" t="s">
        <v>55</v>
      </c>
      <c r="D25" s="302"/>
      <c r="E25" s="302"/>
      <c r="F25" s="302"/>
      <c r="G25" s="302"/>
      <c r="H25" s="302"/>
      <c r="I25" s="75"/>
    </row>
    <row r="26" spans="2:9" x14ac:dyDescent="0.25">
      <c r="B26" s="74"/>
      <c r="C26" s="211" t="s">
        <v>56</v>
      </c>
      <c r="D26" s="302"/>
      <c r="E26" s="302"/>
      <c r="F26" s="302"/>
      <c r="G26" s="302"/>
      <c r="H26" s="302"/>
      <c r="I26" s="75"/>
    </row>
    <row r="27" spans="2:9" x14ac:dyDescent="0.25">
      <c r="B27" s="74"/>
      <c r="C27" s="211" t="s">
        <v>57</v>
      </c>
      <c r="D27" s="302"/>
      <c r="E27" s="302"/>
      <c r="F27" s="302"/>
      <c r="G27" s="302"/>
      <c r="H27" s="302"/>
      <c r="I27" s="75"/>
    </row>
    <row r="28" spans="2:9" x14ac:dyDescent="0.25">
      <c r="B28" s="74"/>
      <c r="C28" s="211" t="s">
        <v>58</v>
      </c>
      <c r="D28" s="302"/>
      <c r="E28" s="302"/>
      <c r="F28" s="302"/>
      <c r="G28" s="302"/>
      <c r="H28" s="302"/>
      <c r="I28" s="75"/>
    </row>
    <row r="29" spans="2:9" x14ac:dyDescent="0.25">
      <c r="B29" s="74"/>
      <c r="C29" s="211" t="s">
        <v>59</v>
      </c>
      <c r="D29" s="302"/>
      <c r="E29" s="302"/>
      <c r="F29" s="302"/>
      <c r="G29" s="302"/>
      <c r="H29" s="302"/>
      <c r="I29" s="75"/>
    </row>
    <row r="30" spans="2:9" x14ac:dyDescent="0.25">
      <c r="B30" s="74"/>
      <c r="C30" s="211" t="s">
        <v>60</v>
      </c>
      <c r="D30" s="302"/>
      <c r="E30" s="302"/>
      <c r="F30" s="302"/>
      <c r="G30" s="302"/>
      <c r="H30" s="302"/>
      <c r="I30" s="75"/>
    </row>
    <row r="31" spans="2:9" x14ac:dyDescent="0.25">
      <c r="B31" s="74"/>
      <c r="C31" s="211" t="s">
        <v>61</v>
      </c>
      <c r="D31" s="302"/>
      <c r="E31" s="302"/>
      <c r="F31" s="302"/>
      <c r="G31" s="302"/>
      <c r="H31" s="302"/>
      <c r="I31" s="75"/>
    </row>
    <row r="32" spans="2:9" x14ac:dyDescent="0.25">
      <c r="B32" s="74"/>
      <c r="C32" s="211" t="s">
        <v>62</v>
      </c>
      <c r="D32" s="302"/>
      <c r="E32" s="302"/>
      <c r="F32" s="302"/>
      <c r="G32" s="302"/>
      <c r="H32" s="302"/>
      <c r="I32" s="75"/>
    </row>
    <row r="33" spans="2:9" x14ac:dyDescent="0.25">
      <c r="B33" s="74"/>
      <c r="C33" s="211" t="s">
        <v>63</v>
      </c>
      <c r="D33" s="302"/>
      <c r="E33" s="302"/>
      <c r="F33" s="302"/>
      <c r="G33" s="302"/>
      <c r="H33" s="302"/>
      <c r="I33" s="75"/>
    </row>
    <row r="34" spans="2:9" x14ac:dyDescent="0.25">
      <c r="B34" s="74"/>
      <c r="C34" s="211" t="s">
        <v>53</v>
      </c>
      <c r="D34" s="302"/>
      <c r="E34" s="302"/>
      <c r="F34" s="302"/>
      <c r="G34" s="302"/>
      <c r="H34" s="302"/>
      <c r="I34" s="75"/>
    </row>
    <row r="35" spans="2:9" x14ac:dyDescent="0.25">
      <c r="B35" s="74"/>
      <c r="C35" s="211" t="s">
        <v>64</v>
      </c>
      <c r="D35" s="302"/>
      <c r="E35" s="302"/>
      <c r="F35" s="302"/>
      <c r="G35" s="302"/>
      <c r="H35" s="302"/>
      <c r="I35" s="75"/>
    </row>
    <row r="36" spans="2:9" x14ac:dyDescent="0.25">
      <c r="B36" s="74"/>
      <c r="C36" s="211" t="s">
        <v>65</v>
      </c>
      <c r="D36" s="302"/>
      <c r="E36" s="302"/>
      <c r="F36" s="302"/>
      <c r="G36" s="302"/>
      <c r="H36" s="302"/>
      <c r="I36" s="75"/>
    </row>
    <row r="37" spans="2:9" x14ac:dyDescent="0.25">
      <c r="B37" s="74"/>
      <c r="C37" s="211"/>
      <c r="D37" s="302"/>
      <c r="E37" s="302"/>
      <c r="F37" s="302"/>
      <c r="G37" s="302"/>
      <c r="H37" s="302"/>
      <c r="I37" s="75"/>
    </row>
    <row r="38" spans="2:9" x14ac:dyDescent="0.25">
      <c r="B38" s="74"/>
      <c r="C38" s="211"/>
      <c r="D38" s="302"/>
      <c r="E38" s="302"/>
      <c r="F38" s="302"/>
      <c r="G38" s="302"/>
      <c r="H38" s="302"/>
      <c r="I38" s="75"/>
    </row>
    <row r="39" spans="2:9" x14ac:dyDescent="0.25">
      <c r="B39" s="74"/>
      <c r="C39" s="211"/>
      <c r="D39" s="302"/>
      <c r="E39" s="302"/>
      <c r="F39" s="302"/>
      <c r="G39" s="302"/>
      <c r="H39" s="302"/>
      <c r="I39" s="75"/>
    </row>
    <row r="40" spans="2:9" x14ac:dyDescent="0.25">
      <c r="B40" s="74"/>
      <c r="C40" s="211"/>
      <c r="D40" s="302"/>
      <c r="E40" s="302"/>
      <c r="F40" s="302"/>
      <c r="G40" s="302"/>
      <c r="H40" s="302"/>
      <c r="I40" s="75"/>
    </row>
    <row r="41" spans="2:9" ht="9.9499999999999993" customHeight="1" x14ac:dyDescent="0.25">
      <c r="B41" s="74"/>
      <c r="C41" s="129"/>
      <c r="D41" s="303"/>
      <c r="E41" s="303"/>
      <c r="F41" s="303"/>
      <c r="G41" s="303"/>
      <c r="H41" s="303"/>
      <c r="I41" s="75"/>
    </row>
    <row r="42" spans="2:9" x14ac:dyDescent="0.25">
      <c r="B42" s="74"/>
      <c r="C42" s="134" t="s">
        <v>112</v>
      </c>
      <c r="D42" s="304">
        <f>IFERROR(SUM(D19:D40),"")</f>
        <v>2572000</v>
      </c>
      <c r="E42" s="304">
        <f t="shared" ref="E42:H42" si="1">IFERROR(SUM(E19:E40),"")</f>
        <v>4372000</v>
      </c>
      <c r="F42" s="304">
        <f t="shared" si="1"/>
        <v>2962000</v>
      </c>
      <c r="G42" s="304">
        <f t="shared" si="1"/>
        <v>2962000</v>
      </c>
      <c r="H42" s="304">
        <f t="shared" si="1"/>
        <v>2962000</v>
      </c>
      <c r="I42" s="75"/>
    </row>
    <row r="43" spans="2:9" ht="9.9499999999999993" customHeight="1" x14ac:dyDescent="0.25">
      <c r="B43" s="74"/>
      <c r="C43" s="129"/>
      <c r="D43" s="303"/>
      <c r="E43" s="303"/>
      <c r="F43" s="303"/>
      <c r="G43" s="303"/>
      <c r="H43" s="303"/>
      <c r="I43" s="75"/>
    </row>
    <row r="44" spans="2:9" x14ac:dyDescent="0.25">
      <c r="B44" s="74"/>
      <c r="C44" s="134" t="s">
        <v>118</v>
      </c>
      <c r="D44" s="304">
        <f>IFERROR(D16-D42,"")</f>
        <v>1318000</v>
      </c>
      <c r="E44" s="304">
        <f t="shared" ref="E44:H44" si="2">IFERROR(E16-E42,"")</f>
        <v>5398000</v>
      </c>
      <c r="F44" s="304">
        <f t="shared" si="2"/>
        <v>10203000</v>
      </c>
      <c r="G44" s="304">
        <f t="shared" si="2"/>
        <v>18053000</v>
      </c>
      <c r="H44" s="304">
        <f t="shared" si="2"/>
        <v>23903000</v>
      </c>
      <c r="I44" s="75"/>
    </row>
    <row r="45" spans="2:9" ht="9.9499999999999993" customHeight="1" x14ac:dyDescent="0.25">
      <c r="B45" s="74"/>
      <c r="C45" s="129"/>
      <c r="D45" s="303"/>
      <c r="E45" s="303"/>
      <c r="F45" s="303"/>
      <c r="G45" s="303"/>
      <c r="H45" s="303"/>
      <c r="I45" s="75"/>
    </row>
    <row r="46" spans="2:9" ht="20.100000000000001" customHeight="1" thickBot="1" x14ac:dyDescent="0.3">
      <c r="B46" s="74"/>
      <c r="C46" s="307" t="s">
        <v>114</v>
      </c>
      <c r="D46" s="309"/>
      <c r="E46" s="309"/>
      <c r="F46" s="309"/>
      <c r="G46" s="309"/>
      <c r="H46" s="309"/>
      <c r="I46" s="75"/>
    </row>
    <row r="47" spans="2:9" x14ac:dyDescent="0.25">
      <c r="B47" s="74"/>
      <c r="C47" s="212" t="s">
        <v>47</v>
      </c>
      <c r="D47" s="306">
        <v>20000</v>
      </c>
      <c r="E47" s="306">
        <v>20000</v>
      </c>
      <c r="F47" s="306">
        <v>20000</v>
      </c>
      <c r="G47" s="306">
        <v>20000</v>
      </c>
      <c r="H47" s="306">
        <v>20000</v>
      </c>
      <c r="I47" s="75"/>
    </row>
    <row r="48" spans="2:9" x14ac:dyDescent="0.25">
      <c r="B48" s="74"/>
      <c r="C48" s="211" t="s">
        <v>48</v>
      </c>
      <c r="D48" s="302"/>
      <c r="E48" s="302"/>
      <c r="F48" s="302"/>
      <c r="G48" s="302"/>
      <c r="H48" s="302"/>
      <c r="I48" s="75"/>
    </row>
    <row r="49" spans="2:9" x14ac:dyDescent="0.25">
      <c r="B49" s="74"/>
      <c r="C49" s="211" t="s">
        <v>49</v>
      </c>
      <c r="D49" s="302"/>
      <c r="E49" s="302"/>
      <c r="F49" s="302"/>
      <c r="G49" s="302"/>
      <c r="H49" s="302"/>
      <c r="I49" s="75"/>
    </row>
    <row r="50" spans="2:9" x14ac:dyDescent="0.25">
      <c r="B50" s="74"/>
      <c r="C50" s="129"/>
      <c r="D50" s="303"/>
      <c r="E50" s="303"/>
      <c r="F50" s="303"/>
      <c r="G50" s="303"/>
      <c r="H50" s="303"/>
      <c r="I50" s="75"/>
    </row>
    <row r="51" spans="2:9" x14ac:dyDescent="0.25">
      <c r="B51" s="74"/>
      <c r="C51" s="134" t="s">
        <v>119</v>
      </c>
      <c r="D51" s="304">
        <f>IFERROR(D44+SUM(D47:D49),"")</f>
        <v>1338000</v>
      </c>
      <c r="E51" s="304">
        <f>IFERROR(E44+SUM(E47:E49),"")</f>
        <v>5418000</v>
      </c>
      <c r="F51" s="304">
        <f>IFERROR(F44+SUM(F47:F49),"")</f>
        <v>10223000</v>
      </c>
      <c r="G51" s="304">
        <f>IFERROR(G44+SUM(G47:G49),"")</f>
        <v>18073000</v>
      </c>
      <c r="H51" s="304">
        <f>IFERROR(H44+SUM(H47:H49),"")</f>
        <v>23923000</v>
      </c>
      <c r="I51" s="75"/>
    </row>
    <row r="52" spans="2:9" ht="9.9499999999999993" customHeight="1" x14ac:dyDescent="0.25">
      <c r="B52" s="74"/>
      <c r="C52" s="129"/>
      <c r="D52" s="303"/>
      <c r="E52" s="303"/>
      <c r="F52" s="303"/>
      <c r="G52" s="303"/>
      <c r="H52" s="303"/>
      <c r="I52" s="75"/>
    </row>
    <row r="53" spans="2:9" ht="20.100000000000001" customHeight="1" thickBot="1" x14ac:dyDescent="0.3">
      <c r="B53" s="74"/>
      <c r="C53" s="307" t="s">
        <v>67</v>
      </c>
      <c r="D53" s="309"/>
      <c r="E53" s="309"/>
      <c r="F53" s="309"/>
      <c r="G53" s="309"/>
      <c r="H53" s="309"/>
      <c r="I53" s="76"/>
    </row>
    <row r="54" spans="2:9" x14ac:dyDescent="0.25">
      <c r="B54" s="74"/>
      <c r="C54" s="212" t="s">
        <v>68</v>
      </c>
      <c r="D54" s="306">
        <v>821400</v>
      </c>
      <c r="E54" s="306">
        <v>4385400</v>
      </c>
      <c r="F54" s="306">
        <v>8226900</v>
      </c>
      <c r="G54" s="306">
        <v>12681900</v>
      </c>
      <c r="H54" s="306">
        <v>17136900</v>
      </c>
      <c r="I54" s="75"/>
    </row>
    <row r="55" spans="2:9" x14ac:dyDescent="0.25">
      <c r="B55" s="74"/>
      <c r="C55" s="211" t="s">
        <v>121</v>
      </c>
      <c r="D55" s="302"/>
      <c r="E55" s="302"/>
      <c r="F55" s="302"/>
      <c r="G55" s="302"/>
      <c r="H55" s="302"/>
      <c r="I55" s="75"/>
    </row>
    <row r="56" spans="2:9" ht="9.9499999999999993" customHeight="1" x14ac:dyDescent="0.25">
      <c r="B56" s="74"/>
      <c r="C56" s="129"/>
      <c r="D56" s="303"/>
      <c r="E56" s="303"/>
      <c r="F56" s="303"/>
      <c r="G56" s="303"/>
      <c r="H56" s="303"/>
      <c r="I56" s="75"/>
    </row>
    <row r="57" spans="2:9" ht="15" customHeight="1" x14ac:dyDescent="0.25">
      <c r="B57" s="74"/>
      <c r="C57" s="134" t="s">
        <v>122</v>
      </c>
      <c r="D57" s="304">
        <f>IFERROR(SUM(D54:D55),"")</f>
        <v>821400</v>
      </c>
      <c r="E57" s="304">
        <f t="shared" ref="E57:H57" si="3">IFERROR(SUM(E54:E55),"")</f>
        <v>4385400</v>
      </c>
      <c r="F57" s="304">
        <f t="shared" si="3"/>
        <v>8226900</v>
      </c>
      <c r="G57" s="304">
        <f t="shared" si="3"/>
        <v>12681900</v>
      </c>
      <c r="H57" s="304">
        <f t="shared" si="3"/>
        <v>17136900</v>
      </c>
      <c r="I57" s="75"/>
    </row>
    <row r="58" spans="2:9" ht="9.9499999999999993" customHeight="1" x14ac:dyDescent="0.25">
      <c r="B58" s="74"/>
      <c r="C58" s="129"/>
      <c r="D58" s="303"/>
      <c r="E58" s="303"/>
      <c r="F58" s="303"/>
      <c r="G58" s="303"/>
      <c r="H58" s="303"/>
      <c r="I58" s="75"/>
    </row>
    <row r="59" spans="2:9" x14ac:dyDescent="0.25">
      <c r="B59" s="74"/>
      <c r="C59" s="134" t="s">
        <v>120</v>
      </c>
      <c r="D59" s="304">
        <f>IFERROR(D51-D57,"")</f>
        <v>516600</v>
      </c>
      <c r="E59" s="304">
        <f t="shared" ref="E59:H59" si="4">IFERROR(E51-E57,"")</f>
        <v>1032600</v>
      </c>
      <c r="F59" s="304">
        <f t="shared" si="4"/>
        <v>1996100</v>
      </c>
      <c r="G59" s="304">
        <f t="shared" si="4"/>
        <v>5391100</v>
      </c>
      <c r="H59" s="304">
        <f t="shared" si="4"/>
        <v>6786100</v>
      </c>
      <c r="I59" s="75"/>
    </row>
    <row r="60" spans="2:9" ht="12" customHeight="1" x14ac:dyDescent="0.25">
      <c r="B60" s="77"/>
      <c r="C60" s="78"/>
      <c r="D60" s="78"/>
      <c r="E60" s="78"/>
      <c r="F60" s="79"/>
      <c r="G60" s="79"/>
      <c r="H60" s="79"/>
      <c r="I60" s="80"/>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row r="2" spans="1:9" s="218" customFormat="1" ht="20.100000000000001" customHeight="1" x14ac:dyDescent="0.25">
      <c r="B2" s="329" t="s">
        <v>287</v>
      </c>
      <c r="C2" s="222"/>
      <c r="D2" s="219"/>
      <c r="E2" s="219"/>
      <c r="F2" s="219"/>
      <c r="G2" s="219"/>
      <c r="H2" s="219"/>
      <c r="I2" s="219"/>
    </row>
    <row r="3" spans="1:9" s="221" customFormat="1" ht="24" customHeight="1" x14ac:dyDescent="0.25">
      <c r="B3" s="330" t="s">
        <v>306</v>
      </c>
      <c r="C3" s="223"/>
      <c r="D3" s="7"/>
      <c r="E3" s="7"/>
      <c r="F3" s="7"/>
      <c r="G3" s="7"/>
      <c r="H3" s="7"/>
      <c r="I3" s="7"/>
    </row>
    <row r="4" spans="1:9" s="10" customFormat="1" ht="3.95" customHeight="1" x14ac:dyDescent="0.25">
      <c r="A4" s="9"/>
      <c r="B4" s="9"/>
    </row>
    <row r="5" spans="1:9" s="10" customFormat="1" ht="3.95" customHeight="1" x14ac:dyDescent="0.25">
      <c r="A5" s="11"/>
      <c r="B5" s="11"/>
    </row>
    <row r="6" spans="1:9" ht="9.9499999999999993"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69</v>
      </c>
      <c r="D8" s="308"/>
      <c r="E8" s="308"/>
      <c r="F8" s="308"/>
      <c r="G8" s="308"/>
      <c r="H8" s="308"/>
      <c r="I8" s="75"/>
    </row>
    <row r="9" spans="1:9" ht="9.9499999999999993" customHeight="1" x14ac:dyDescent="0.25">
      <c r="B9" s="74"/>
      <c r="C9" s="129"/>
      <c r="D9" s="82"/>
      <c r="E9" s="82"/>
      <c r="F9" s="82"/>
      <c r="G9" s="82"/>
      <c r="H9" s="82"/>
      <c r="I9" s="75"/>
    </row>
    <row r="10" spans="1:9" ht="15" customHeight="1" x14ac:dyDescent="0.25">
      <c r="B10" s="74"/>
      <c r="C10" s="126" t="s">
        <v>123</v>
      </c>
      <c r="D10" s="81"/>
      <c r="E10" s="81"/>
      <c r="F10" s="81"/>
      <c r="G10" s="81"/>
      <c r="H10" s="81"/>
      <c r="I10" s="75"/>
    </row>
    <row r="11" spans="1:9" ht="15" customHeight="1" x14ac:dyDescent="0.25">
      <c r="B11" s="59"/>
      <c r="C11" s="213" t="s">
        <v>124</v>
      </c>
      <c r="D11" s="312">
        <v>2500000</v>
      </c>
      <c r="E11" s="312">
        <v>3200000</v>
      </c>
      <c r="F11" s="312">
        <v>4200000</v>
      </c>
      <c r="G11" s="312">
        <v>6800000</v>
      </c>
      <c r="H11" s="312">
        <v>6850000</v>
      </c>
      <c r="I11" s="60"/>
    </row>
    <row r="12" spans="1:9" ht="15" customHeight="1" x14ac:dyDescent="0.25">
      <c r="B12" s="59"/>
      <c r="C12" s="214" t="s">
        <v>139</v>
      </c>
      <c r="D12" s="313">
        <v>2000000</v>
      </c>
      <c r="E12" s="313">
        <v>2200000</v>
      </c>
      <c r="F12" s="313">
        <v>2200000</v>
      </c>
      <c r="G12" s="313">
        <v>3000000</v>
      </c>
      <c r="H12" s="313">
        <v>3000000</v>
      </c>
      <c r="I12" s="60"/>
    </row>
    <row r="13" spans="1:9" x14ac:dyDescent="0.25">
      <c r="B13" s="59"/>
      <c r="C13" s="214" t="s">
        <v>140</v>
      </c>
      <c r="D13" s="313"/>
      <c r="E13" s="313"/>
      <c r="F13" s="313"/>
      <c r="G13" s="313"/>
      <c r="H13" s="313"/>
      <c r="I13" s="60"/>
    </row>
    <row r="14" spans="1:9" x14ac:dyDescent="0.25">
      <c r="B14" s="59"/>
      <c r="C14" s="214" t="s">
        <v>142</v>
      </c>
      <c r="D14" s="313"/>
      <c r="E14" s="313"/>
      <c r="F14" s="313"/>
      <c r="G14" s="313"/>
      <c r="H14" s="313"/>
      <c r="I14" s="60"/>
    </row>
    <row r="15" spans="1:9" x14ac:dyDescent="0.25">
      <c r="B15" s="59"/>
      <c r="C15" s="130" t="s">
        <v>125</v>
      </c>
      <c r="D15" s="314">
        <f>IFERROR(SUM(D11:D14),"")</f>
        <v>4500000</v>
      </c>
      <c r="E15" s="314">
        <f t="shared" ref="E15:H15" si="0">IFERROR(SUM(E11:E14),"")</f>
        <v>5400000</v>
      </c>
      <c r="F15" s="314">
        <f t="shared" si="0"/>
        <v>6400000</v>
      </c>
      <c r="G15" s="314">
        <f t="shared" si="0"/>
        <v>9800000</v>
      </c>
      <c r="H15" s="314">
        <f t="shared" si="0"/>
        <v>9850000</v>
      </c>
      <c r="I15" s="60"/>
    </row>
    <row r="16" spans="1:9" ht="9.9499999999999993" customHeight="1" x14ac:dyDescent="0.25">
      <c r="B16" s="59"/>
      <c r="C16" s="131"/>
      <c r="D16" s="315"/>
      <c r="E16" s="315"/>
      <c r="F16" s="315"/>
      <c r="G16" s="315"/>
      <c r="H16" s="315"/>
      <c r="I16" s="60"/>
    </row>
    <row r="17" spans="2:9" x14ac:dyDescent="0.25">
      <c r="B17" s="59"/>
      <c r="C17" s="126" t="s">
        <v>126</v>
      </c>
      <c r="D17" s="316"/>
      <c r="E17" s="316"/>
      <c r="F17" s="316"/>
      <c r="G17" s="316"/>
      <c r="H17" s="316"/>
      <c r="I17" s="60"/>
    </row>
    <row r="18" spans="2:9" x14ac:dyDescent="0.25">
      <c r="B18" s="59"/>
      <c r="C18" s="214" t="s">
        <v>127</v>
      </c>
      <c r="D18" s="313">
        <v>250000</v>
      </c>
      <c r="E18" s="313">
        <v>250000</v>
      </c>
      <c r="F18" s="313">
        <v>250000</v>
      </c>
      <c r="G18" s="313">
        <v>250000</v>
      </c>
      <c r="H18" s="313">
        <v>250000</v>
      </c>
      <c r="I18" s="60"/>
    </row>
    <row r="19" spans="2:9" x14ac:dyDescent="0.25">
      <c r="B19" s="59"/>
      <c r="C19" s="214" t="s">
        <v>128</v>
      </c>
      <c r="D19" s="313">
        <v>50000</v>
      </c>
      <c r="E19" s="313">
        <v>50000</v>
      </c>
      <c r="F19" s="313">
        <v>350000</v>
      </c>
      <c r="G19" s="313">
        <v>1250000</v>
      </c>
      <c r="H19" s="313">
        <v>2200000</v>
      </c>
      <c r="I19" s="60"/>
    </row>
    <row r="20" spans="2:9" x14ac:dyDescent="0.25">
      <c r="B20" s="59"/>
      <c r="C20" s="132" t="s">
        <v>129</v>
      </c>
      <c r="D20" s="314">
        <f>IFERROR(SUM(D18:D19),"")</f>
        <v>300000</v>
      </c>
      <c r="E20" s="314">
        <f t="shared" ref="E20:H20" si="1">IFERROR(SUM(E18:E19),"")</f>
        <v>300000</v>
      </c>
      <c r="F20" s="314">
        <f t="shared" si="1"/>
        <v>600000</v>
      </c>
      <c r="G20" s="314">
        <f t="shared" si="1"/>
        <v>1500000</v>
      </c>
      <c r="H20" s="314">
        <f t="shared" si="1"/>
        <v>2450000</v>
      </c>
      <c r="I20" s="60"/>
    </row>
    <row r="21" spans="2:9" ht="9.9499999999999993" customHeight="1" x14ac:dyDescent="0.25">
      <c r="B21" s="59"/>
      <c r="C21" s="131"/>
      <c r="D21" s="315"/>
      <c r="E21" s="315"/>
      <c r="F21" s="315"/>
      <c r="G21" s="315"/>
      <c r="H21" s="315"/>
      <c r="I21" s="60"/>
    </row>
    <row r="22" spans="2:9" x14ac:dyDescent="0.25">
      <c r="B22" s="59"/>
      <c r="C22" s="133" t="s">
        <v>71</v>
      </c>
      <c r="D22" s="317">
        <f>IFERROR(SUM(D15,D20),"")</f>
        <v>4800000</v>
      </c>
      <c r="E22" s="317">
        <f t="shared" ref="E22:H22" si="2">IFERROR(SUM(E15,E20),"")</f>
        <v>5700000</v>
      </c>
      <c r="F22" s="317">
        <f t="shared" si="2"/>
        <v>7000000</v>
      </c>
      <c r="G22" s="317">
        <f t="shared" si="2"/>
        <v>11300000</v>
      </c>
      <c r="H22" s="317">
        <f t="shared" si="2"/>
        <v>12300000</v>
      </c>
      <c r="I22" s="60"/>
    </row>
    <row r="23" spans="2:9" ht="24.95" customHeight="1" x14ac:dyDescent="0.25">
      <c r="B23" s="59"/>
      <c r="C23" s="131"/>
      <c r="D23" s="315"/>
      <c r="E23" s="315"/>
      <c r="F23" s="315"/>
      <c r="G23" s="315"/>
      <c r="H23" s="315"/>
      <c r="I23" s="60"/>
    </row>
    <row r="24" spans="2:9" ht="20.100000000000001" customHeight="1" thickBot="1" x14ac:dyDescent="0.3">
      <c r="B24" s="59"/>
      <c r="C24" s="307" t="s">
        <v>70</v>
      </c>
      <c r="D24" s="309"/>
      <c r="E24" s="309"/>
      <c r="F24" s="309"/>
      <c r="G24" s="309"/>
      <c r="H24" s="309"/>
      <c r="I24" s="60"/>
    </row>
    <row r="25" spans="2:9" ht="9.9499999999999993" customHeight="1" x14ac:dyDescent="0.25">
      <c r="B25" s="59"/>
      <c r="C25" s="131"/>
      <c r="D25" s="315"/>
      <c r="E25" s="315"/>
      <c r="F25" s="315"/>
      <c r="G25" s="315"/>
      <c r="H25" s="315"/>
      <c r="I25" s="60"/>
    </row>
    <row r="26" spans="2:9" x14ac:dyDescent="0.25">
      <c r="B26" s="59"/>
      <c r="C26" s="126" t="s">
        <v>130</v>
      </c>
      <c r="D26" s="316"/>
      <c r="E26" s="316"/>
      <c r="F26" s="316"/>
      <c r="G26" s="316"/>
      <c r="H26" s="316"/>
      <c r="I26" s="60"/>
    </row>
    <row r="27" spans="2:9" x14ac:dyDescent="0.25">
      <c r="B27" s="59"/>
      <c r="C27" s="215" t="s">
        <v>131</v>
      </c>
      <c r="D27" s="313">
        <v>2500000</v>
      </c>
      <c r="E27" s="313">
        <v>3200000</v>
      </c>
      <c r="F27" s="313">
        <v>4500000</v>
      </c>
      <c r="G27" s="313">
        <v>8000000</v>
      </c>
      <c r="H27" s="313">
        <v>9000000</v>
      </c>
      <c r="I27" s="60"/>
    </row>
    <row r="28" spans="2:9" x14ac:dyDescent="0.25">
      <c r="B28" s="59"/>
      <c r="C28" s="214" t="s">
        <v>141</v>
      </c>
      <c r="D28" s="313">
        <v>50000</v>
      </c>
      <c r="E28" s="313">
        <v>50000</v>
      </c>
      <c r="F28" s="313">
        <v>50000</v>
      </c>
      <c r="G28" s="313">
        <v>50000</v>
      </c>
      <c r="H28" s="313">
        <v>50000</v>
      </c>
      <c r="I28" s="60"/>
    </row>
    <row r="29" spans="2:9" x14ac:dyDescent="0.25">
      <c r="B29" s="59"/>
      <c r="C29" s="214" t="s">
        <v>132</v>
      </c>
      <c r="D29" s="313"/>
      <c r="E29" s="313"/>
      <c r="F29" s="313"/>
      <c r="G29" s="313"/>
      <c r="H29" s="313"/>
      <c r="I29" s="60"/>
    </row>
    <row r="30" spans="2:9" x14ac:dyDescent="0.25">
      <c r="B30" s="59"/>
      <c r="C30" s="132" t="s">
        <v>133</v>
      </c>
      <c r="D30" s="314">
        <f>IFERROR(SUM(D27:D29),"")</f>
        <v>2550000</v>
      </c>
      <c r="E30" s="314">
        <f t="shared" ref="E30:H30" si="3">IFERROR(SUM(E27:E29),"")</f>
        <v>3250000</v>
      </c>
      <c r="F30" s="314">
        <f t="shared" si="3"/>
        <v>4550000</v>
      </c>
      <c r="G30" s="314">
        <f t="shared" si="3"/>
        <v>8050000</v>
      </c>
      <c r="H30" s="314">
        <f t="shared" si="3"/>
        <v>9050000</v>
      </c>
      <c r="I30" s="60"/>
    </row>
    <row r="31" spans="2:9" ht="9.9499999999999993" customHeight="1" x14ac:dyDescent="0.25">
      <c r="B31" s="59"/>
      <c r="C31" s="131"/>
      <c r="D31" s="315"/>
      <c r="E31" s="315"/>
      <c r="F31" s="315"/>
      <c r="G31" s="315"/>
      <c r="H31" s="315"/>
      <c r="I31" s="60"/>
    </row>
    <row r="32" spans="2:9" x14ac:dyDescent="0.25">
      <c r="B32" s="59"/>
      <c r="C32" s="126" t="s">
        <v>136</v>
      </c>
      <c r="D32" s="316"/>
      <c r="E32" s="316"/>
      <c r="F32" s="316"/>
      <c r="G32" s="316"/>
      <c r="H32" s="316"/>
      <c r="I32" s="60"/>
    </row>
    <row r="33" spans="2:9" x14ac:dyDescent="0.25">
      <c r="B33" s="59"/>
      <c r="C33" s="214" t="s">
        <v>134</v>
      </c>
      <c r="D33" s="313">
        <v>1000000</v>
      </c>
      <c r="E33" s="313">
        <v>1200000</v>
      </c>
      <c r="F33" s="313">
        <v>1200000</v>
      </c>
      <c r="G33" s="313">
        <v>1750000</v>
      </c>
      <c r="H33" s="313">
        <v>1750000</v>
      </c>
      <c r="I33" s="60"/>
    </row>
    <row r="34" spans="2:9" x14ac:dyDescent="0.25">
      <c r="B34" s="59"/>
      <c r="C34" s="216" t="s">
        <v>146</v>
      </c>
      <c r="D34" s="313"/>
      <c r="E34" s="313"/>
      <c r="F34" s="313"/>
      <c r="G34" s="313"/>
      <c r="H34" s="313"/>
      <c r="I34" s="60"/>
    </row>
    <row r="35" spans="2:9" x14ac:dyDescent="0.25">
      <c r="B35" s="59"/>
      <c r="C35" s="132" t="s">
        <v>135</v>
      </c>
      <c r="D35" s="314">
        <f>IFERROR(SUM(D33:D34),"")</f>
        <v>1000000</v>
      </c>
      <c r="E35" s="314">
        <f t="shared" ref="E35:H35" si="4">IFERROR(SUM(E33:E34),"")</f>
        <v>1200000</v>
      </c>
      <c r="F35" s="314">
        <f t="shared" si="4"/>
        <v>1200000</v>
      </c>
      <c r="G35" s="314">
        <f t="shared" si="4"/>
        <v>1750000</v>
      </c>
      <c r="H35" s="314">
        <f t="shared" si="4"/>
        <v>1750000</v>
      </c>
      <c r="I35" s="60"/>
    </row>
    <row r="36" spans="2:9" ht="9.9499999999999993" customHeight="1" x14ac:dyDescent="0.25">
      <c r="B36" s="59"/>
      <c r="C36" s="131"/>
      <c r="D36" s="315"/>
      <c r="E36" s="315"/>
      <c r="F36" s="315"/>
      <c r="G36" s="315"/>
      <c r="H36" s="315"/>
      <c r="I36" s="60"/>
    </row>
    <row r="37" spans="2:9" x14ac:dyDescent="0.25">
      <c r="B37" s="59"/>
      <c r="C37" s="126" t="s">
        <v>143</v>
      </c>
      <c r="D37" s="316"/>
      <c r="E37" s="316"/>
      <c r="F37" s="316"/>
      <c r="G37" s="316"/>
      <c r="H37" s="316"/>
      <c r="I37" s="60"/>
    </row>
    <row r="38" spans="2:9" x14ac:dyDescent="0.25">
      <c r="B38" s="59"/>
      <c r="C38" s="214" t="s">
        <v>144</v>
      </c>
      <c r="D38" s="313">
        <v>1250000</v>
      </c>
      <c r="E38" s="313">
        <v>1250000</v>
      </c>
      <c r="F38" s="313">
        <v>1250000</v>
      </c>
      <c r="G38" s="313">
        <v>1500000</v>
      </c>
      <c r="H38" s="313">
        <v>1500000</v>
      </c>
      <c r="I38" s="60"/>
    </row>
    <row r="39" spans="2:9" x14ac:dyDescent="0.25">
      <c r="B39" s="59"/>
      <c r="C39" s="214" t="s">
        <v>137</v>
      </c>
      <c r="D39" s="313"/>
      <c r="E39" s="313"/>
      <c r="F39" s="313"/>
      <c r="G39" s="313"/>
      <c r="H39" s="313"/>
      <c r="I39" s="60"/>
    </row>
    <row r="40" spans="2:9" x14ac:dyDescent="0.25">
      <c r="B40" s="59"/>
      <c r="C40" s="214" t="s">
        <v>138</v>
      </c>
      <c r="D40" s="313"/>
      <c r="E40" s="313"/>
      <c r="F40" s="313"/>
      <c r="G40" s="313"/>
      <c r="H40" s="313"/>
      <c r="I40" s="60"/>
    </row>
    <row r="41" spans="2:9" x14ac:dyDescent="0.25">
      <c r="B41" s="59"/>
      <c r="C41" s="132" t="s">
        <v>145</v>
      </c>
      <c r="D41" s="314">
        <f>IFERROR(SUM(D38:D40),"")</f>
        <v>1250000</v>
      </c>
      <c r="E41" s="314">
        <f t="shared" ref="E41:H41" si="5">IFERROR(SUM(E38:E40),"")</f>
        <v>1250000</v>
      </c>
      <c r="F41" s="314">
        <f t="shared" si="5"/>
        <v>1250000</v>
      </c>
      <c r="G41" s="314">
        <f t="shared" si="5"/>
        <v>1500000</v>
      </c>
      <c r="H41" s="314">
        <f t="shared" si="5"/>
        <v>1500000</v>
      </c>
      <c r="I41" s="60"/>
    </row>
    <row r="42" spans="2:9" ht="9.9499999999999993" customHeight="1" x14ac:dyDescent="0.25">
      <c r="B42" s="59"/>
      <c r="C42" s="131"/>
      <c r="D42" s="315"/>
      <c r="E42" s="315"/>
      <c r="F42" s="315"/>
      <c r="G42" s="315"/>
      <c r="H42" s="315"/>
      <c r="I42" s="60"/>
    </row>
    <row r="43" spans="2:9" x14ac:dyDescent="0.25">
      <c r="B43" s="59"/>
      <c r="C43" s="133" t="s">
        <v>72</v>
      </c>
      <c r="D43" s="317">
        <f>IFERROR(SUM(D30,D35,D41),"")</f>
        <v>4800000</v>
      </c>
      <c r="E43" s="317">
        <f t="shared" ref="E43:H43" si="6">IFERROR(SUM(E30,E35,E41),"")</f>
        <v>5700000</v>
      </c>
      <c r="F43" s="317">
        <f t="shared" si="6"/>
        <v>7000000</v>
      </c>
      <c r="G43" s="317">
        <f t="shared" si="6"/>
        <v>11300000</v>
      </c>
      <c r="H43" s="317">
        <f t="shared" si="6"/>
        <v>12300000</v>
      </c>
      <c r="I43" s="60"/>
    </row>
    <row r="44" spans="2:9" ht="12" customHeight="1" x14ac:dyDescent="0.25">
      <c r="B44" s="61"/>
      <c r="C44" s="62"/>
      <c r="D44" s="62"/>
      <c r="E44" s="62"/>
      <c r="F44" s="62"/>
      <c r="G44" s="62"/>
      <c r="H44" s="62"/>
      <c r="I44" s="63"/>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56"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52"/>
    </row>
    <row r="2" spans="1:9" s="218" customFormat="1" ht="20.100000000000001" customHeight="1" x14ac:dyDescent="0.25">
      <c r="B2" s="329" t="s">
        <v>287</v>
      </c>
      <c r="C2" s="222"/>
      <c r="D2" s="226"/>
      <c r="E2" s="226"/>
      <c r="F2" s="226"/>
      <c r="G2" s="226"/>
      <c r="H2" s="226"/>
      <c r="I2" s="226"/>
    </row>
    <row r="3" spans="1:9" s="221" customFormat="1" ht="24" customHeight="1" x14ac:dyDescent="0.25">
      <c r="B3" s="330" t="s">
        <v>307</v>
      </c>
      <c r="C3" s="223"/>
      <c r="D3" s="53"/>
      <c r="E3" s="53"/>
      <c r="F3" s="53"/>
      <c r="G3" s="53"/>
      <c r="H3" s="53"/>
      <c r="I3" s="53"/>
    </row>
    <row r="4" spans="1:9" s="10" customFormat="1" ht="3.95" customHeight="1" x14ac:dyDescent="0.25">
      <c r="A4" s="9"/>
      <c r="B4" s="9"/>
      <c r="C4" s="54"/>
    </row>
    <row r="5" spans="1:9" s="10" customFormat="1" ht="3.95" customHeight="1" x14ac:dyDescent="0.25">
      <c r="A5" s="11"/>
      <c r="B5" s="11"/>
      <c r="C5" s="55"/>
    </row>
    <row r="6" spans="1:9" s="10" customFormat="1" ht="9.9499999999999993" customHeight="1" x14ac:dyDescent="0.25">
      <c r="A6" s="11"/>
      <c r="B6" s="58"/>
      <c r="C6" s="84"/>
      <c r="D6" s="67"/>
      <c r="E6" s="67"/>
      <c r="F6" s="67"/>
      <c r="G6" s="67"/>
      <c r="H6" s="67"/>
      <c r="I6" s="68"/>
    </row>
    <row r="7" spans="1:9" ht="15" customHeight="1" x14ac:dyDescent="0.25">
      <c r="B7" s="59"/>
      <c r="C7" s="70"/>
      <c r="D7" s="311">
        <v>2022</v>
      </c>
      <c r="E7" s="311">
        <v>2023</v>
      </c>
      <c r="F7" s="311">
        <v>2024</v>
      </c>
      <c r="G7" s="311">
        <v>2025</v>
      </c>
      <c r="H7" s="311">
        <v>2026</v>
      </c>
      <c r="I7" s="60"/>
    </row>
    <row r="8" spans="1:9" ht="20.100000000000001" customHeight="1" thickBot="1" x14ac:dyDescent="0.3">
      <c r="B8" s="59"/>
      <c r="C8" s="307" t="s">
        <v>184</v>
      </c>
      <c r="D8" s="308"/>
      <c r="E8" s="310"/>
      <c r="F8" s="310"/>
      <c r="G8" s="310"/>
      <c r="H8" s="310"/>
      <c r="I8" s="60"/>
    </row>
    <row r="9" spans="1:9" ht="9.9499999999999993" customHeight="1" x14ac:dyDescent="0.25">
      <c r="B9" s="59"/>
      <c r="C9" s="122"/>
      <c r="D9" s="65"/>
      <c r="E9" s="65"/>
      <c r="F9" s="65"/>
      <c r="G9" s="65"/>
      <c r="H9" s="65"/>
      <c r="I9" s="60"/>
    </row>
    <row r="10" spans="1:9" ht="15" customHeight="1" x14ac:dyDescent="0.25">
      <c r="B10" s="59"/>
      <c r="C10" s="123" t="s">
        <v>147</v>
      </c>
      <c r="D10" s="85"/>
      <c r="E10" s="85"/>
      <c r="F10" s="85"/>
      <c r="G10" s="85"/>
      <c r="H10" s="85"/>
      <c r="I10" s="60"/>
    </row>
    <row r="11" spans="1:9" ht="15" customHeight="1" x14ac:dyDescent="0.25">
      <c r="B11" s="59"/>
      <c r="C11" s="217" t="s">
        <v>109</v>
      </c>
      <c r="D11" s="313">
        <v>6000000</v>
      </c>
      <c r="E11" s="313">
        <v>12000000</v>
      </c>
      <c r="F11" s="313">
        <v>16000000</v>
      </c>
      <c r="G11" s="313">
        <v>24000000</v>
      </c>
      <c r="H11" s="313">
        <v>30000000</v>
      </c>
      <c r="I11" s="60"/>
    </row>
    <row r="12" spans="1:9" ht="15" customHeight="1" x14ac:dyDescent="0.25">
      <c r="B12" s="59"/>
      <c r="C12" s="217" t="s">
        <v>148</v>
      </c>
      <c r="D12" s="313"/>
      <c r="E12" s="313"/>
      <c r="F12" s="313"/>
      <c r="G12" s="313"/>
      <c r="H12" s="313"/>
      <c r="I12" s="60"/>
    </row>
    <row r="13" spans="1:9" ht="15" customHeight="1" x14ac:dyDescent="0.25">
      <c r="B13" s="59"/>
      <c r="C13" s="130" t="s">
        <v>153</v>
      </c>
      <c r="D13" s="314">
        <f>IFERROR(SUM(D11:D12),"")</f>
        <v>6000000</v>
      </c>
      <c r="E13" s="314">
        <f t="shared" ref="E13:H13" si="0">IFERROR(SUM(E11:E12),"")</f>
        <v>12000000</v>
      </c>
      <c r="F13" s="314">
        <f t="shared" si="0"/>
        <v>16000000</v>
      </c>
      <c r="G13" s="314">
        <f t="shared" si="0"/>
        <v>24000000</v>
      </c>
      <c r="H13" s="314">
        <f t="shared" si="0"/>
        <v>30000000</v>
      </c>
      <c r="I13" s="60"/>
    </row>
    <row r="14" spans="1:9" ht="9.9499999999999993" customHeight="1" x14ac:dyDescent="0.25">
      <c r="B14" s="59"/>
      <c r="C14" s="125" t="s">
        <v>73</v>
      </c>
      <c r="D14" s="315"/>
      <c r="E14" s="315"/>
      <c r="F14" s="315"/>
      <c r="G14" s="315"/>
      <c r="H14" s="315"/>
      <c r="I14" s="60"/>
    </row>
    <row r="15" spans="1:9" x14ac:dyDescent="0.25">
      <c r="B15" s="59"/>
      <c r="C15" s="123" t="s">
        <v>149</v>
      </c>
      <c r="D15" s="318"/>
      <c r="E15" s="318"/>
      <c r="F15" s="318"/>
      <c r="G15" s="318"/>
      <c r="H15" s="318"/>
      <c r="I15" s="60"/>
    </row>
    <row r="16" spans="1:9" x14ac:dyDescent="0.25">
      <c r="B16" s="59"/>
      <c r="C16" s="217" t="s">
        <v>150</v>
      </c>
      <c r="D16" s="313">
        <v>50000</v>
      </c>
      <c r="E16" s="313">
        <v>50000</v>
      </c>
      <c r="F16" s="313">
        <v>50000</v>
      </c>
      <c r="G16" s="313">
        <v>50000</v>
      </c>
      <c r="H16" s="313">
        <v>50000</v>
      </c>
      <c r="I16" s="60"/>
    </row>
    <row r="17" spans="2:9" x14ac:dyDescent="0.25">
      <c r="B17" s="59"/>
      <c r="C17" s="217" t="s">
        <v>50</v>
      </c>
      <c r="D17" s="313">
        <v>1110000</v>
      </c>
      <c r="E17" s="313">
        <v>1110000</v>
      </c>
      <c r="F17" s="313">
        <v>1200000</v>
      </c>
      <c r="G17" s="313">
        <v>1200000</v>
      </c>
      <c r="H17" s="313">
        <v>1200000</v>
      </c>
      <c r="I17" s="60"/>
    </row>
    <row r="18" spans="2:9" x14ac:dyDescent="0.25">
      <c r="B18" s="59"/>
      <c r="C18" s="217" t="s">
        <v>151</v>
      </c>
      <c r="D18" s="313">
        <v>400000</v>
      </c>
      <c r="E18" s="313">
        <v>2200000</v>
      </c>
      <c r="F18" s="313">
        <v>700000</v>
      </c>
      <c r="G18" s="313">
        <v>700000</v>
      </c>
      <c r="H18" s="313">
        <v>700000</v>
      </c>
      <c r="I18" s="60"/>
    </row>
    <row r="19" spans="2:9" x14ac:dyDescent="0.25">
      <c r="B19" s="59"/>
      <c r="C19" s="217" t="s">
        <v>200</v>
      </c>
      <c r="D19" s="313">
        <v>1000000</v>
      </c>
      <c r="E19" s="313">
        <v>1000000</v>
      </c>
      <c r="F19" s="313">
        <v>1000000</v>
      </c>
      <c r="G19" s="313">
        <v>1000000</v>
      </c>
      <c r="H19" s="313">
        <v>1000000</v>
      </c>
      <c r="I19" s="60"/>
    </row>
    <row r="20" spans="2:9" x14ac:dyDescent="0.25">
      <c r="B20" s="59"/>
      <c r="C20" s="217" t="s">
        <v>68</v>
      </c>
      <c r="D20" s="313">
        <v>821400</v>
      </c>
      <c r="E20" s="313">
        <v>4385400</v>
      </c>
      <c r="F20" s="313">
        <v>8226900</v>
      </c>
      <c r="G20" s="313">
        <v>12681900</v>
      </c>
      <c r="H20" s="313">
        <v>17136900</v>
      </c>
      <c r="I20" s="60"/>
    </row>
    <row r="21" spans="2:9" x14ac:dyDescent="0.25">
      <c r="B21" s="59"/>
      <c r="C21" s="124" t="s">
        <v>152</v>
      </c>
      <c r="D21" s="319">
        <f>IFERROR(SUM(D16:D20),"")</f>
        <v>3381400</v>
      </c>
      <c r="E21" s="319">
        <f t="shared" ref="E21:H21" si="1">IFERROR(SUM(E16:E20),"")</f>
        <v>8745400</v>
      </c>
      <c r="F21" s="319">
        <f t="shared" si="1"/>
        <v>11176900</v>
      </c>
      <c r="G21" s="319">
        <f t="shared" si="1"/>
        <v>15631900</v>
      </c>
      <c r="H21" s="319">
        <f t="shared" si="1"/>
        <v>20086900</v>
      </c>
      <c r="I21" s="60"/>
    </row>
    <row r="22" spans="2:9" ht="9.9499999999999993" customHeight="1" x14ac:dyDescent="0.25">
      <c r="B22" s="59"/>
      <c r="C22" s="122"/>
      <c r="D22" s="315"/>
      <c r="E22" s="315"/>
      <c r="F22" s="315"/>
      <c r="G22" s="315"/>
      <c r="H22" s="315"/>
      <c r="I22" s="60"/>
    </row>
    <row r="23" spans="2:9" x14ac:dyDescent="0.25">
      <c r="B23" s="59"/>
      <c r="C23" s="126" t="s">
        <v>154</v>
      </c>
      <c r="D23" s="317">
        <f>IFERROR(D13-D21,"")</f>
        <v>2618600</v>
      </c>
      <c r="E23" s="317">
        <f t="shared" ref="E23:H23" si="2">IFERROR(E13-E21,"")</f>
        <v>3254600</v>
      </c>
      <c r="F23" s="317">
        <f t="shared" si="2"/>
        <v>4823100</v>
      </c>
      <c r="G23" s="317">
        <f t="shared" si="2"/>
        <v>8368100</v>
      </c>
      <c r="H23" s="317">
        <f t="shared" si="2"/>
        <v>9913100</v>
      </c>
      <c r="I23" s="60"/>
    </row>
    <row r="24" spans="2:9" x14ac:dyDescent="0.25">
      <c r="B24" s="59"/>
      <c r="C24" s="122"/>
      <c r="D24" s="315"/>
      <c r="E24" s="315"/>
      <c r="F24" s="315"/>
      <c r="G24" s="315"/>
      <c r="H24" s="315"/>
      <c r="I24" s="60"/>
    </row>
    <row r="25" spans="2:9" ht="20.100000000000001" customHeight="1" thickBot="1" x14ac:dyDescent="0.3">
      <c r="B25" s="59"/>
      <c r="C25" s="307" t="s">
        <v>185</v>
      </c>
      <c r="D25" s="309"/>
      <c r="E25" s="309"/>
      <c r="F25" s="309"/>
      <c r="G25" s="309"/>
      <c r="H25" s="309"/>
      <c r="I25" s="60"/>
    </row>
    <row r="26" spans="2:9" ht="9.9499999999999993" customHeight="1" x14ac:dyDescent="0.25">
      <c r="B26" s="59"/>
      <c r="C26" s="122"/>
      <c r="D26" s="315"/>
      <c r="E26" s="315"/>
      <c r="F26" s="315"/>
      <c r="G26" s="315"/>
      <c r="H26" s="315"/>
      <c r="I26" s="60"/>
    </row>
    <row r="27" spans="2:9" x14ac:dyDescent="0.25">
      <c r="B27" s="59"/>
      <c r="C27" s="123" t="s">
        <v>155</v>
      </c>
      <c r="D27" s="318"/>
      <c r="E27" s="318"/>
      <c r="F27" s="318"/>
      <c r="G27" s="318"/>
      <c r="H27" s="318"/>
      <c r="I27" s="60"/>
    </row>
    <row r="28" spans="2:9" x14ac:dyDescent="0.25">
      <c r="B28" s="59"/>
      <c r="C28" s="217" t="s">
        <v>156</v>
      </c>
      <c r="D28" s="313">
        <v>800000</v>
      </c>
      <c r="E28" s="313">
        <v>800000</v>
      </c>
      <c r="F28" s="313">
        <v>800000</v>
      </c>
      <c r="G28" s="313">
        <v>800000</v>
      </c>
      <c r="H28" s="313">
        <v>800000</v>
      </c>
      <c r="I28" s="60"/>
    </row>
    <row r="29" spans="2:9" x14ac:dyDescent="0.25">
      <c r="B29" s="59"/>
      <c r="C29" s="217" t="s">
        <v>157</v>
      </c>
      <c r="D29" s="313"/>
      <c r="E29" s="313"/>
      <c r="F29" s="313"/>
      <c r="G29" s="313"/>
      <c r="H29" s="313"/>
      <c r="I29" s="60"/>
    </row>
    <row r="30" spans="2:9" x14ac:dyDescent="0.25">
      <c r="B30" s="59"/>
      <c r="C30" s="217" t="s">
        <v>158</v>
      </c>
      <c r="D30" s="313"/>
      <c r="E30" s="313"/>
      <c r="F30" s="313"/>
      <c r="G30" s="313"/>
      <c r="H30" s="313"/>
      <c r="I30" s="60"/>
    </row>
    <row r="31" spans="2:9" x14ac:dyDescent="0.25">
      <c r="B31" s="59"/>
      <c r="C31" s="217" t="s">
        <v>201</v>
      </c>
      <c r="D31" s="313"/>
      <c r="E31" s="313"/>
      <c r="F31" s="313"/>
      <c r="G31" s="313"/>
      <c r="H31" s="313"/>
      <c r="I31" s="60"/>
    </row>
    <row r="32" spans="2:9" x14ac:dyDescent="0.25">
      <c r="B32" s="59"/>
      <c r="C32" s="217" t="s">
        <v>159</v>
      </c>
      <c r="D32" s="313"/>
      <c r="E32" s="313"/>
      <c r="F32" s="313"/>
      <c r="G32" s="313"/>
      <c r="H32" s="313"/>
      <c r="I32" s="60"/>
    </row>
    <row r="33" spans="2:9" x14ac:dyDescent="0.25">
      <c r="B33" s="59"/>
      <c r="C33" s="130" t="s">
        <v>166</v>
      </c>
      <c r="D33" s="314">
        <f>IFERROR(SUM(D28:D32),"")</f>
        <v>800000</v>
      </c>
      <c r="E33" s="314">
        <f t="shared" ref="E33:H33" si="3">IFERROR(SUM(E28:E32),"")</f>
        <v>800000</v>
      </c>
      <c r="F33" s="314">
        <f t="shared" si="3"/>
        <v>800000</v>
      </c>
      <c r="G33" s="314">
        <f t="shared" si="3"/>
        <v>800000</v>
      </c>
      <c r="H33" s="314">
        <f t="shared" si="3"/>
        <v>800000</v>
      </c>
      <c r="I33" s="60"/>
    </row>
    <row r="34" spans="2:9" ht="9.9499999999999993" customHeight="1" x14ac:dyDescent="0.25">
      <c r="B34" s="59"/>
      <c r="C34" s="125" t="s">
        <v>73</v>
      </c>
      <c r="D34" s="315"/>
      <c r="E34" s="315"/>
      <c r="F34" s="315"/>
      <c r="G34" s="315"/>
      <c r="H34" s="315"/>
      <c r="I34" s="60"/>
    </row>
    <row r="35" spans="2:9" x14ac:dyDescent="0.25">
      <c r="B35" s="59"/>
      <c r="C35" s="123" t="s">
        <v>160</v>
      </c>
      <c r="D35" s="318"/>
      <c r="E35" s="318"/>
      <c r="F35" s="318"/>
      <c r="G35" s="318"/>
      <c r="H35" s="318"/>
      <c r="I35" s="60"/>
    </row>
    <row r="36" spans="2:9" x14ac:dyDescent="0.25">
      <c r="B36" s="59"/>
      <c r="C36" s="217" t="s">
        <v>161</v>
      </c>
      <c r="D36" s="313">
        <v>500000</v>
      </c>
      <c r="E36" s="313">
        <v>500000</v>
      </c>
      <c r="F36" s="313">
        <v>500000</v>
      </c>
      <c r="G36" s="313">
        <v>500000</v>
      </c>
      <c r="H36" s="313">
        <v>500000</v>
      </c>
      <c r="I36" s="60"/>
    </row>
    <row r="37" spans="2:9" x14ac:dyDescent="0.25">
      <c r="B37" s="59"/>
      <c r="C37" s="217" t="s">
        <v>162</v>
      </c>
      <c r="D37" s="313"/>
      <c r="E37" s="313"/>
      <c r="F37" s="313"/>
      <c r="G37" s="313"/>
      <c r="H37" s="313"/>
      <c r="I37" s="60"/>
    </row>
    <row r="38" spans="2:9" x14ac:dyDescent="0.25">
      <c r="B38" s="59"/>
      <c r="C38" s="217" t="s">
        <v>163</v>
      </c>
      <c r="D38" s="313"/>
      <c r="E38" s="313"/>
      <c r="F38" s="313"/>
      <c r="G38" s="313"/>
      <c r="H38" s="313"/>
      <c r="I38" s="60"/>
    </row>
    <row r="39" spans="2:9" x14ac:dyDescent="0.25">
      <c r="B39" s="59"/>
      <c r="C39" s="217" t="s">
        <v>164</v>
      </c>
      <c r="D39" s="313"/>
      <c r="E39" s="313"/>
      <c r="F39" s="313"/>
      <c r="G39" s="313"/>
      <c r="H39" s="313"/>
      <c r="I39" s="60"/>
    </row>
    <row r="40" spans="2:9" x14ac:dyDescent="0.25">
      <c r="B40" s="59"/>
      <c r="C40" s="217" t="s">
        <v>165</v>
      </c>
      <c r="D40" s="313"/>
      <c r="E40" s="313"/>
      <c r="F40" s="313"/>
      <c r="G40" s="313"/>
      <c r="H40" s="313"/>
      <c r="I40" s="60"/>
    </row>
    <row r="41" spans="2:9" x14ac:dyDescent="0.25">
      <c r="B41" s="59"/>
      <c r="C41" s="130" t="s">
        <v>168</v>
      </c>
      <c r="D41" s="314">
        <f>IFERROR(SUM(D36:D40),"")</f>
        <v>500000</v>
      </c>
      <c r="E41" s="314">
        <f t="shared" ref="E41:H41" si="4">IFERROR(SUM(E36:E40),"")</f>
        <v>500000</v>
      </c>
      <c r="F41" s="314">
        <f t="shared" si="4"/>
        <v>500000</v>
      </c>
      <c r="G41" s="314">
        <f t="shared" si="4"/>
        <v>500000</v>
      </c>
      <c r="H41" s="314">
        <f t="shared" si="4"/>
        <v>500000</v>
      </c>
      <c r="I41" s="60"/>
    </row>
    <row r="42" spans="2:9" ht="9.9499999999999993" customHeight="1" x14ac:dyDescent="0.25">
      <c r="B42" s="59"/>
      <c r="C42" s="122"/>
      <c r="D42" s="315"/>
      <c r="E42" s="315"/>
      <c r="F42" s="315"/>
      <c r="G42" s="315"/>
      <c r="H42" s="315"/>
      <c r="I42" s="60"/>
    </row>
    <row r="43" spans="2:9" x14ac:dyDescent="0.25">
      <c r="B43" s="59"/>
      <c r="C43" s="126" t="s">
        <v>167</v>
      </c>
      <c r="D43" s="317">
        <f>IFERROR(D33-D41,"")</f>
        <v>300000</v>
      </c>
      <c r="E43" s="317">
        <f t="shared" ref="E43:H43" si="5">IFERROR(E33-E41,"")</f>
        <v>300000</v>
      </c>
      <c r="F43" s="317">
        <f t="shared" si="5"/>
        <v>300000</v>
      </c>
      <c r="G43" s="317">
        <f t="shared" si="5"/>
        <v>300000</v>
      </c>
      <c r="H43" s="317">
        <f t="shared" si="5"/>
        <v>300000</v>
      </c>
      <c r="I43" s="60"/>
    </row>
    <row r="44" spans="2:9" x14ac:dyDescent="0.25">
      <c r="B44" s="59"/>
      <c r="C44" s="125" t="s">
        <v>73</v>
      </c>
      <c r="D44" s="315"/>
      <c r="E44" s="315"/>
      <c r="F44" s="315"/>
      <c r="G44" s="315"/>
      <c r="H44" s="315"/>
      <c r="I44" s="60"/>
    </row>
    <row r="45" spans="2:9" ht="20.100000000000001" customHeight="1" thickBot="1" x14ac:dyDescent="0.3">
      <c r="B45" s="59"/>
      <c r="C45" s="307" t="s">
        <v>186</v>
      </c>
      <c r="D45" s="309"/>
      <c r="E45" s="309"/>
      <c r="F45" s="309"/>
      <c r="G45" s="309"/>
      <c r="H45" s="309"/>
      <c r="I45" s="60"/>
    </row>
    <row r="46" spans="2:9" ht="9.9499999999999993" customHeight="1" x14ac:dyDescent="0.25">
      <c r="B46" s="59"/>
      <c r="C46" s="127"/>
      <c r="D46" s="320"/>
      <c r="E46" s="320"/>
      <c r="F46" s="320"/>
      <c r="G46" s="320"/>
      <c r="H46" s="320"/>
      <c r="I46" s="60"/>
    </row>
    <row r="47" spans="2:9" x14ac:dyDescent="0.25">
      <c r="B47" s="59"/>
      <c r="C47" s="123" t="s">
        <v>169</v>
      </c>
      <c r="D47" s="318"/>
      <c r="E47" s="318"/>
      <c r="F47" s="318"/>
      <c r="G47" s="318"/>
      <c r="H47" s="318"/>
      <c r="I47" s="60"/>
    </row>
    <row r="48" spans="2:9" x14ac:dyDescent="0.25">
      <c r="B48" s="59"/>
      <c r="C48" s="217" t="s">
        <v>170</v>
      </c>
      <c r="D48" s="313">
        <v>1000000</v>
      </c>
      <c r="E48" s="313">
        <v>1000000</v>
      </c>
      <c r="F48" s="313">
        <v>1500000</v>
      </c>
      <c r="G48" s="313">
        <v>1500000</v>
      </c>
      <c r="H48" s="313">
        <v>1750000</v>
      </c>
      <c r="I48" s="60"/>
    </row>
    <row r="49" spans="2:9" x14ac:dyDescent="0.25">
      <c r="B49" s="59"/>
      <c r="C49" s="217" t="s">
        <v>171</v>
      </c>
      <c r="D49" s="313"/>
      <c r="E49" s="313"/>
      <c r="F49" s="313"/>
      <c r="G49" s="313"/>
      <c r="H49" s="313"/>
      <c r="I49" s="60"/>
    </row>
    <row r="50" spans="2:9" x14ac:dyDescent="0.25">
      <c r="B50" s="59"/>
      <c r="C50" s="217" t="s">
        <v>172</v>
      </c>
      <c r="D50" s="313"/>
      <c r="E50" s="313"/>
      <c r="F50" s="313"/>
      <c r="G50" s="313"/>
      <c r="H50" s="313"/>
      <c r="I50" s="60"/>
    </row>
    <row r="51" spans="2:9" x14ac:dyDescent="0.25">
      <c r="B51" s="59"/>
      <c r="C51" s="130" t="s">
        <v>181</v>
      </c>
      <c r="D51" s="314">
        <f>IFERROR(SUM(D48:D50),"")</f>
        <v>1000000</v>
      </c>
      <c r="E51" s="314">
        <f t="shared" ref="E51:H51" si="6">IFERROR(SUM(E48:E50),"")</f>
        <v>1000000</v>
      </c>
      <c r="F51" s="314">
        <f t="shared" si="6"/>
        <v>1500000</v>
      </c>
      <c r="G51" s="314">
        <f t="shared" si="6"/>
        <v>1500000</v>
      </c>
      <c r="H51" s="314">
        <f t="shared" si="6"/>
        <v>1750000</v>
      </c>
      <c r="I51" s="60"/>
    </row>
    <row r="52" spans="2:9" ht="9.9499999999999993" customHeight="1" x14ac:dyDescent="0.25">
      <c r="B52" s="59"/>
      <c r="C52" s="125" t="s">
        <v>73</v>
      </c>
      <c r="D52" s="315"/>
      <c r="E52" s="315"/>
      <c r="F52" s="315"/>
      <c r="G52" s="315"/>
      <c r="H52" s="315"/>
      <c r="I52" s="60"/>
    </row>
    <row r="53" spans="2:9" x14ac:dyDescent="0.25">
      <c r="B53" s="59"/>
      <c r="C53" s="123" t="s">
        <v>173</v>
      </c>
      <c r="D53" s="318"/>
      <c r="E53" s="318"/>
      <c r="F53" s="318"/>
      <c r="G53" s="318"/>
      <c r="H53" s="318"/>
      <c r="I53" s="60"/>
    </row>
    <row r="54" spans="2:9" x14ac:dyDescent="0.25">
      <c r="B54" s="59"/>
      <c r="C54" s="217" t="s">
        <v>174</v>
      </c>
      <c r="D54" s="313">
        <v>200000</v>
      </c>
      <c r="E54" s="313">
        <v>250000</v>
      </c>
      <c r="F54" s="313">
        <v>250000</v>
      </c>
      <c r="G54" s="313">
        <v>300000</v>
      </c>
      <c r="H54" s="313">
        <v>200000</v>
      </c>
      <c r="I54" s="60"/>
    </row>
    <row r="55" spans="2:9" x14ac:dyDescent="0.25">
      <c r="B55" s="59"/>
      <c r="C55" s="217" t="s">
        <v>175</v>
      </c>
      <c r="D55" s="313">
        <v>100000</v>
      </c>
      <c r="E55" s="313">
        <v>150000</v>
      </c>
      <c r="F55" s="313">
        <v>150000</v>
      </c>
      <c r="G55" s="313">
        <v>110000</v>
      </c>
      <c r="H55" s="313">
        <v>110000</v>
      </c>
      <c r="I55" s="60"/>
    </row>
    <row r="56" spans="2:9" x14ac:dyDescent="0.25">
      <c r="B56" s="59"/>
      <c r="C56" s="217" t="s">
        <v>176</v>
      </c>
      <c r="D56" s="313"/>
      <c r="E56" s="313"/>
      <c r="F56" s="313"/>
      <c r="G56" s="313"/>
      <c r="H56" s="313"/>
      <c r="I56" s="60"/>
    </row>
    <row r="57" spans="2:9" x14ac:dyDescent="0.25">
      <c r="B57" s="59"/>
      <c r="C57" s="217" t="s">
        <v>177</v>
      </c>
      <c r="D57" s="313"/>
      <c r="E57" s="313"/>
      <c r="F57" s="313"/>
      <c r="G57" s="313"/>
      <c r="H57" s="313"/>
      <c r="I57" s="60"/>
    </row>
    <row r="58" spans="2:9" x14ac:dyDescent="0.25">
      <c r="B58" s="59"/>
      <c r="C58" s="217" t="s">
        <v>178</v>
      </c>
      <c r="D58" s="313"/>
      <c r="E58" s="313"/>
      <c r="F58" s="313"/>
      <c r="G58" s="313"/>
      <c r="H58" s="313"/>
      <c r="I58" s="60"/>
    </row>
    <row r="59" spans="2:9" x14ac:dyDescent="0.25">
      <c r="B59" s="59"/>
      <c r="C59" s="130" t="s">
        <v>180</v>
      </c>
      <c r="D59" s="314">
        <f>IFERROR(SUM(D54:D58),"")</f>
        <v>300000</v>
      </c>
      <c r="E59" s="314">
        <f t="shared" ref="E59:H59" si="7">IFERROR(SUM(E54:E58),"")</f>
        <v>400000</v>
      </c>
      <c r="F59" s="314">
        <f t="shared" si="7"/>
        <v>400000</v>
      </c>
      <c r="G59" s="314">
        <f t="shared" si="7"/>
        <v>410000</v>
      </c>
      <c r="H59" s="314">
        <f t="shared" si="7"/>
        <v>310000</v>
      </c>
      <c r="I59" s="60"/>
    </row>
    <row r="60" spans="2:9" ht="9.9499999999999993" customHeight="1" x14ac:dyDescent="0.25">
      <c r="B60" s="59"/>
      <c r="C60" s="122"/>
      <c r="D60" s="315"/>
      <c r="E60" s="315"/>
      <c r="F60" s="315"/>
      <c r="G60" s="315"/>
      <c r="H60" s="315"/>
      <c r="I60" s="60"/>
    </row>
    <row r="61" spans="2:9" x14ac:dyDescent="0.25">
      <c r="B61" s="59"/>
      <c r="C61" s="126" t="s">
        <v>179</v>
      </c>
      <c r="D61" s="317">
        <f>IFERROR(D51-D59,"")</f>
        <v>700000</v>
      </c>
      <c r="E61" s="317">
        <f t="shared" ref="E61:H61" si="8">IFERROR(E51-E59,"")</f>
        <v>600000</v>
      </c>
      <c r="F61" s="317">
        <f t="shared" si="8"/>
        <v>1100000</v>
      </c>
      <c r="G61" s="317">
        <f t="shared" si="8"/>
        <v>1090000</v>
      </c>
      <c r="H61" s="317">
        <f t="shared" si="8"/>
        <v>1440000</v>
      </c>
      <c r="I61" s="60"/>
    </row>
    <row r="62" spans="2:9" ht="30" customHeight="1" x14ac:dyDescent="0.25">
      <c r="B62" s="59"/>
      <c r="C62" s="122"/>
      <c r="D62" s="315"/>
      <c r="E62" s="315"/>
      <c r="F62" s="315"/>
      <c r="G62" s="315"/>
      <c r="H62" s="315"/>
      <c r="I62" s="60"/>
    </row>
    <row r="63" spans="2:9" x14ac:dyDescent="0.25">
      <c r="B63" s="59"/>
      <c r="C63" s="128" t="s">
        <v>182</v>
      </c>
      <c r="D63" s="321">
        <f>IFERROR(SUM(D23,D43,D61),"")</f>
        <v>3618600</v>
      </c>
      <c r="E63" s="321">
        <f t="shared" ref="E63:H63" si="9">IFERROR(SUM(E23,E43,E61),"")</f>
        <v>4154600</v>
      </c>
      <c r="F63" s="321">
        <f t="shared" si="9"/>
        <v>6223100</v>
      </c>
      <c r="G63" s="321">
        <f t="shared" si="9"/>
        <v>9758100</v>
      </c>
      <c r="H63" s="321">
        <f t="shared" si="9"/>
        <v>11653100</v>
      </c>
      <c r="I63" s="60"/>
    </row>
    <row r="64" spans="2:9" x14ac:dyDescent="0.25">
      <c r="B64" s="59"/>
      <c r="C64" s="217" t="s">
        <v>319</v>
      </c>
      <c r="D64" s="313">
        <v>1000000</v>
      </c>
      <c r="E64" s="313"/>
      <c r="F64" s="313"/>
      <c r="G64" s="313"/>
      <c r="H64" s="313"/>
      <c r="I64" s="60"/>
    </row>
    <row r="65" spans="2:9" x14ac:dyDescent="0.25">
      <c r="B65" s="59"/>
      <c r="C65" s="123" t="s">
        <v>183</v>
      </c>
      <c r="D65" s="322">
        <f>IFERROR(SUM(D63,D64),"")</f>
        <v>4618600</v>
      </c>
      <c r="E65" s="322">
        <f>IFERROR(SUM(E63,E64),"")</f>
        <v>4154600</v>
      </c>
      <c r="F65" s="322">
        <f>IFERROR(SUM(F63,F64),"")</f>
        <v>6223100</v>
      </c>
      <c r="G65" s="322">
        <f>IFERROR(SUM(G63,G64),"")</f>
        <v>9758100</v>
      </c>
      <c r="H65" s="322">
        <f>IFERROR(SUM(H63,H64),"")</f>
        <v>11653100</v>
      </c>
      <c r="I65" s="60"/>
    </row>
    <row r="66" spans="2:9" ht="9.9499999999999993" customHeight="1" x14ac:dyDescent="0.25">
      <c r="B66" s="61"/>
      <c r="C66" s="83"/>
      <c r="D66" s="69"/>
      <c r="E66" s="69"/>
      <c r="F66" s="69"/>
      <c r="G66" s="69"/>
      <c r="H66" s="62"/>
      <c r="I66" s="63"/>
    </row>
    <row r="67" spans="2:9" x14ac:dyDescent="0.25">
      <c r="C67" s="50"/>
      <c r="D67" s="49"/>
      <c r="E67" s="49"/>
      <c r="F67" s="49"/>
      <c r="G67" s="49"/>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17"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9.85546875" style="18" customWidth="1"/>
    <col min="4" max="4" width="2.5703125" style="18" customWidth="1"/>
    <col min="5" max="5" width="2.7109375" style="18" customWidth="1"/>
    <col min="6" max="6" width="18.7109375" style="18" customWidth="1"/>
    <col min="7" max="7" width="2.7109375" style="18" customWidth="1"/>
    <col min="8" max="8" width="5.7109375" style="18" customWidth="1"/>
    <col min="9" max="9" width="2.7109375" style="18" customWidth="1"/>
    <col min="10" max="10" width="18.7109375" style="18" customWidth="1"/>
    <col min="11" max="11" width="2.7109375" style="18" customWidth="1"/>
    <col min="12" max="12" width="5.7109375" style="18" customWidth="1"/>
    <col min="13" max="13" width="2.7109375" style="18" customWidth="1"/>
    <col min="14" max="14" width="18.7109375" style="18" customWidth="1"/>
    <col min="15" max="15" width="2.7109375" style="18" customWidth="1"/>
    <col min="16" max="16" width="5.7109375" style="18" customWidth="1"/>
    <col min="17" max="17" width="2.7109375" style="18" customWidth="1"/>
    <col min="18" max="18" width="18.7109375" style="18" customWidth="1"/>
    <col min="19" max="20" width="2.7109375" style="18" customWidth="1"/>
    <col min="21" max="21" width="3.7109375" style="18" customWidth="1"/>
    <col min="22" max="16384" width="8.85546875" style="18"/>
  </cols>
  <sheetData>
    <row r="1" spans="1:26" s="1" customFormat="1" ht="6.75" customHeight="1" x14ac:dyDescent="0.25">
      <c r="E1" s="2"/>
      <c r="H1" s="3"/>
    </row>
    <row r="2" spans="1:26" s="31" customFormat="1" ht="20.100000000000001" customHeight="1" x14ac:dyDescent="0.25">
      <c r="B2" s="331" t="s">
        <v>287</v>
      </c>
      <c r="C2" s="224"/>
      <c r="D2" s="26"/>
      <c r="E2" s="26"/>
      <c r="F2" s="26"/>
      <c r="G2" s="26"/>
      <c r="H2" s="26"/>
      <c r="I2" s="26"/>
      <c r="J2" s="26"/>
      <c r="K2" s="26"/>
      <c r="L2" s="26"/>
      <c r="M2" s="26"/>
      <c r="N2" s="26"/>
      <c r="O2" s="26"/>
      <c r="P2" s="26"/>
      <c r="Q2" s="26"/>
      <c r="R2" s="26"/>
      <c r="S2" s="26"/>
      <c r="T2" s="26"/>
    </row>
    <row r="3" spans="1:26" s="4" customFormat="1" ht="24" customHeight="1" x14ac:dyDescent="0.25">
      <c r="B3" s="332" t="s">
        <v>308</v>
      </c>
      <c r="C3" s="225"/>
      <c r="D3" s="6"/>
      <c r="E3" s="6"/>
      <c r="F3" s="6"/>
      <c r="G3" s="6"/>
      <c r="H3" s="6"/>
      <c r="I3" s="6"/>
      <c r="J3" s="6"/>
      <c r="K3" s="6"/>
      <c r="L3" s="6"/>
      <c r="M3" s="6"/>
      <c r="N3" s="6"/>
      <c r="O3" s="6"/>
      <c r="P3" s="6"/>
      <c r="Q3" s="6"/>
      <c r="R3" s="6"/>
      <c r="S3" s="6"/>
      <c r="T3" s="6"/>
    </row>
    <row r="4" spans="1:26" s="10" customFormat="1" ht="3.95" customHeight="1" x14ac:dyDescent="0.25">
      <c r="A4" s="9"/>
      <c r="B4" s="9"/>
      <c r="C4" s="9"/>
      <c r="D4" s="9"/>
      <c r="E4" s="9"/>
      <c r="F4" s="9"/>
      <c r="G4" s="9"/>
      <c r="H4" s="9"/>
      <c r="I4" s="9"/>
    </row>
    <row r="5" spans="1:26" s="10" customFormat="1" ht="3.95" customHeight="1" x14ac:dyDescent="0.25">
      <c r="A5" s="11"/>
      <c r="B5" s="11"/>
      <c r="C5" s="11"/>
      <c r="D5" s="11"/>
      <c r="E5" s="11"/>
      <c r="F5" s="11"/>
      <c r="G5" s="11"/>
      <c r="H5" s="11"/>
      <c r="I5" s="11"/>
    </row>
    <row r="6" spans="1:26" ht="9.75" customHeight="1" x14ac:dyDescent="0.25">
      <c r="B6" s="66"/>
      <c r="C6" s="67"/>
      <c r="D6" s="67"/>
      <c r="E6" s="86"/>
      <c r="F6" s="86"/>
      <c r="G6" s="86"/>
      <c r="H6" s="86"/>
      <c r="I6" s="67"/>
      <c r="J6" s="67"/>
      <c r="K6" s="67"/>
      <c r="L6" s="67"/>
      <c r="M6" s="67"/>
      <c r="N6" s="67"/>
      <c r="O6" s="67"/>
      <c r="P6" s="67"/>
      <c r="Q6" s="67"/>
      <c r="R6" s="67"/>
      <c r="S6" s="67"/>
      <c r="T6" s="68"/>
    </row>
    <row r="7" spans="1:26" ht="15" customHeight="1" x14ac:dyDescent="0.25">
      <c r="B7" s="59"/>
      <c r="C7" s="47"/>
      <c r="D7" s="47"/>
      <c r="E7" s="93"/>
      <c r="F7" s="94"/>
      <c r="G7" s="95"/>
      <c r="H7" s="47"/>
      <c r="I7" s="87"/>
      <c r="J7" s="88"/>
      <c r="K7" s="95"/>
      <c r="L7" s="47"/>
      <c r="M7" s="87"/>
      <c r="N7" s="88"/>
      <c r="O7" s="89"/>
      <c r="P7" s="47"/>
      <c r="Q7" s="87"/>
      <c r="R7" s="88"/>
      <c r="S7" s="89"/>
      <c r="T7" s="60"/>
    </row>
    <row r="8" spans="1:26" x14ac:dyDescent="0.25">
      <c r="B8" s="59"/>
      <c r="C8" s="47"/>
      <c r="D8" s="47"/>
      <c r="E8" s="99"/>
      <c r="F8" s="47"/>
      <c r="G8" s="97"/>
      <c r="H8" s="47"/>
      <c r="I8" s="100"/>
      <c r="J8" s="47"/>
      <c r="K8" s="97"/>
      <c r="L8" s="47"/>
      <c r="M8" s="100"/>
      <c r="N8" s="47"/>
      <c r="O8" s="91"/>
      <c r="P8" s="47"/>
      <c r="Q8" s="100"/>
      <c r="R8" s="47"/>
      <c r="S8" s="91"/>
      <c r="T8" s="60"/>
    </row>
    <row r="9" spans="1:26" x14ac:dyDescent="0.25">
      <c r="B9" s="59"/>
      <c r="C9" s="47"/>
      <c r="D9" s="47"/>
      <c r="E9" s="96"/>
      <c r="F9" s="47"/>
      <c r="G9" s="97"/>
      <c r="H9" s="47"/>
      <c r="I9" s="90"/>
      <c r="J9" s="47"/>
      <c r="K9" s="97"/>
      <c r="L9" s="47"/>
      <c r="M9" s="90"/>
      <c r="N9" s="47"/>
      <c r="O9" s="91"/>
      <c r="P9" s="47"/>
      <c r="Q9" s="90"/>
      <c r="R9" s="47"/>
      <c r="S9" s="91"/>
      <c r="T9" s="60"/>
      <c r="V9" s="64"/>
      <c r="W9" s="64"/>
      <c r="X9" s="64"/>
      <c r="Y9" s="64"/>
      <c r="Z9" s="64"/>
    </row>
    <row r="10" spans="1:26" x14ac:dyDescent="0.25">
      <c r="B10" s="59"/>
      <c r="C10" s="114" t="s">
        <v>192</v>
      </c>
      <c r="D10" s="113"/>
      <c r="E10" s="96"/>
      <c r="F10" s="136">
        <f>IFERROR(BS!D$41/BS!D$22,"")</f>
        <v>0.26041666666666669</v>
      </c>
      <c r="G10" s="97"/>
      <c r="H10" s="47"/>
      <c r="I10" s="90"/>
      <c r="J10" s="136">
        <f>IFERROR(IS!D$59/IS!D$12,"")</f>
        <v>8.7707979626485563E-2</v>
      </c>
      <c r="K10" s="97"/>
      <c r="L10" s="47"/>
      <c r="M10" s="90"/>
      <c r="N10" s="138">
        <f>IFERROR(BS!D$15-BS!D$30,"")</f>
        <v>1950000</v>
      </c>
      <c r="O10" s="91"/>
      <c r="P10" s="47"/>
      <c r="Q10" s="90"/>
      <c r="R10" s="151">
        <f>IFERROR(CF!D$23/BS!D$30,"")</f>
        <v>1.0269019607843137</v>
      </c>
      <c r="S10" s="91"/>
      <c r="T10" s="60"/>
    </row>
    <row r="11" spans="1:26" x14ac:dyDescent="0.25">
      <c r="B11" s="59"/>
      <c r="C11" s="115" t="s">
        <v>193</v>
      </c>
      <c r="D11" s="113"/>
      <c r="E11" s="96"/>
      <c r="F11" s="137">
        <f>IFERROR(BS!E$41/BS!E$22,"")</f>
        <v>0.21929824561403508</v>
      </c>
      <c r="G11" s="97"/>
      <c r="H11" s="47"/>
      <c r="I11" s="90"/>
      <c r="J11" s="137">
        <f>IFERROR(IS!E$59/IS!E$12,"")</f>
        <v>8.7731520815632971E-2</v>
      </c>
      <c r="K11" s="97"/>
      <c r="L11" s="47"/>
      <c r="M11" s="90"/>
      <c r="N11" s="139">
        <f>IFERROR(BS!E$15-BS!E$30,"")</f>
        <v>2150000</v>
      </c>
      <c r="O11" s="91"/>
      <c r="P11" s="47"/>
      <c r="Q11" s="90"/>
      <c r="R11" s="152">
        <f>IFERROR(CF!E$23/BS!E$30,"")</f>
        <v>1.0014153846153846</v>
      </c>
      <c r="S11" s="91"/>
      <c r="T11" s="60"/>
    </row>
    <row r="12" spans="1:26" x14ac:dyDescent="0.25">
      <c r="B12" s="59"/>
      <c r="C12" s="115" t="s">
        <v>194</v>
      </c>
      <c r="D12" s="113"/>
      <c r="E12" s="101"/>
      <c r="F12" s="137">
        <f>IFERROR(BS!F$41/BS!F$22,"")</f>
        <v>0.17857142857142858</v>
      </c>
      <c r="G12" s="97"/>
      <c r="H12" s="47"/>
      <c r="I12" s="104"/>
      <c r="J12" s="137">
        <f>IFERROR(IS!F$59/IS!F$12,"")</f>
        <v>0.12742419406319822</v>
      </c>
      <c r="K12" s="97"/>
      <c r="L12" s="47"/>
      <c r="M12" s="107"/>
      <c r="N12" s="139">
        <f>IFERROR(BS!F$15-BS!F$30,"")</f>
        <v>1850000</v>
      </c>
      <c r="O12" s="91"/>
      <c r="P12" s="47"/>
      <c r="Q12" s="110"/>
      <c r="R12" s="152">
        <f>IFERROR(CF!F$23/BS!F$30,"")</f>
        <v>1.060021978021978</v>
      </c>
      <c r="S12" s="91"/>
      <c r="T12" s="60"/>
    </row>
    <row r="13" spans="1:26" x14ac:dyDescent="0.25">
      <c r="B13" s="59"/>
      <c r="C13" s="115" t="s">
        <v>195</v>
      </c>
      <c r="D13" s="113"/>
      <c r="E13" s="101"/>
      <c r="F13" s="137">
        <f>IFERROR(BS!G$41/BS!G$22,"")</f>
        <v>0.13274336283185842</v>
      </c>
      <c r="G13" s="97"/>
      <c r="H13" s="47"/>
      <c r="I13" s="104"/>
      <c r="J13" s="137">
        <f>IFERROR(IS!G$59/IS!G$12,"")</f>
        <v>0.22926217308101213</v>
      </c>
      <c r="K13" s="97"/>
      <c r="L13" s="47"/>
      <c r="M13" s="107"/>
      <c r="N13" s="139">
        <f>IFERROR(BS!G$15-BS!G$30,"")</f>
        <v>1750000</v>
      </c>
      <c r="O13" s="91"/>
      <c r="P13" s="47"/>
      <c r="Q13" s="110"/>
      <c r="R13" s="152">
        <f>IFERROR(CF!G$23/BS!G$30,"")</f>
        <v>1.0395155279503105</v>
      </c>
      <c r="S13" s="91"/>
      <c r="T13" s="60"/>
    </row>
    <row r="14" spans="1:26" x14ac:dyDescent="0.25">
      <c r="B14" s="59"/>
      <c r="C14" s="116" t="s">
        <v>196</v>
      </c>
      <c r="D14" s="113"/>
      <c r="E14" s="101"/>
      <c r="F14" s="137">
        <f>IFERROR(BS!H$41/BS!H$22,"")</f>
        <v>0.12195121951219512</v>
      </c>
      <c r="G14" s="97"/>
      <c r="H14" s="47"/>
      <c r="I14" s="104"/>
      <c r="J14" s="137">
        <f>IFERROR(IS!H$59/IS!H$12,"")</f>
        <v>0.23109484079686701</v>
      </c>
      <c r="K14" s="97"/>
      <c r="L14" s="47"/>
      <c r="M14" s="107"/>
      <c r="N14" s="139">
        <f>IFERROR(BS!H$15-BS!H$30,"")</f>
        <v>800000</v>
      </c>
      <c r="O14" s="91"/>
      <c r="P14" s="47"/>
      <c r="Q14" s="110"/>
      <c r="R14" s="152">
        <f>IFERROR(CF!H$23/BS!H$30,"")</f>
        <v>1.0953701657458563</v>
      </c>
      <c r="S14" s="91"/>
      <c r="T14" s="60"/>
    </row>
    <row r="15" spans="1:26" ht="15.75" thickBot="1" x14ac:dyDescent="0.3">
      <c r="B15" s="59"/>
      <c r="C15" s="47"/>
      <c r="D15" s="47"/>
      <c r="E15" s="102"/>
      <c r="F15" s="103"/>
      <c r="G15" s="98"/>
      <c r="H15" s="47"/>
      <c r="I15" s="105"/>
      <c r="J15" s="106"/>
      <c r="K15" s="98"/>
      <c r="L15" s="47"/>
      <c r="M15" s="108"/>
      <c r="N15" s="109"/>
      <c r="O15" s="92"/>
      <c r="P15" s="47"/>
      <c r="Q15" s="111"/>
      <c r="R15" s="112"/>
      <c r="S15" s="92"/>
      <c r="T15" s="60"/>
    </row>
    <row r="16" spans="1:26" x14ac:dyDescent="0.25">
      <c r="B16" s="59"/>
      <c r="C16" s="47"/>
      <c r="D16" s="47"/>
      <c r="E16" s="47"/>
      <c r="F16" s="47"/>
      <c r="G16" s="47"/>
      <c r="H16" s="47"/>
      <c r="I16" s="47"/>
      <c r="J16" s="47"/>
      <c r="K16" s="47"/>
      <c r="L16" s="47"/>
      <c r="M16" s="47"/>
      <c r="N16" s="47"/>
      <c r="O16" s="47"/>
      <c r="P16" s="47"/>
      <c r="Q16" s="47"/>
      <c r="R16" s="47"/>
      <c r="S16" s="47"/>
      <c r="T16" s="60"/>
    </row>
    <row r="17" spans="2:20" ht="15" customHeight="1" x14ac:dyDescent="0.25">
      <c r="B17" s="59"/>
      <c r="C17" s="47"/>
      <c r="D17" s="47"/>
      <c r="E17" s="47"/>
      <c r="F17" s="47"/>
      <c r="G17" s="47"/>
      <c r="H17" s="47"/>
      <c r="I17" s="47"/>
      <c r="J17" s="47"/>
      <c r="K17" s="47"/>
      <c r="L17" s="47"/>
      <c r="M17" s="47"/>
      <c r="N17" s="47"/>
      <c r="O17" s="47"/>
      <c r="P17" s="47"/>
      <c r="Q17" s="47"/>
      <c r="R17" s="47"/>
      <c r="S17" s="47"/>
      <c r="T17" s="60"/>
    </row>
    <row r="18" spans="2:20" ht="15" customHeight="1" x14ac:dyDescent="0.25">
      <c r="B18" s="59"/>
      <c r="C18" s="47"/>
      <c r="D18" s="47"/>
      <c r="E18" s="47"/>
      <c r="F18" s="47"/>
      <c r="G18" s="47"/>
      <c r="H18" s="47"/>
      <c r="I18" s="47"/>
      <c r="J18" s="47"/>
      <c r="K18" s="47"/>
      <c r="L18" s="47"/>
      <c r="M18" s="47"/>
      <c r="N18" s="47"/>
      <c r="O18" s="47"/>
      <c r="P18" s="47"/>
      <c r="Q18" s="47"/>
      <c r="R18" s="47"/>
      <c r="S18" s="47"/>
      <c r="T18" s="60"/>
    </row>
    <row r="19" spans="2:20" ht="15" customHeight="1" x14ac:dyDescent="0.25">
      <c r="B19" s="59"/>
      <c r="C19" s="47"/>
      <c r="D19" s="47"/>
      <c r="E19" s="47"/>
      <c r="F19" s="47"/>
      <c r="G19" s="47"/>
      <c r="H19" s="47"/>
      <c r="I19" s="47"/>
      <c r="J19" s="47"/>
      <c r="K19" s="47"/>
      <c r="L19" s="47"/>
      <c r="M19" s="47"/>
      <c r="N19" s="47"/>
      <c r="O19" s="47"/>
      <c r="P19" s="47"/>
      <c r="Q19" s="47"/>
      <c r="R19" s="47"/>
      <c r="S19" s="47"/>
      <c r="T19" s="60"/>
    </row>
    <row r="20" spans="2:20" x14ac:dyDescent="0.25">
      <c r="B20" s="59"/>
      <c r="C20" s="47"/>
      <c r="D20" s="47"/>
      <c r="E20" s="47"/>
      <c r="F20" s="47"/>
      <c r="G20" s="47"/>
      <c r="H20" s="47"/>
      <c r="I20" s="47"/>
      <c r="J20" s="47"/>
      <c r="K20" s="47"/>
      <c r="L20" s="47"/>
      <c r="M20" s="47"/>
      <c r="N20" s="47"/>
      <c r="O20" s="47"/>
      <c r="P20" s="47"/>
      <c r="Q20" s="47"/>
      <c r="R20" s="47"/>
      <c r="S20" s="47"/>
      <c r="T20" s="60"/>
    </row>
    <row r="21" spans="2:20" x14ac:dyDescent="0.25">
      <c r="B21" s="59"/>
      <c r="C21" s="47"/>
      <c r="D21" s="47"/>
      <c r="E21" s="47"/>
      <c r="F21" s="47"/>
      <c r="G21" s="47"/>
      <c r="H21" s="47"/>
      <c r="I21" s="47"/>
      <c r="J21" s="47"/>
      <c r="K21" s="47"/>
      <c r="L21" s="47"/>
      <c r="M21" s="47"/>
      <c r="N21" s="47"/>
      <c r="O21" s="47"/>
      <c r="P21" s="47"/>
      <c r="Q21" s="47"/>
      <c r="R21" s="47"/>
      <c r="S21" s="47"/>
      <c r="T21" s="60"/>
    </row>
    <row r="22" spans="2:20" x14ac:dyDescent="0.25">
      <c r="B22" s="59"/>
      <c r="C22" s="47"/>
      <c r="D22" s="47"/>
      <c r="E22" s="47"/>
      <c r="F22" s="47"/>
      <c r="G22" s="47"/>
      <c r="H22" s="47"/>
      <c r="I22" s="47"/>
      <c r="J22" s="47"/>
      <c r="K22" s="47"/>
      <c r="L22" s="47"/>
      <c r="M22" s="47"/>
      <c r="N22" s="47"/>
      <c r="O22" s="47"/>
      <c r="P22" s="47"/>
      <c r="Q22" s="47"/>
      <c r="R22" s="47"/>
      <c r="S22" s="47"/>
      <c r="T22" s="60"/>
    </row>
    <row r="23" spans="2:20" x14ac:dyDescent="0.25">
      <c r="B23" s="59"/>
      <c r="C23" s="47"/>
      <c r="D23" s="47"/>
      <c r="E23" s="47"/>
      <c r="F23" s="47"/>
      <c r="G23" s="47"/>
      <c r="H23" s="47"/>
      <c r="I23" s="47"/>
      <c r="J23" s="47"/>
      <c r="K23" s="47"/>
      <c r="L23" s="47"/>
      <c r="M23" s="47"/>
      <c r="N23" s="47"/>
      <c r="O23" s="47"/>
      <c r="P23" s="47"/>
      <c r="Q23" s="47"/>
      <c r="R23" s="47"/>
      <c r="S23" s="47"/>
      <c r="T23" s="60"/>
    </row>
    <row r="24" spans="2:20" x14ac:dyDescent="0.25">
      <c r="B24" s="59"/>
      <c r="C24" s="47"/>
      <c r="D24" s="47"/>
      <c r="E24" s="47"/>
      <c r="F24" s="47"/>
      <c r="G24" s="47"/>
      <c r="H24" s="47"/>
      <c r="I24" s="47"/>
      <c r="J24" s="47"/>
      <c r="K24" s="47"/>
      <c r="L24" s="47"/>
      <c r="M24" s="47"/>
      <c r="N24" s="47"/>
      <c r="O24" s="47"/>
      <c r="P24" s="47"/>
      <c r="Q24" s="47"/>
      <c r="R24" s="47"/>
      <c r="S24" s="47"/>
      <c r="T24" s="60"/>
    </row>
    <row r="25" spans="2:20" x14ac:dyDescent="0.25">
      <c r="B25" s="59"/>
      <c r="C25" s="47"/>
      <c r="D25" s="47"/>
      <c r="E25" s="47"/>
      <c r="F25" s="47"/>
      <c r="G25" s="47"/>
      <c r="H25" s="47"/>
      <c r="I25" s="47"/>
      <c r="J25" s="47"/>
      <c r="K25" s="47"/>
      <c r="L25" s="47"/>
      <c r="M25" s="47"/>
      <c r="N25" s="47"/>
      <c r="O25" s="47"/>
      <c r="P25" s="47"/>
      <c r="Q25" s="47"/>
      <c r="R25" s="47"/>
      <c r="S25" s="47"/>
      <c r="T25" s="60"/>
    </row>
    <row r="26" spans="2:20" x14ac:dyDescent="0.25">
      <c r="B26" s="59"/>
      <c r="C26" s="47"/>
      <c r="D26" s="47"/>
      <c r="E26" s="47"/>
      <c r="F26" s="47"/>
      <c r="G26" s="47"/>
      <c r="H26" s="47"/>
      <c r="I26" s="47"/>
      <c r="J26" s="47"/>
      <c r="K26" s="47"/>
      <c r="L26" s="47"/>
      <c r="M26" s="47"/>
      <c r="N26" s="47"/>
      <c r="O26" s="47"/>
      <c r="P26" s="47"/>
      <c r="Q26" s="47"/>
      <c r="R26" s="47"/>
      <c r="S26" s="47"/>
      <c r="T26" s="60"/>
    </row>
    <row r="27" spans="2:20" x14ac:dyDescent="0.25">
      <c r="B27" s="59"/>
      <c r="C27" s="47"/>
      <c r="D27" s="47"/>
      <c r="E27" s="47"/>
      <c r="F27" s="47"/>
      <c r="G27" s="47"/>
      <c r="H27" s="47"/>
      <c r="I27" s="47"/>
      <c r="J27" s="47"/>
      <c r="K27" s="47"/>
      <c r="L27" s="47"/>
      <c r="M27" s="47"/>
      <c r="N27" s="47"/>
      <c r="O27" s="47"/>
      <c r="P27" s="47"/>
      <c r="Q27" s="47"/>
      <c r="R27" s="47"/>
      <c r="S27" s="47"/>
      <c r="T27" s="60"/>
    </row>
    <row r="28" spans="2:20" x14ac:dyDescent="0.25">
      <c r="B28" s="59"/>
      <c r="C28" s="47"/>
      <c r="D28" s="47"/>
      <c r="E28" s="47"/>
      <c r="F28" s="47"/>
      <c r="G28" s="47"/>
      <c r="H28" s="47"/>
      <c r="I28" s="47"/>
      <c r="J28" s="47"/>
      <c r="K28" s="47"/>
      <c r="L28" s="47"/>
      <c r="M28" s="47"/>
      <c r="N28" s="47"/>
      <c r="O28" s="47"/>
      <c r="P28" s="47"/>
      <c r="Q28" s="47"/>
      <c r="R28" s="47"/>
      <c r="S28" s="47"/>
      <c r="T28" s="60"/>
    </row>
    <row r="29" spans="2:20" x14ac:dyDescent="0.25">
      <c r="B29" s="59"/>
      <c r="C29" s="47"/>
      <c r="D29" s="47"/>
      <c r="E29" s="47"/>
      <c r="F29" s="47"/>
      <c r="G29" s="47"/>
      <c r="H29" s="47"/>
      <c r="I29" s="47"/>
      <c r="J29" s="47"/>
      <c r="K29" s="47"/>
      <c r="L29" s="47"/>
      <c r="M29" s="47"/>
      <c r="N29" s="47"/>
      <c r="O29" s="47"/>
      <c r="P29" s="47"/>
      <c r="Q29" s="47"/>
      <c r="R29" s="47"/>
      <c r="S29" s="47"/>
      <c r="T29" s="60"/>
    </row>
    <row r="30" spans="2:20" x14ac:dyDescent="0.25">
      <c r="B30" s="59"/>
      <c r="C30" s="47"/>
      <c r="D30" s="47"/>
      <c r="E30" s="47"/>
      <c r="F30" s="47"/>
      <c r="G30" s="47"/>
      <c r="H30" s="47"/>
      <c r="I30" s="47"/>
      <c r="J30" s="47"/>
      <c r="K30" s="47"/>
      <c r="L30" s="47"/>
      <c r="M30" s="47"/>
      <c r="N30" s="47"/>
      <c r="O30" s="47"/>
      <c r="P30" s="47"/>
      <c r="Q30" s="47"/>
      <c r="R30" s="47"/>
      <c r="S30" s="47"/>
      <c r="T30" s="60"/>
    </row>
    <row r="31" spans="2:20" x14ac:dyDescent="0.25">
      <c r="B31" s="59"/>
      <c r="C31" s="47"/>
      <c r="D31" s="47"/>
      <c r="E31" s="47"/>
      <c r="F31" s="47"/>
      <c r="G31" s="47"/>
      <c r="H31" s="47"/>
      <c r="I31" s="47"/>
      <c r="J31" s="47"/>
      <c r="K31" s="47"/>
      <c r="L31" s="47"/>
      <c r="M31" s="47"/>
      <c r="N31" s="47"/>
      <c r="O31" s="47"/>
      <c r="P31" s="47"/>
      <c r="Q31" s="47"/>
      <c r="R31" s="47"/>
      <c r="S31" s="47"/>
      <c r="T31" s="60"/>
    </row>
    <row r="32" spans="2:20" x14ac:dyDescent="0.25">
      <c r="B32" s="59"/>
      <c r="C32" s="47"/>
      <c r="D32" s="47"/>
      <c r="E32" s="47"/>
      <c r="F32" s="47"/>
      <c r="G32" s="47"/>
      <c r="H32" s="47"/>
      <c r="I32" s="47"/>
      <c r="J32" s="47"/>
      <c r="K32" s="47"/>
      <c r="L32" s="47"/>
      <c r="M32" s="47"/>
      <c r="N32" s="47"/>
      <c r="O32" s="47"/>
      <c r="P32" s="47"/>
      <c r="Q32" s="47"/>
      <c r="R32" s="47"/>
      <c r="S32" s="47"/>
      <c r="T32" s="60"/>
    </row>
    <row r="33" spans="2:20" x14ac:dyDescent="0.25">
      <c r="B33" s="59"/>
      <c r="C33" s="47"/>
      <c r="D33" s="47"/>
      <c r="E33" s="47"/>
      <c r="F33" s="47"/>
      <c r="G33" s="47"/>
      <c r="H33" s="47"/>
      <c r="I33" s="47"/>
      <c r="J33" s="47"/>
      <c r="K33" s="47"/>
      <c r="L33" s="47"/>
      <c r="M33" s="47"/>
      <c r="N33" s="47"/>
      <c r="O33" s="47"/>
      <c r="P33" s="47"/>
      <c r="Q33" s="47"/>
      <c r="R33" s="47"/>
      <c r="S33" s="47"/>
      <c r="T33" s="60"/>
    </row>
    <row r="34" spans="2:20" x14ac:dyDescent="0.25">
      <c r="B34" s="59"/>
      <c r="C34" s="47"/>
      <c r="D34" s="47"/>
      <c r="E34" s="47"/>
      <c r="F34" s="47"/>
      <c r="G34" s="47"/>
      <c r="H34" s="47"/>
      <c r="I34" s="47"/>
      <c r="J34" s="47"/>
      <c r="K34" s="47"/>
      <c r="L34" s="47"/>
      <c r="M34" s="47"/>
      <c r="N34" s="47"/>
      <c r="O34" s="47"/>
      <c r="P34" s="47"/>
      <c r="Q34" s="47"/>
      <c r="R34" s="47"/>
      <c r="S34" s="47"/>
      <c r="T34" s="60"/>
    </row>
    <row r="35" spans="2:20" x14ac:dyDescent="0.25">
      <c r="B35" s="59"/>
      <c r="C35" s="47"/>
      <c r="D35" s="47"/>
      <c r="E35" s="47"/>
      <c r="F35" s="47"/>
      <c r="G35" s="47"/>
      <c r="H35" s="47"/>
      <c r="I35" s="47"/>
      <c r="J35" s="47"/>
      <c r="K35" s="47"/>
      <c r="L35" s="47"/>
      <c r="M35" s="47"/>
      <c r="N35" s="47"/>
      <c r="O35" s="47"/>
      <c r="P35" s="47"/>
      <c r="Q35" s="47"/>
      <c r="R35" s="47"/>
      <c r="S35" s="47"/>
      <c r="T35" s="60"/>
    </row>
    <row r="36" spans="2:20" x14ac:dyDescent="0.25">
      <c r="B36" s="59"/>
      <c r="C36" s="47"/>
      <c r="D36" s="47"/>
      <c r="E36" s="47"/>
      <c r="F36" s="47"/>
      <c r="G36" s="47"/>
      <c r="H36" s="47"/>
      <c r="I36" s="47"/>
      <c r="J36" s="47"/>
      <c r="K36" s="47"/>
      <c r="L36" s="47"/>
      <c r="M36" s="47"/>
      <c r="N36" s="47"/>
      <c r="O36" s="47"/>
      <c r="P36" s="47"/>
      <c r="Q36" s="47"/>
      <c r="R36" s="47"/>
      <c r="S36" s="47"/>
      <c r="T36" s="60"/>
    </row>
    <row r="37" spans="2:20" x14ac:dyDescent="0.25">
      <c r="B37" s="59"/>
      <c r="C37" s="47"/>
      <c r="D37" s="47"/>
      <c r="E37" s="47"/>
      <c r="F37" s="47"/>
      <c r="G37" s="47"/>
      <c r="H37" s="47"/>
      <c r="I37" s="47"/>
      <c r="J37" s="47"/>
      <c r="K37" s="47"/>
      <c r="L37" s="47"/>
      <c r="M37" s="47"/>
      <c r="N37" s="47"/>
      <c r="O37" s="47"/>
      <c r="P37" s="47"/>
      <c r="Q37" s="47"/>
      <c r="R37" s="47"/>
      <c r="S37" s="47"/>
      <c r="T37" s="60"/>
    </row>
    <row r="38" spans="2:20" x14ac:dyDescent="0.25">
      <c r="B38" s="59"/>
      <c r="C38" s="47"/>
      <c r="D38" s="47"/>
      <c r="E38" s="47"/>
      <c r="F38" s="47"/>
      <c r="G38" s="47"/>
      <c r="H38" s="47"/>
      <c r="I38" s="47"/>
      <c r="J38" s="47"/>
      <c r="K38" s="47"/>
      <c r="L38" s="47"/>
      <c r="M38" s="47"/>
      <c r="N38" s="47"/>
      <c r="O38" s="47"/>
      <c r="P38" s="47"/>
      <c r="Q38" s="47"/>
      <c r="R38" s="47"/>
      <c r="S38" s="47"/>
      <c r="T38" s="60"/>
    </row>
    <row r="39" spans="2:20" x14ac:dyDescent="0.25">
      <c r="B39" s="59"/>
      <c r="C39" s="47"/>
      <c r="D39" s="47"/>
      <c r="E39" s="47"/>
      <c r="F39" s="47"/>
      <c r="G39" s="47"/>
      <c r="H39" s="47"/>
      <c r="I39" s="47"/>
      <c r="J39" s="47"/>
      <c r="K39" s="47"/>
      <c r="L39" s="47"/>
      <c r="M39" s="47"/>
      <c r="N39" s="47"/>
      <c r="O39" s="47"/>
      <c r="P39" s="47"/>
      <c r="Q39" s="47"/>
      <c r="R39" s="47"/>
      <c r="S39" s="47"/>
      <c r="T39" s="60"/>
    </row>
    <row r="40" spans="2:20" x14ac:dyDescent="0.25">
      <c r="B40" s="59"/>
      <c r="C40" s="47"/>
      <c r="D40" s="47"/>
      <c r="E40" s="47"/>
      <c r="F40" s="47"/>
      <c r="G40" s="47"/>
      <c r="H40" s="47"/>
      <c r="I40" s="47"/>
      <c r="J40" s="47"/>
      <c r="K40" s="47"/>
      <c r="L40" s="47"/>
      <c r="M40" s="47"/>
      <c r="N40" s="47"/>
      <c r="O40" s="47"/>
      <c r="P40" s="47"/>
      <c r="Q40" s="47"/>
      <c r="R40" s="47"/>
      <c r="S40" s="47"/>
      <c r="T40" s="60"/>
    </row>
    <row r="41" spans="2:20" x14ac:dyDescent="0.25">
      <c r="B41" s="59"/>
      <c r="C41" s="47"/>
      <c r="D41" s="47"/>
      <c r="E41" s="47"/>
      <c r="F41" s="47"/>
      <c r="G41" s="47"/>
      <c r="H41" s="47"/>
      <c r="I41" s="47"/>
      <c r="J41" s="47"/>
      <c r="K41" s="47"/>
      <c r="L41" s="47"/>
      <c r="M41" s="47"/>
      <c r="N41" s="47"/>
      <c r="O41" s="47"/>
      <c r="P41" s="47"/>
      <c r="Q41" s="47"/>
      <c r="R41" s="47"/>
      <c r="S41" s="47"/>
      <c r="T41" s="60"/>
    </row>
    <row r="42" spans="2:20" x14ac:dyDescent="0.25">
      <c r="B42" s="59"/>
      <c r="C42" s="47"/>
      <c r="D42" s="47"/>
      <c r="E42" s="47"/>
      <c r="F42" s="47"/>
      <c r="G42" s="47"/>
      <c r="H42" s="47"/>
      <c r="I42" s="47"/>
      <c r="J42" s="47"/>
      <c r="K42" s="47"/>
      <c r="L42" s="47"/>
      <c r="M42" s="47"/>
      <c r="N42" s="47"/>
      <c r="O42" s="47"/>
      <c r="P42" s="47"/>
      <c r="Q42" s="47"/>
      <c r="R42" s="47"/>
      <c r="S42" s="47"/>
      <c r="T42" s="60"/>
    </row>
    <row r="43" spans="2:20" x14ac:dyDescent="0.25">
      <c r="B43" s="59"/>
      <c r="C43" s="47"/>
      <c r="D43" s="47"/>
      <c r="E43" s="47"/>
      <c r="F43" s="47"/>
      <c r="G43" s="47"/>
      <c r="H43" s="47"/>
      <c r="I43" s="47"/>
      <c r="J43" s="47"/>
      <c r="K43" s="47"/>
      <c r="L43" s="47"/>
      <c r="M43" s="47"/>
      <c r="N43" s="47"/>
      <c r="O43" s="47"/>
      <c r="P43" s="47"/>
      <c r="Q43" s="47"/>
      <c r="R43" s="47"/>
      <c r="S43" s="47"/>
      <c r="T43" s="60"/>
    </row>
    <row r="44" spans="2:20" x14ac:dyDescent="0.25">
      <c r="B44" s="59"/>
      <c r="C44" s="47"/>
      <c r="D44" s="47"/>
      <c r="E44" s="47"/>
      <c r="F44" s="47"/>
      <c r="G44" s="47"/>
      <c r="H44" s="47"/>
      <c r="I44" s="47"/>
      <c r="J44" s="47"/>
      <c r="K44" s="47"/>
      <c r="L44" s="47"/>
      <c r="M44" s="47"/>
      <c r="N44" s="47"/>
      <c r="O44" s="47"/>
      <c r="P44" s="47"/>
      <c r="Q44" s="47"/>
      <c r="R44" s="47"/>
      <c r="S44" s="47"/>
      <c r="T44" s="60"/>
    </row>
    <row r="45" spans="2:20" x14ac:dyDescent="0.25">
      <c r="B45" s="59"/>
      <c r="C45" s="47"/>
      <c r="D45" s="47"/>
      <c r="E45" s="47"/>
      <c r="F45" s="47"/>
      <c r="G45" s="47"/>
      <c r="H45" s="47"/>
      <c r="I45" s="47"/>
      <c r="J45" s="47"/>
      <c r="K45" s="47"/>
      <c r="L45" s="47"/>
      <c r="M45" s="47"/>
      <c r="N45" s="47"/>
      <c r="O45" s="47"/>
      <c r="P45" s="47"/>
      <c r="Q45" s="47"/>
      <c r="R45" s="47"/>
      <c r="S45" s="47"/>
      <c r="T45" s="60"/>
    </row>
    <row r="46" spans="2:20" x14ac:dyDescent="0.25">
      <c r="B46" s="59"/>
      <c r="C46" s="47"/>
      <c r="D46" s="47"/>
      <c r="E46" s="47"/>
      <c r="F46" s="47"/>
      <c r="G46" s="47"/>
      <c r="H46" s="47"/>
      <c r="I46" s="47"/>
      <c r="J46" s="47"/>
      <c r="K46" s="47"/>
      <c r="L46" s="47"/>
      <c r="M46" s="47"/>
      <c r="N46" s="47"/>
      <c r="O46" s="47"/>
      <c r="P46" s="47"/>
      <c r="Q46" s="47"/>
      <c r="R46" s="47"/>
      <c r="S46" s="47"/>
      <c r="T46" s="60"/>
    </row>
    <row r="47" spans="2:20" x14ac:dyDescent="0.25">
      <c r="B47" s="59"/>
      <c r="C47" s="47"/>
      <c r="D47" s="47"/>
      <c r="E47" s="47"/>
      <c r="F47" s="47"/>
      <c r="G47" s="47"/>
      <c r="H47" s="47"/>
      <c r="I47" s="47"/>
      <c r="J47" s="47"/>
      <c r="K47" s="47"/>
      <c r="L47" s="47"/>
      <c r="M47" s="47"/>
      <c r="N47" s="47"/>
      <c r="O47" s="47"/>
      <c r="P47" s="47"/>
      <c r="Q47" s="47"/>
      <c r="R47" s="47"/>
      <c r="S47" s="47"/>
      <c r="T47" s="60"/>
    </row>
    <row r="48" spans="2:20" x14ac:dyDescent="0.25">
      <c r="B48" s="59"/>
      <c r="C48" s="47"/>
      <c r="D48" s="47"/>
      <c r="E48" s="47"/>
      <c r="F48" s="47"/>
      <c r="G48" s="47"/>
      <c r="H48" s="47"/>
      <c r="I48" s="47"/>
      <c r="J48" s="47"/>
      <c r="K48" s="47"/>
      <c r="L48" s="47"/>
      <c r="M48" s="47"/>
      <c r="N48" s="47"/>
      <c r="O48" s="47"/>
      <c r="P48" s="47"/>
      <c r="Q48" s="47"/>
      <c r="R48" s="47"/>
      <c r="S48" s="47"/>
      <c r="T48" s="60"/>
    </row>
    <row r="49" spans="2:20" x14ac:dyDescent="0.25">
      <c r="B49" s="59"/>
      <c r="C49" s="47"/>
      <c r="D49" s="47"/>
      <c r="E49" s="47"/>
      <c r="F49" s="47"/>
      <c r="G49" s="47"/>
      <c r="H49" s="47"/>
      <c r="I49" s="47"/>
      <c r="J49" s="47"/>
      <c r="K49" s="47"/>
      <c r="L49" s="47"/>
      <c r="M49" s="47"/>
      <c r="N49" s="47"/>
      <c r="O49" s="47"/>
      <c r="P49" s="47"/>
      <c r="Q49" s="47"/>
      <c r="R49" s="47"/>
      <c r="S49" s="47"/>
      <c r="T49" s="60"/>
    </row>
    <row r="50" spans="2:20" x14ac:dyDescent="0.25">
      <c r="B50" s="59"/>
      <c r="C50" s="47"/>
      <c r="D50" s="47"/>
      <c r="E50" s="47"/>
      <c r="F50" s="47"/>
      <c r="G50" s="47"/>
      <c r="H50" s="47"/>
      <c r="I50" s="47"/>
      <c r="J50" s="47"/>
      <c r="K50" s="47"/>
      <c r="L50" s="47"/>
      <c r="M50" s="47"/>
      <c r="N50" s="47"/>
      <c r="O50" s="47"/>
      <c r="P50" s="47"/>
      <c r="Q50" s="47"/>
      <c r="R50" s="47"/>
      <c r="S50" s="47"/>
      <c r="T50" s="60"/>
    </row>
    <row r="51" spans="2:20" x14ac:dyDescent="0.25">
      <c r="B51" s="59"/>
      <c r="C51" s="47"/>
      <c r="D51" s="47"/>
      <c r="E51" s="47"/>
      <c r="F51" s="47"/>
      <c r="G51" s="47"/>
      <c r="H51" s="47"/>
      <c r="I51" s="47"/>
      <c r="J51" s="47"/>
      <c r="K51" s="47"/>
      <c r="L51" s="47"/>
      <c r="M51" s="47"/>
      <c r="N51" s="47"/>
      <c r="O51" s="47"/>
      <c r="P51" s="47"/>
      <c r="Q51" s="47"/>
      <c r="R51" s="47"/>
      <c r="S51" s="47"/>
      <c r="T51" s="60"/>
    </row>
    <row r="52" spans="2:20" x14ac:dyDescent="0.25">
      <c r="B52" s="59"/>
      <c r="C52" s="47"/>
      <c r="D52" s="47"/>
      <c r="E52" s="47"/>
      <c r="F52" s="47"/>
      <c r="G52" s="47"/>
      <c r="H52" s="47"/>
      <c r="I52" s="47"/>
      <c r="J52" s="47"/>
      <c r="K52" s="47"/>
      <c r="L52" s="47"/>
      <c r="M52" s="47"/>
      <c r="N52" s="47"/>
      <c r="O52" s="47"/>
      <c r="P52" s="47"/>
      <c r="Q52" s="47"/>
      <c r="R52" s="47"/>
      <c r="S52" s="47"/>
      <c r="T52" s="60"/>
    </row>
    <row r="53" spans="2:20" x14ac:dyDescent="0.25">
      <c r="B53" s="59"/>
      <c r="C53" s="47"/>
      <c r="D53" s="47"/>
      <c r="E53" s="47"/>
      <c r="F53" s="47"/>
      <c r="G53" s="47"/>
      <c r="H53" s="47"/>
      <c r="I53" s="47"/>
      <c r="J53" s="47"/>
      <c r="K53" s="47"/>
      <c r="L53" s="47"/>
      <c r="M53" s="47"/>
      <c r="N53" s="47"/>
      <c r="O53" s="47"/>
      <c r="P53" s="47"/>
      <c r="Q53" s="47"/>
      <c r="R53" s="47"/>
      <c r="S53" s="47"/>
      <c r="T53" s="60"/>
    </row>
    <row r="54" spans="2:20" x14ac:dyDescent="0.25">
      <c r="B54" s="59"/>
      <c r="C54" s="47"/>
      <c r="D54" s="47"/>
      <c r="E54" s="47"/>
      <c r="F54" s="47"/>
      <c r="G54" s="47"/>
      <c r="H54" s="47"/>
      <c r="I54" s="47"/>
      <c r="J54" s="47"/>
      <c r="K54" s="47"/>
      <c r="L54" s="47"/>
      <c r="M54" s="47"/>
      <c r="N54" s="47"/>
      <c r="O54" s="47"/>
      <c r="P54" s="47"/>
      <c r="Q54" s="47"/>
      <c r="R54" s="47"/>
      <c r="S54" s="47"/>
      <c r="T54" s="60"/>
    </row>
    <row r="55" spans="2:20" x14ac:dyDescent="0.25">
      <c r="B55" s="59"/>
      <c r="C55" s="47"/>
      <c r="D55" s="47"/>
      <c r="E55" s="47"/>
      <c r="F55" s="47"/>
      <c r="G55" s="47"/>
      <c r="H55" s="47"/>
      <c r="I55" s="47"/>
      <c r="J55" s="47"/>
      <c r="K55" s="47"/>
      <c r="L55" s="47"/>
      <c r="M55" s="47"/>
      <c r="N55" s="47"/>
      <c r="O55" s="47"/>
      <c r="P55" s="47"/>
      <c r="Q55" s="47"/>
      <c r="R55" s="47"/>
      <c r="S55" s="47"/>
      <c r="T55" s="60"/>
    </row>
    <row r="56" spans="2:20" x14ac:dyDescent="0.25">
      <c r="B56" s="59"/>
      <c r="C56" s="47"/>
      <c r="D56" s="47"/>
      <c r="E56" s="47"/>
      <c r="F56" s="47"/>
      <c r="G56" s="47"/>
      <c r="H56" s="47"/>
      <c r="I56" s="47"/>
      <c r="J56" s="47"/>
      <c r="K56" s="47"/>
      <c r="L56" s="47"/>
      <c r="M56" s="47"/>
      <c r="N56" s="47"/>
      <c r="O56" s="47"/>
      <c r="P56" s="47"/>
      <c r="Q56" s="47"/>
      <c r="R56" s="47"/>
      <c r="S56" s="47"/>
      <c r="T56" s="60"/>
    </row>
    <row r="57" spans="2:20" x14ac:dyDescent="0.25">
      <c r="B57" s="59"/>
      <c r="C57" s="47"/>
      <c r="D57" s="47"/>
      <c r="E57" s="47"/>
      <c r="F57" s="47"/>
      <c r="G57" s="47"/>
      <c r="H57" s="47"/>
      <c r="I57" s="47"/>
      <c r="J57" s="47"/>
      <c r="K57" s="47"/>
      <c r="L57" s="47"/>
      <c r="M57" s="47"/>
      <c r="N57" s="47"/>
      <c r="O57" s="47"/>
      <c r="P57" s="47"/>
      <c r="Q57" s="47"/>
      <c r="R57" s="47"/>
      <c r="S57" s="47"/>
      <c r="T57" s="60"/>
    </row>
    <row r="58" spans="2:20" x14ac:dyDescent="0.25">
      <c r="B58" s="59"/>
      <c r="C58" s="47"/>
      <c r="D58" s="47"/>
      <c r="E58" s="47"/>
      <c r="F58" s="47"/>
      <c r="G58" s="47"/>
      <c r="H58" s="47"/>
      <c r="I58" s="47"/>
      <c r="J58" s="47"/>
      <c r="K58" s="47"/>
      <c r="L58" s="47"/>
      <c r="M58" s="47"/>
      <c r="N58" s="47"/>
      <c r="O58" s="47"/>
      <c r="P58" s="47"/>
      <c r="Q58" s="47"/>
      <c r="R58" s="47"/>
      <c r="S58" s="47"/>
      <c r="T58" s="60"/>
    </row>
    <row r="59" spans="2:20" ht="30" customHeight="1" x14ac:dyDescent="0.25">
      <c r="B59" s="59"/>
      <c r="C59" s="342" t="s">
        <v>102</v>
      </c>
      <c r="D59" s="350"/>
      <c r="E59" s="350"/>
      <c r="F59" s="350"/>
      <c r="G59" s="350"/>
      <c r="H59" s="350"/>
      <c r="I59" s="350"/>
      <c r="J59" s="350"/>
      <c r="K59" s="350"/>
      <c r="L59" s="350"/>
      <c r="M59" s="350"/>
      <c r="N59" s="350"/>
      <c r="O59" s="350"/>
      <c r="P59" s="350"/>
      <c r="Q59" s="350"/>
      <c r="R59" s="350"/>
      <c r="S59" s="343"/>
      <c r="T59" s="60"/>
    </row>
    <row r="60" spans="2:20" ht="15" customHeight="1" x14ac:dyDescent="0.25">
      <c r="B60" s="59"/>
      <c r="C60" s="381" t="s">
        <v>257</v>
      </c>
      <c r="D60" s="382"/>
      <c r="E60" s="382"/>
      <c r="F60" s="382"/>
      <c r="G60" s="382"/>
      <c r="H60" s="382"/>
      <c r="I60" s="382"/>
      <c r="J60" s="382"/>
      <c r="K60" s="382"/>
      <c r="L60" s="382"/>
      <c r="M60" s="382"/>
      <c r="N60" s="382"/>
      <c r="O60" s="382"/>
      <c r="P60" s="382"/>
      <c r="Q60" s="382"/>
      <c r="R60" s="382"/>
      <c r="S60" s="383"/>
      <c r="T60" s="60"/>
    </row>
    <row r="61" spans="2:20" ht="15" customHeight="1" x14ac:dyDescent="0.25">
      <c r="B61" s="59"/>
      <c r="C61" s="378" t="s">
        <v>256</v>
      </c>
      <c r="D61" s="379"/>
      <c r="E61" s="379"/>
      <c r="F61" s="379"/>
      <c r="G61" s="379"/>
      <c r="H61" s="379"/>
      <c r="I61" s="379"/>
      <c r="J61" s="379"/>
      <c r="K61" s="379"/>
      <c r="L61" s="379"/>
      <c r="M61" s="379"/>
      <c r="N61" s="379"/>
      <c r="O61" s="379"/>
      <c r="P61" s="379"/>
      <c r="Q61" s="379"/>
      <c r="R61" s="379"/>
      <c r="S61" s="380"/>
      <c r="T61" s="60"/>
    </row>
    <row r="62" spans="2:20" ht="15" customHeight="1" x14ac:dyDescent="0.25">
      <c r="B62" s="59"/>
      <c r="C62" s="378"/>
      <c r="D62" s="379"/>
      <c r="E62" s="379"/>
      <c r="F62" s="379"/>
      <c r="G62" s="379"/>
      <c r="H62" s="379"/>
      <c r="I62" s="379"/>
      <c r="J62" s="379"/>
      <c r="K62" s="379"/>
      <c r="L62" s="379"/>
      <c r="M62" s="379"/>
      <c r="N62" s="379"/>
      <c r="O62" s="379"/>
      <c r="P62" s="379"/>
      <c r="Q62" s="379"/>
      <c r="R62" s="379"/>
      <c r="S62" s="380"/>
      <c r="T62" s="60"/>
    </row>
    <row r="63" spans="2:20" ht="15" customHeight="1" x14ac:dyDescent="0.25">
      <c r="B63" s="59"/>
      <c r="C63" s="378"/>
      <c r="D63" s="379"/>
      <c r="E63" s="379"/>
      <c r="F63" s="379"/>
      <c r="G63" s="379"/>
      <c r="H63" s="379"/>
      <c r="I63" s="379"/>
      <c r="J63" s="379"/>
      <c r="K63" s="379"/>
      <c r="L63" s="379"/>
      <c r="M63" s="379"/>
      <c r="N63" s="379"/>
      <c r="O63" s="379"/>
      <c r="P63" s="379"/>
      <c r="Q63" s="379"/>
      <c r="R63" s="379"/>
      <c r="S63" s="380"/>
      <c r="T63" s="60"/>
    </row>
    <row r="64" spans="2:20" ht="15" customHeight="1" x14ac:dyDescent="0.25">
      <c r="B64" s="59"/>
      <c r="C64" s="378"/>
      <c r="D64" s="379"/>
      <c r="E64" s="379"/>
      <c r="F64" s="379"/>
      <c r="G64" s="379"/>
      <c r="H64" s="379"/>
      <c r="I64" s="379"/>
      <c r="J64" s="379"/>
      <c r="K64" s="379"/>
      <c r="L64" s="379"/>
      <c r="M64" s="379"/>
      <c r="N64" s="379"/>
      <c r="O64" s="379"/>
      <c r="P64" s="379"/>
      <c r="Q64" s="379"/>
      <c r="R64" s="379"/>
      <c r="S64" s="380"/>
      <c r="T64" s="60"/>
    </row>
    <row r="65" spans="2:20" ht="15" customHeight="1" x14ac:dyDescent="0.25">
      <c r="B65" s="59"/>
      <c r="C65" s="378"/>
      <c r="D65" s="379"/>
      <c r="E65" s="379"/>
      <c r="F65" s="379"/>
      <c r="G65" s="379"/>
      <c r="H65" s="379"/>
      <c r="I65" s="379"/>
      <c r="J65" s="379"/>
      <c r="K65" s="379"/>
      <c r="L65" s="379"/>
      <c r="M65" s="379"/>
      <c r="N65" s="379"/>
      <c r="O65" s="379"/>
      <c r="P65" s="379"/>
      <c r="Q65" s="379"/>
      <c r="R65" s="379"/>
      <c r="S65" s="380"/>
      <c r="T65" s="60"/>
    </row>
    <row r="66" spans="2:20" ht="15" customHeight="1" x14ac:dyDescent="0.25">
      <c r="B66" s="59"/>
      <c r="C66" s="378"/>
      <c r="D66" s="379"/>
      <c r="E66" s="379"/>
      <c r="F66" s="379"/>
      <c r="G66" s="379"/>
      <c r="H66" s="379"/>
      <c r="I66" s="379"/>
      <c r="J66" s="379"/>
      <c r="K66" s="379"/>
      <c r="L66" s="379"/>
      <c r="M66" s="379"/>
      <c r="N66" s="379"/>
      <c r="O66" s="379"/>
      <c r="P66" s="379"/>
      <c r="Q66" s="379"/>
      <c r="R66" s="379"/>
      <c r="S66" s="380"/>
      <c r="T66" s="60"/>
    </row>
    <row r="67" spans="2:20" ht="15" customHeight="1" x14ac:dyDescent="0.25">
      <c r="B67" s="59"/>
      <c r="C67" s="378"/>
      <c r="D67" s="379"/>
      <c r="E67" s="379"/>
      <c r="F67" s="379"/>
      <c r="G67" s="379"/>
      <c r="H67" s="379"/>
      <c r="I67" s="379"/>
      <c r="J67" s="379"/>
      <c r="K67" s="379"/>
      <c r="L67" s="379"/>
      <c r="M67" s="379"/>
      <c r="N67" s="379"/>
      <c r="O67" s="379"/>
      <c r="P67" s="379"/>
      <c r="Q67" s="379"/>
      <c r="R67" s="379"/>
      <c r="S67" s="380"/>
      <c r="T67" s="60"/>
    </row>
    <row r="68" spans="2:20" ht="15" customHeight="1" x14ac:dyDescent="0.25">
      <c r="B68" s="59"/>
      <c r="C68" s="378"/>
      <c r="D68" s="379"/>
      <c r="E68" s="379"/>
      <c r="F68" s="379"/>
      <c r="G68" s="379"/>
      <c r="H68" s="379"/>
      <c r="I68" s="379"/>
      <c r="J68" s="379"/>
      <c r="K68" s="379"/>
      <c r="L68" s="379"/>
      <c r="M68" s="379"/>
      <c r="N68" s="379"/>
      <c r="O68" s="379"/>
      <c r="P68" s="379"/>
      <c r="Q68" s="379"/>
      <c r="R68" s="379"/>
      <c r="S68" s="380"/>
      <c r="T68" s="60"/>
    </row>
    <row r="69" spans="2:20" ht="15" customHeight="1" x14ac:dyDescent="0.25">
      <c r="B69" s="59"/>
      <c r="C69" s="378"/>
      <c r="D69" s="379"/>
      <c r="E69" s="379"/>
      <c r="F69" s="379"/>
      <c r="G69" s="379"/>
      <c r="H69" s="379"/>
      <c r="I69" s="379"/>
      <c r="J69" s="379"/>
      <c r="K69" s="379"/>
      <c r="L69" s="379"/>
      <c r="M69" s="379"/>
      <c r="N69" s="379"/>
      <c r="O69" s="379"/>
      <c r="P69" s="379"/>
      <c r="Q69" s="379"/>
      <c r="R69" s="379"/>
      <c r="S69" s="380"/>
      <c r="T69" s="60"/>
    </row>
    <row r="70" spans="2:20" ht="15" customHeight="1" x14ac:dyDescent="0.25">
      <c r="B70" s="59"/>
      <c r="C70" s="378"/>
      <c r="D70" s="379"/>
      <c r="E70" s="379"/>
      <c r="F70" s="379"/>
      <c r="G70" s="379"/>
      <c r="H70" s="379"/>
      <c r="I70" s="379"/>
      <c r="J70" s="379"/>
      <c r="K70" s="379"/>
      <c r="L70" s="379"/>
      <c r="M70" s="379"/>
      <c r="N70" s="379"/>
      <c r="O70" s="379"/>
      <c r="P70" s="379"/>
      <c r="Q70" s="379"/>
      <c r="R70" s="379"/>
      <c r="S70" s="380"/>
      <c r="T70" s="60"/>
    </row>
    <row r="71" spans="2:20" ht="15" customHeight="1" x14ac:dyDescent="0.25">
      <c r="B71" s="59"/>
      <c r="C71" s="378"/>
      <c r="D71" s="379"/>
      <c r="E71" s="379"/>
      <c r="F71" s="379"/>
      <c r="G71" s="379"/>
      <c r="H71" s="379"/>
      <c r="I71" s="379"/>
      <c r="J71" s="379"/>
      <c r="K71" s="379"/>
      <c r="L71" s="379"/>
      <c r="M71" s="379"/>
      <c r="N71" s="379"/>
      <c r="O71" s="379"/>
      <c r="P71" s="379"/>
      <c r="Q71" s="379"/>
      <c r="R71" s="379"/>
      <c r="S71" s="380"/>
      <c r="T71" s="60"/>
    </row>
    <row r="72" spans="2:20" ht="15" customHeight="1" x14ac:dyDescent="0.25">
      <c r="B72" s="59"/>
      <c r="C72" s="378"/>
      <c r="D72" s="379"/>
      <c r="E72" s="379"/>
      <c r="F72" s="379"/>
      <c r="G72" s="379"/>
      <c r="H72" s="379"/>
      <c r="I72" s="379"/>
      <c r="J72" s="379"/>
      <c r="K72" s="379"/>
      <c r="L72" s="379"/>
      <c r="M72" s="379"/>
      <c r="N72" s="379"/>
      <c r="O72" s="379"/>
      <c r="P72" s="379"/>
      <c r="Q72" s="379"/>
      <c r="R72" s="379"/>
      <c r="S72" s="380"/>
      <c r="T72" s="60"/>
    </row>
    <row r="73" spans="2:20" ht="15" customHeight="1" x14ac:dyDescent="0.25">
      <c r="B73" s="59"/>
      <c r="C73" s="378"/>
      <c r="D73" s="379"/>
      <c r="E73" s="379"/>
      <c r="F73" s="379"/>
      <c r="G73" s="379"/>
      <c r="H73" s="379"/>
      <c r="I73" s="379"/>
      <c r="J73" s="379"/>
      <c r="K73" s="379"/>
      <c r="L73" s="379"/>
      <c r="M73" s="379"/>
      <c r="N73" s="379"/>
      <c r="O73" s="379"/>
      <c r="P73" s="379"/>
      <c r="Q73" s="379"/>
      <c r="R73" s="379"/>
      <c r="S73" s="380"/>
      <c r="T73" s="60"/>
    </row>
    <row r="74" spans="2:20" ht="15" customHeight="1" x14ac:dyDescent="0.25">
      <c r="B74" s="59"/>
      <c r="C74" s="375"/>
      <c r="D74" s="376"/>
      <c r="E74" s="376"/>
      <c r="F74" s="376"/>
      <c r="G74" s="376"/>
      <c r="H74" s="376"/>
      <c r="I74" s="376"/>
      <c r="J74" s="376"/>
      <c r="K74" s="376"/>
      <c r="L74" s="376"/>
      <c r="M74" s="376"/>
      <c r="N74" s="376"/>
      <c r="O74" s="376"/>
      <c r="P74" s="376"/>
      <c r="Q74" s="376"/>
      <c r="R74" s="376"/>
      <c r="S74" s="377"/>
      <c r="T74" s="60"/>
    </row>
    <row r="75" spans="2:20" x14ac:dyDescent="0.25">
      <c r="B75" s="61"/>
      <c r="C75" s="62"/>
      <c r="D75" s="62"/>
      <c r="E75" s="62"/>
      <c r="F75" s="62"/>
      <c r="G75" s="62"/>
      <c r="H75" s="62"/>
      <c r="I75" s="62"/>
      <c r="J75" s="62"/>
      <c r="K75" s="62"/>
      <c r="L75" s="62"/>
      <c r="M75" s="62"/>
      <c r="N75" s="62"/>
      <c r="O75" s="62"/>
      <c r="P75" s="62"/>
      <c r="Q75" s="62"/>
      <c r="R75" s="140"/>
      <c r="S75" s="62"/>
      <c r="T75" s="63"/>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59:S59"/>
    <mergeCell ref="C70:S70"/>
    <mergeCell ref="C69:S69"/>
    <mergeCell ref="C68:S68"/>
    <mergeCell ref="C62:S62"/>
    <mergeCell ref="C61:S61"/>
    <mergeCell ref="C74:S74"/>
    <mergeCell ref="C73:S73"/>
    <mergeCell ref="C72:S72"/>
    <mergeCell ref="C71:S71"/>
    <mergeCell ref="C60:S60"/>
    <mergeCell ref="C63:S63"/>
    <mergeCell ref="C64:S64"/>
    <mergeCell ref="C65:S65"/>
    <mergeCell ref="C66:S66"/>
    <mergeCell ref="C67:S67"/>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zoomScaleNormal="100" workbookViewId="0">
      <pane ySplit="4" topLeftCell="A5" activePane="bottomLeft" state="frozen"/>
      <selection activeCell="A5" sqref="A5"/>
      <selection pane="bottomLeft" activeCell="A5" sqref="A5"/>
    </sheetView>
  </sheetViews>
  <sheetFormatPr defaultColWidth="9.140625" defaultRowHeight="15" x14ac:dyDescent="0.25"/>
  <cols>
    <col min="1" max="1" width="3.7109375" style="64" customWidth="1"/>
    <col min="2" max="51" width="3.28515625" style="64" customWidth="1"/>
    <col min="52" max="52" width="3.7109375" style="64" customWidth="1"/>
    <col min="53" max="64" width="2.7109375" style="64" customWidth="1"/>
    <col min="65" max="16384" width="9.140625" style="64"/>
  </cols>
  <sheetData>
    <row r="1" spans="2:64" ht="6.75" customHeight="1" x14ac:dyDescent="0.25"/>
    <row r="2" spans="2:64" s="231" customFormat="1" ht="20.100000000000001" customHeight="1" x14ac:dyDescent="0.25">
      <c r="B2" s="333" t="s">
        <v>287</v>
      </c>
      <c r="C2" s="228"/>
      <c r="D2" s="229"/>
      <c r="E2" s="229"/>
      <c r="F2" s="229"/>
      <c r="G2" s="229"/>
      <c r="H2" s="229"/>
      <c r="I2" s="227"/>
      <c r="J2" s="230"/>
      <c r="K2" s="229"/>
      <c r="L2" s="229"/>
      <c r="M2" s="229"/>
      <c r="N2" s="229"/>
      <c r="O2" s="229"/>
      <c r="P2" s="227"/>
      <c r="Q2" s="230"/>
      <c r="R2" s="229"/>
      <c r="S2" s="229"/>
      <c r="T2" s="229"/>
      <c r="U2" s="229"/>
      <c r="V2" s="229"/>
      <c r="W2" s="227"/>
      <c r="X2" s="230"/>
      <c r="Y2" s="229"/>
      <c r="Z2" s="229"/>
      <c r="AA2" s="229"/>
      <c r="AB2" s="229"/>
      <c r="AC2" s="229"/>
      <c r="AD2" s="227"/>
      <c r="AE2" s="230"/>
      <c r="AF2" s="229"/>
      <c r="AG2" s="229"/>
      <c r="AH2" s="229"/>
      <c r="AI2" s="229"/>
      <c r="AJ2" s="229"/>
      <c r="AK2" s="227"/>
      <c r="AL2" s="230"/>
      <c r="AM2" s="229"/>
      <c r="AN2" s="229"/>
      <c r="AO2" s="229"/>
      <c r="AP2" s="229"/>
      <c r="AQ2" s="229"/>
      <c r="AR2" s="227"/>
      <c r="AS2" s="230"/>
      <c r="AT2" s="229"/>
      <c r="AU2" s="229"/>
      <c r="AV2" s="229"/>
      <c r="AW2" s="229"/>
      <c r="AX2" s="229"/>
      <c r="AY2" s="227"/>
    </row>
    <row r="3" spans="2:64" s="232" customFormat="1" ht="24" customHeight="1" x14ac:dyDescent="0.25">
      <c r="B3" s="332" t="s">
        <v>309</v>
      </c>
      <c r="C3" s="225"/>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3.95" customHeight="1" x14ac:dyDescent="0.25"/>
    <row r="5" spans="2:64" ht="3.95" customHeight="1" x14ac:dyDescent="0.25"/>
    <row r="6" spans="2:64" ht="15" customHeight="1" x14ac:dyDescent="0.25">
      <c r="BA6" s="384" t="s">
        <v>197</v>
      </c>
      <c r="BB6" s="385"/>
      <c r="BC6" s="385"/>
      <c r="BD6" s="385"/>
      <c r="BE6" s="385"/>
      <c r="BF6" s="385"/>
      <c r="BG6" s="385"/>
      <c r="BH6" s="385"/>
      <c r="BI6" s="385"/>
      <c r="BJ6" s="385"/>
      <c r="BK6" s="385"/>
      <c r="BL6" s="386"/>
    </row>
    <row r="7" spans="2:64" ht="15" customHeight="1" x14ac:dyDescent="0.25">
      <c r="BA7" s="387"/>
      <c r="BB7" s="388"/>
      <c r="BC7" s="388"/>
      <c r="BD7" s="388"/>
      <c r="BE7" s="388"/>
      <c r="BF7" s="388"/>
      <c r="BG7" s="388"/>
      <c r="BH7" s="388"/>
      <c r="BI7" s="388"/>
      <c r="BJ7" s="388"/>
      <c r="BK7" s="388"/>
      <c r="BL7" s="389"/>
    </row>
    <row r="8" spans="2:64" ht="15" customHeight="1" x14ac:dyDescent="0.25">
      <c r="BA8" s="237"/>
      <c r="BB8" s="238"/>
      <c r="BC8" s="238"/>
      <c r="BD8" s="238"/>
      <c r="BE8" s="238"/>
      <c r="BF8" s="238"/>
      <c r="BG8" s="238"/>
      <c r="BH8" s="238"/>
      <c r="BI8" s="238"/>
      <c r="BJ8" s="238"/>
      <c r="BK8" s="238"/>
      <c r="BL8" s="239"/>
    </row>
    <row r="9" spans="2:64" ht="15" customHeight="1" x14ac:dyDescent="0.25">
      <c r="BA9" s="240"/>
      <c r="BB9" s="117"/>
      <c r="BC9" s="117"/>
      <c r="BD9" s="117"/>
      <c r="BE9" s="117"/>
      <c r="BF9" s="117"/>
      <c r="BG9" s="117"/>
      <c r="BH9" s="117"/>
      <c r="BI9" s="117"/>
      <c r="BJ9" s="117"/>
      <c r="BK9" s="117"/>
      <c r="BL9" s="241"/>
    </row>
    <row r="10" spans="2:64" ht="15" customHeight="1" x14ac:dyDescent="0.25">
      <c r="BA10" s="240"/>
      <c r="BB10" s="117"/>
      <c r="BC10" s="117"/>
      <c r="BD10" s="117"/>
      <c r="BE10" s="117"/>
      <c r="BF10" s="117"/>
      <c r="BG10" s="117"/>
      <c r="BH10" s="117"/>
      <c r="BI10" s="117"/>
      <c r="BJ10" s="117"/>
      <c r="BK10" s="117"/>
      <c r="BL10" s="241"/>
    </row>
    <row r="11" spans="2:64" ht="15" customHeight="1" x14ac:dyDescent="0.25">
      <c r="BA11" s="240"/>
      <c r="BB11" s="117"/>
      <c r="BC11" s="117"/>
      <c r="BD11" s="117"/>
      <c r="BE11" s="117"/>
      <c r="BF11" s="117"/>
      <c r="BG11" s="117"/>
      <c r="BH11" s="117"/>
      <c r="BI11" s="117"/>
      <c r="BJ11" s="117"/>
      <c r="BK11" s="117"/>
      <c r="BL11" s="241"/>
    </row>
    <row r="12" spans="2:64" ht="15" customHeight="1" x14ac:dyDescent="0.25">
      <c r="BA12" s="240"/>
      <c r="BB12" s="117"/>
      <c r="BC12" s="117"/>
      <c r="BD12" s="117"/>
      <c r="BE12" s="117"/>
      <c r="BF12" s="117"/>
      <c r="BG12" s="117"/>
      <c r="BH12" s="117"/>
      <c r="BI12" s="117"/>
      <c r="BJ12" s="117"/>
      <c r="BK12" s="117"/>
      <c r="BL12" s="241"/>
    </row>
    <row r="13" spans="2:64" ht="15" customHeight="1" x14ac:dyDescent="0.25">
      <c r="BA13" s="240"/>
      <c r="BB13" s="117"/>
      <c r="BC13" s="117"/>
      <c r="BD13" s="117"/>
      <c r="BE13" s="117"/>
      <c r="BF13" s="117"/>
      <c r="BG13" s="117"/>
      <c r="BH13" s="117"/>
      <c r="BI13" s="117"/>
      <c r="BJ13" s="117"/>
      <c r="BK13" s="117"/>
      <c r="BL13" s="241"/>
    </row>
    <row r="14" spans="2:64" ht="15" customHeight="1" x14ac:dyDescent="0.25">
      <c r="BA14" s="240"/>
      <c r="BB14" s="117"/>
      <c r="BC14" s="117"/>
      <c r="BD14" s="117"/>
      <c r="BE14" s="117"/>
      <c r="BF14" s="117"/>
      <c r="BG14" s="117"/>
      <c r="BH14" s="117"/>
      <c r="BI14" s="117"/>
      <c r="BJ14" s="117"/>
      <c r="BK14" s="117"/>
      <c r="BL14" s="241"/>
    </row>
    <row r="15" spans="2:64" ht="15" customHeight="1" x14ac:dyDescent="0.25">
      <c r="BA15" s="240"/>
      <c r="BB15" s="117"/>
      <c r="BC15" s="117"/>
      <c r="BD15" s="117"/>
      <c r="BE15" s="117"/>
      <c r="BF15" s="117"/>
      <c r="BG15" s="117"/>
      <c r="BH15" s="117"/>
      <c r="BI15" s="117"/>
      <c r="BJ15" s="117"/>
      <c r="BK15" s="117"/>
      <c r="BL15" s="241"/>
    </row>
    <row r="16" spans="2:64" ht="15" customHeight="1" x14ac:dyDescent="0.25">
      <c r="BA16" s="240"/>
      <c r="BB16" s="117"/>
      <c r="BC16" s="117"/>
      <c r="BD16" s="117"/>
      <c r="BE16" s="117"/>
      <c r="BF16" s="117"/>
      <c r="BG16" s="117"/>
      <c r="BH16" s="117"/>
      <c r="BI16" s="117"/>
      <c r="BJ16" s="117"/>
      <c r="BK16" s="117"/>
      <c r="BL16" s="241"/>
    </row>
    <row r="17" spans="53:64" ht="15" customHeight="1" x14ac:dyDescent="0.25">
      <c r="BA17" s="240"/>
      <c r="BB17" s="117"/>
      <c r="BC17" s="117"/>
      <c r="BD17" s="117"/>
      <c r="BE17" s="117"/>
      <c r="BF17" s="117"/>
      <c r="BG17" s="117"/>
      <c r="BH17" s="117"/>
      <c r="BI17" s="117"/>
      <c r="BJ17" s="117"/>
      <c r="BK17" s="117"/>
      <c r="BL17" s="241"/>
    </row>
    <row r="18" spans="53:64" ht="15" customHeight="1" x14ac:dyDescent="0.25">
      <c r="BA18" s="240"/>
      <c r="BB18" s="117"/>
      <c r="BC18" s="117"/>
      <c r="BD18" s="117"/>
      <c r="BE18" s="117"/>
      <c r="BF18" s="117"/>
      <c r="BG18" s="117"/>
      <c r="BH18" s="117"/>
      <c r="BI18" s="117"/>
      <c r="BJ18" s="117"/>
      <c r="BK18" s="117"/>
      <c r="BL18" s="241"/>
    </row>
    <row r="19" spans="53:64" ht="15" customHeight="1" x14ac:dyDescent="0.25">
      <c r="BA19" s="240"/>
      <c r="BB19" s="117"/>
      <c r="BC19" s="117"/>
      <c r="BD19" s="117"/>
      <c r="BE19" s="117"/>
      <c r="BF19" s="117"/>
      <c r="BG19" s="117"/>
      <c r="BH19" s="117"/>
      <c r="BI19" s="117"/>
      <c r="BJ19" s="117"/>
      <c r="BK19" s="117"/>
      <c r="BL19" s="241"/>
    </row>
    <row r="20" spans="53:64" ht="15" customHeight="1" x14ac:dyDescent="0.25">
      <c r="BA20" s="242"/>
      <c r="BB20" s="243"/>
      <c r="BC20" s="243"/>
      <c r="BD20" s="243"/>
      <c r="BE20" s="243"/>
      <c r="BF20" s="243"/>
      <c r="BG20" s="243"/>
      <c r="BH20" s="243"/>
      <c r="BI20" s="243"/>
      <c r="BJ20" s="243"/>
      <c r="BK20" s="243"/>
      <c r="BL20" s="244"/>
    </row>
    <row r="21" spans="53:64" ht="15" customHeight="1" x14ac:dyDescent="0.25"/>
    <row r="22" spans="53:64" ht="15" customHeight="1" x14ac:dyDescent="0.25"/>
    <row r="23" spans="53:64" ht="15" customHeight="1" x14ac:dyDescent="0.25"/>
    <row r="24" spans="53:64" ht="15" customHeight="1" x14ac:dyDescent="0.25"/>
    <row r="25" spans="53:64" ht="15" customHeight="1" x14ac:dyDescent="0.25"/>
    <row r="26" spans="53:64" ht="15" customHeight="1" x14ac:dyDescent="0.25"/>
    <row r="27" spans="53:64" ht="15" customHeight="1" x14ac:dyDescent="0.25"/>
    <row r="28" spans="53:64" ht="15" customHeight="1" x14ac:dyDescent="0.25"/>
    <row r="29" spans="53:64" ht="15" customHeight="1" x14ac:dyDescent="0.25"/>
    <row r="30" spans="53:64" ht="15" customHeight="1" x14ac:dyDescent="0.25"/>
    <row r="31" spans="53:64" ht="15" customHeight="1" x14ac:dyDescent="0.25"/>
    <row r="32" spans="53:64"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A6" sqref="A6"/>
    </sheetView>
  </sheetViews>
  <sheetFormatPr defaultColWidth="8.85546875" defaultRowHeight="15" x14ac:dyDescent="0.25"/>
  <cols>
    <col min="1" max="1" width="3.7109375" style="18" customWidth="1"/>
    <col min="2" max="2" width="50.7109375" style="18" customWidth="1"/>
    <col min="3" max="3" width="55.7109375" style="18" customWidth="1"/>
    <col min="4" max="4" width="20" style="18" customWidth="1"/>
    <col min="5" max="5" width="3.7109375" style="18" customWidth="1"/>
    <col min="6" max="16384" width="8.85546875" style="18"/>
  </cols>
  <sheetData>
    <row r="1" spans="1:5" s="1" customFormat="1" ht="6.75" customHeight="1" x14ac:dyDescent="0.25">
      <c r="D1" s="3"/>
    </row>
    <row r="2" spans="1:5" s="31" customFormat="1" ht="20.100000000000001" customHeight="1" x14ac:dyDescent="0.25">
      <c r="B2" s="331" t="s">
        <v>287</v>
      </c>
      <c r="C2" s="32"/>
      <c r="D2" s="32"/>
      <c r="E2" s="33"/>
    </row>
    <row r="3" spans="1:5" s="4" customFormat="1" ht="24" customHeight="1" x14ac:dyDescent="0.25">
      <c r="B3" s="332" t="s">
        <v>310</v>
      </c>
      <c r="C3" s="7"/>
      <c r="D3" s="7"/>
      <c r="E3" s="8"/>
    </row>
    <row r="4" spans="1:5" s="10" customFormat="1" ht="3.95" customHeight="1" x14ac:dyDescent="0.25">
      <c r="A4" s="9"/>
      <c r="B4" s="9"/>
      <c r="C4" s="9"/>
      <c r="D4" s="9"/>
      <c r="E4" s="9"/>
    </row>
    <row r="5" spans="1:5" ht="30" customHeight="1" x14ac:dyDescent="0.25">
      <c r="B5" s="291" t="s">
        <v>191</v>
      </c>
      <c r="C5" s="291" t="s">
        <v>15</v>
      </c>
      <c r="D5" s="291" t="s">
        <v>74</v>
      </c>
    </row>
    <row r="6" spans="1:5" ht="20.100000000000001" customHeight="1" x14ac:dyDescent="0.25">
      <c r="B6" s="323" t="s">
        <v>320</v>
      </c>
      <c r="C6" s="323" t="s">
        <v>268</v>
      </c>
      <c r="D6" s="324">
        <v>44593</v>
      </c>
    </row>
    <row r="7" spans="1:5" ht="20.100000000000001" customHeight="1" x14ac:dyDescent="0.25">
      <c r="B7" s="325" t="s">
        <v>269</v>
      </c>
      <c r="C7" s="325" t="s">
        <v>270</v>
      </c>
      <c r="D7" s="326">
        <v>44597</v>
      </c>
    </row>
    <row r="8" spans="1:5" ht="20.100000000000001" customHeight="1" x14ac:dyDescent="0.25">
      <c r="B8" s="325" t="s">
        <v>277</v>
      </c>
      <c r="C8" s="325"/>
      <c r="D8" s="326">
        <v>44652</v>
      </c>
    </row>
    <row r="9" spans="1:5" ht="20.100000000000001" customHeight="1" x14ac:dyDescent="0.25">
      <c r="B9" s="325" t="s">
        <v>271</v>
      </c>
      <c r="C9" s="325"/>
      <c r="D9" s="326">
        <v>44652</v>
      </c>
    </row>
    <row r="10" spans="1:5" ht="20.100000000000001" customHeight="1" x14ac:dyDescent="0.25">
      <c r="B10" s="325" t="s">
        <v>272</v>
      </c>
      <c r="C10" s="325" t="s">
        <v>280</v>
      </c>
      <c r="D10" s="326">
        <v>44926</v>
      </c>
    </row>
    <row r="11" spans="1:5" ht="20.100000000000001" customHeight="1" x14ac:dyDescent="0.25">
      <c r="B11" s="325" t="s">
        <v>273</v>
      </c>
      <c r="C11" s="325" t="s">
        <v>278</v>
      </c>
      <c r="D11" s="326">
        <v>44926</v>
      </c>
    </row>
    <row r="12" spans="1:5" ht="20.100000000000001" customHeight="1" x14ac:dyDescent="0.25">
      <c r="B12" s="325" t="s">
        <v>274</v>
      </c>
      <c r="C12" s="325"/>
      <c r="D12" s="326">
        <v>45291</v>
      </c>
    </row>
    <row r="13" spans="1:5" ht="20.100000000000001" customHeight="1" x14ac:dyDescent="0.25">
      <c r="B13" s="325" t="s">
        <v>275</v>
      </c>
      <c r="C13" s="325"/>
      <c r="D13" s="326">
        <v>45291</v>
      </c>
    </row>
    <row r="14" spans="1:5" ht="20.100000000000001" customHeight="1" x14ac:dyDescent="0.25">
      <c r="B14" s="325" t="s">
        <v>276</v>
      </c>
      <c r="C14" s="325" t="s">
        <v>279</v>
      </c>
      <c r="D14" s="326">
        <v>46387</v>
      </c>
    </row>
    <row r="15" spans="1:5" ht="20.100000000000001" customHeight="1" x14ac:dyDescent="0.25">
      <c r="B15" s="325"/>
      <c r="C15" s="325"/>
      <c r="D15" s="326"/>
    </row>
    <row r="16" spans="1:5" ht="20.100000000000001" customHeight="1" x14ac:dyDescent="0.25">
      <c r="B16" s="325"/>
      <c r="C16" s="325"/>
      <c r="D16" s="326"/>
    </row>
    <row r="17" spans="2:4" ht="20.100000000000001" customHeight="1" x14ac:dyDescent="0.25">
      <c r="B17" s="325"/>
      <c r="C17" s="325"/>
      <c r="D17" s="326"/>
    </row>
    <row r="18" spans="2:4" ht="20.100000000000001" customHeight="1" x14ac:dyDescent="0.25">
      <c r="B18" s="325"/>
      <c r="C18" s="325"/>
      <c r="D18" s="326"/>
    </row>
    <row r="19" spans="2:4" ht="20.100000000000001" customHeight="1" x14ac:dyDescent="0.25">
      <c r="B19" s="325"/>
      <c r="C19" s="325"/>
      <c r="D19" s="326"/>
    </row>
    <row r="20" spans="2:4" ht="20.100000000000001" customHeight="1" x14ac:dyDescent="0.25">
      <c r="B20" s="325"/>
      <c r="C20" s="325"/>
      <c r="D20" s="326"/>
    </row>
    <row r="21" spans="2:4" ht="20.100000000000001" customHeight="1" x14ac:dyDescent="0.25">
      <c r="B21" s="325"/>
      <c r="C21" s="325"/>
      <c r="D21" s="326"/>
    </row>
    <row r="22" spans="2:4" ht="20.100000000000001" customHeight="1" x14ac:dyDescent="0.25">
      <c r="B22" s="325"/>
      <c r="C22" s="325"/>
      <c r="D22" s="326"/>
    </row>
    <row r="23" spans="2:4" ht="20.100000000000001" customHeight="1" x14ac:dyDescent="0.25">
      <c r="B23" s="325"/>
      <c r="C23" s="325"/>
      <c r="D23" s="326"/>
    </row>
    <row r="24" spans="2:4" ht="20.100000000000001" customHeight="1" x14ac:dyDescent="0.25">
      <c r="B24" s="325"/>
      <c r="C24" s="325"/>
      <c r="D24" s="326"/>
    </row>
    <row r="25" spans="2:4" ht="20.100000000000001" customHeight="1" x14ac:dyDescent="0.25">
      <c r="B25" s="325"/>
      <c r="C25" s="325"/>
      <c r="D25" s="326"/>
    </row>
    <row r="26" spans="2:4" ht="20.100000000000001" customHeight="1" x14ac:dyDescent="0.25">
      <c r="B26" s="325"/>
      <c r="C26" s="325"/>
      <c r="D26" s="326"/>
    </row>
    <row r="27" spans="2:4" ht="20.100000000000001" customHeight="1" x14ac:dyDescent="0.25">
      <c r="B27" s="325"/>
      <c r="C27" s="325"/>
      <c r="D27" s="326"/>
    </row>
    <row r="28" spans="2:4" ht="20.100000000000001" customHeight="1" x14ac:dyDescent="0.25">
      <c r="B28" s="325"/>
      <c r="C28" s="325"/>
      <c r="D28" s="326"/>
    </row>
    <row r="29" spans="2:4" ht="20.100000000000001" customHeight="1" x14ac:dyDescent="0.25">
      <c r="B29" s="325"/>
      <c r="C29" s="325"/>
      <c r="D29" s="326"/>
    </row>
    <row r="30" spans="2:4" ht="20.100000000000001" customHeight="1" x14ac:dyDescent="0.25">
      <c r="B30" s="325"/>
      <c r="C30" s="325"/>
      <c r="D30" s="326"/>
    </row>
    <row r="31" spans="2:4" ht="20.100000000000001" customHeight="1" x14ac:dyDescent="0.25">
      <c r="B31" s="325"/>
      <c r="C31" s="325"/>
      <c r="D31" s="326"/>
    </row>
    <row r="32" spans="2:4" ht="20.100000000000001" customHeight="1" x14ac:dyDescent="0.25">
      <c r="B32" s="325"/>
      <c r="C32" s="325"/>
      <c r="D32" s="326"/>
    </row>
    <row r="33" spans="2:4" ht="20.100000000000001" customHeight="1" x14ac:dyDescent="0.25">
      <c r="B33" s="325"/>
      <c r="C33" s="325"/>
      <c r="D33" s="326"/>
    </row>
    <row r="34" spans="2:4" ht="20.100000000000001" customHeight="1" x14ac:dyDescent="0.25">
      <c r="B34" s="325"/>
      <c r="C34" s="325"/>
      <c r="D34" s="326"/>
    </row>
    <row r="35" spans="2:4" ht="20.100000000000001" customHeight="1" x14ac:dyDescent="0.25">
      <c r="B35" s="325"/>
      <c r="C35" s="325"/>
      <c r="D35" s="326"/>
    </row>
    <row r="36" spans="2:4" ht="20.100000000000001" customHeight="1" x14ac:dyDescent="0.25">
      <c r="B36" s="325"/>
      <c r="C36" s="325"/>
      <c r="D36" s="326"/>
    </row>
    <row r="37" spans="2:4" ht="20.100000000000001" customHeight="1" x14ac:dyDescent="0.25">
      <c r="B37" s="325"/>
      <c r="C37" s="325"/>
      <c r="D37" s="326"/>
    </row>
    <row r="38" spans="2:4" ht="20.100000000000001" customHeight="1" x14ac:dyDescent="0.25">
      <c r="B38" s="325"/>
      <c r="C38" s="325"/>
      <c r="D38" s="326"/>
    </row>
    <row r="39" spans="2:4" ht="20.100000000000001" customHeight="1" x14ac:dyDescent="0.25">
      <c r="B39" s="325"/>
      <c r="C39" s="325"/>
      <c r="D39" s="326"/>
    </row>
    <row r="40" spans="2:4" ht="20.100000000000001" customHeight="1" x14ac:dyDescent="0.25">
      <c r="B40" s="325"/>
      <c r="C40" s="325"/>
      <c r="D40" s="326"/>
    </row>
    <row r="41" spans="2:4" ht="20.100000000000001" customHeight="1" x14ac:dyDescent="0.25">
      <c r="B41" s="325"/>
      <c r="C41" s="325"/>
      <c r="D41" s="326"/>
    </row>
    <row r="42" spans="2:4" ht="20.100000000000001" customHeight="1" x14ac:dyDescent="0.25">
      <c r="B42" s="325"/>
      <c r="C42" s="325"/>
      <c r="D42" s="326"/>
    </row>
    <row r="43" spans="2:4" ht="20.100000000000001" customHeight="1" x14ac:dyDescent="0.25">
      <c r="B43" s="325"/>
      <c r="C43" s="325"/>
      <c r="D43" s="326"/>
    </row>
    <row r="44" spans="2:4" ht="20.100000000000001" customHeight="1" x14ac:dyDescent="0.25">
      <c r="B44" s="325"/>
      <c r="C44" s="325"/>
      <c r="D44" s="326"/>
    </row>
    <row r="45" spans="2:4" ht="20.100000000000001" customHeight="1" x14ac:dyDescent="0.25">
      <c r="B45" s="325"/>
      <c r="C45" s="325"/>
      <c r="D45" s="326"/>
    </row>
    <row r="46" spans="2:4" ht="20.100000000000001" customHeight="1" x14ac:dyDescent="0.25">
      <c r="B46" s="325"/>
      <c r="C46" s="325"/>
      <c r="D46" s="326"/>
    </row>
    <row r="47" spans="2:4" ht="20.100000000000001" customHeight="1" x14ac:dyDescent="0.25">
      <c r="B47" s="325"/>
      <c r="C47" s="325"/>
      <c r="D47" s="326"/>
    </row>
    <row r="48" spans="2:4" ht="20.100000000000001" customHeight="1" x14ac:dyDescent="0.25">
      <c r="B48" s="325"/>
      <c r="C48" s="325"/>
      <c r="D48" s="326"/>
    </row>
    <row r="49" spans="2:4" ht="20.100000000000001" customHeight="1" x14ac:dyDescent="0.25">
      <c r="B49" s="325"/>
      <c r="C49" s="325"/>
      <c r="D49" s="326"/>
    </row>
    <row r="50" spans="2:4" ht="20.100000000000001" customHeight="1" x14ac:dyDescent="0.25">
      <c r="B50" s="325"/>
      <c r="C50" s="325"/>
      <c r="D50" s="326"/>
    </row>
    <row r="51" spans="2:4" ht="20.100000000000001" customHeight="1" x14ac:dyDescent="0.25">
      <c r="B51" s="325"/>
      <c r="C51" s="325"/>
      <c r="D51" s="326"/>
    </row>
    <row r="52" spans="2:4" ht="20.100000000000001" customHeight="1" x14ac:dyDescent="0.25">
      <c r="B52" s="325"/>
      <c r="C52" s="325"/>
      <c r="D52" s="326"/>
    </row>
    <row r="53" spans="2:4" ht="20.100000000000001" customHeight="1" x14ac:dyDescent="0.25">
      <c r="B53" s="325"/>
      <c r="C53" s="325"/>
      <c r="D53" s="326"/>
    </row>
    <row r="54" spans="2:4" ht="20.100000000000001" customHeight="1" x14ac:dyDescent="0.25">
      <c r="B54" s="325"/>
      <c r="C54" s="325"/>
      <c r="D54" s="326"/>
    </row>
    <row r="55" spans="2:4" ht="20.100000000000001" customHeight="1" x14ac:dyDescent="0.25">
      <c r="B55" s="327"/>
      <c r="C55" s="327"/>
      <c r="D55" s="328"/>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126.7109375" style="18" customWidth="1"/>
    <col min="3" max="3" width="3.7109375" style="18" customWidth="1"/>
    <col min="4" max="16384" width="8.85546875" style="18"/>
  </cols>
  <sheetData>
    <row r="1" spans="1:3" s="1" customFormat="1" ht="6.75" customHeight="1" x14ac:dyDescent="0.25">
      <c r="B1" s="2"/>
    </row>
    <row r="2" spans="1:3" s="31" customFormat="1" ht="20.100000000000001" customHeight="1" x14ac:dyDescent="0.25">
      <c r="B2" s="331" t="s">
        <v>287</v>
      </c>
      <c r="C2" s="33"/>
    </row>
    <row r="3" spans="1:3" s="4" customFormat="1" ht="24" customHeight="1" x14ac:dyDescent="0.25">
      <c r="B3" s="332" t="s">
        <v>311</v>
      </c>
      <c r="C3" s="8"/>
    </row>
    <row r="4" spans="1:3" s="10" customFormat="1" ht="4.9000000000000004" customHeight="1" x14ac:dyDescent="0.25">
      <c r="A4" s="9"/>
      <c r="B4" s="9"/>
      <c r="C4" s="9"/>
    </row>
    <row r="5" spans="1:3" s="10" customFormat="1" ht="4.5" customHeight="1" x14ac:dyDescent="0.25">
      <c r="A5" s="11"/>
      <c r="B5" s="11"/>
      <c r="C5" s="11"/>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zoomScaleNormal="100" zoomScaleSheetLayoutView="85" workbookViewId="0">
      <pane ySplit="4" topLeftCell="A8"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28515625" style="18" customWidth="1"/>
    <col min="3" max="3" width="72" style="18" customWidth="1"/>
    <col min="4" max="4" width="20.7109375" style="18" customWidth="1"/>
    <col min="5" max="5" width="2.28515625" style="18" customWidth="1"/>
    <col min="6" max="6" width="3.7109375" style="18" customWidth="1"/>
    <col min="7" max="16384" width="8.85546875" style="18"/>
  </cols>
  <sheetData>
    <row r="1" spans="1:6" s="1" customFormat="1" ht="6.75" customHeight="1" x14ac:dyDescent="0.25">
      <c r="E1" s="2"/>
    </row>
    <row r="2" spans="1:6" s="218" customFormat="1" ht="20.100000000000001" customHeight="1" x14ac:dyDescent="0.25">
      <c r="B2" s="331" t="s">
        <v>287</v>
      </c>
      <c r="C2" s="224"/>
      <c r="D2" s="30"/>
      <c r="E2" s="30"/>
      <c r="F2" s="220"/>
    </row>
    <row r="3" spans="1:6" s="221" customFormat="1" ht="24" customHeight="1" x14ac:dyDescent="0.25">
      <c r="B3" s="332" t="s">
        <v>290</v>
      </c>
      <c r="C3" s="225"/>
      <c r="D3" s="5"/>
      <c r="E3" s="5"/>
      <c r="F3" s="8"/>
    </row>
    <row r="4" spans="1:6" s="10" customFormat="1" ht="3.95" customHeight="1" x14ac:dyDescent="0.25">
      <c r="A4" s="9"/>
      <c r="B4" s="9"/>
      <c r="C4" s="9"/>
      <c r="D4" s="9"/>
      <c r="E4" s="9"/>
      <c r="F4" s="9"/>
    </row>
    <row r="5" spans="1:6" s="10" customFormat="1" ht="3.95" customHeight="1" thickBot="1" x14ac:dyDescent="0.3">
      <c r="A5" s="11"/>
      <c r="B5" s="11"/>
      <c r="C5" s="11"/>
      <c r="D5" s="11"/>
      <c r="E5" s="11"/>
      <c r="F5" s="11"/>
    </row>
    <row r="6" spans="1:6" ht="9.9499999999999993" customHeight="1" x14ac:dyDescent="0.25">
      <c r="B6" s="141"/>
      <c r="C6" s="142"/>
      <c r="D6" s="142"/>
      <c r="E6" s="143"/>
    </row>
    <row r="7" spans="1:6" ht="15" customHeight="1" x14ac:dyDescent="0.25">
      <c r="B7" s="144"/>
      <c r="C7" s="47"/>
      <c r="D7" s="47"/>
      <c r="E7" s="145"/>
    </row>
    <row r="8" spans="1:6" ht="15" customHeight="1" x14ac:dyDescent="0.25">
      <c r="B8" s="144"/>
      <c r="C8" s="47"/>
      <c r="D8" s="47"/>
      <c r="E8" s="145"/>
    </row>
    <row r="9" spans="1:6" ht="15" customHeight="1" x14ac:dyDescent="0.25">
      <c r="B9" s="144"/>
      <c r="C9" s="47"/>
      <c r="D9" s="47"/>
      <c r="E9" s="145"/>
    </row>
    <row r="10" spans="1:6" ht="15" customHeight="1" x14ac:dyDescent="0.25">
      <c r="B10" s="144"/>
      <c r="C10" s="47"/>
      <c r="D10" s="47"/>
      <c r="E10" s="145"/>
    </row>
    <row r="11" spans="1:6" ht="15" customHeight="1" x14ac:dyDescent="0.25">
      <c r="B11" s="144"/>
      <c r="C11" s="47"/>
      <c r="D11" s="47"/>
      <c r="E11" s="145"/>
    </row>
    <row r="12" spans="1:6" ht="15" customHeight="1" x14ac:dyDescent="0.25">
      <c r="B12" s="144"/>
      <c r="C12" s="47"/>
      <c r="D12" s="47"/>
      <c r="E12" s="145"/>
    </row>
    <row r="13" spans="1:6" ht="15" customHeight="1" x14ac:dyDescent="0.25">
      <c r="B13" s="144"/>
      <c r="C13" s="47"/>
      <c r="D13" s="47"/>
      <c r="E13" s="145"/>
    </row>
    <row r="14" spans="1:6" ht="15" customHeight="1" x14ac:dyDescent="0.25">
      <c r="B14" s="144"/>
      <c r="C14" s="47"/>
      <c r="D14" s="47"/>
      <c r="E14" s="145"/>
    </row>
    <row r="15" spans="1:6" ht="15" customHeight="1" x14ac:dyDescent="0.25">
      <c r="B15" s="144"/>
      <c r="C15" s="47"/>
      <c r="D15" s="47"/>
      <c r="E15" s="145"/>
    </row>
    <row r="16" spans="1:6" ht="15" customHeight="1" x14ac:dyDescent="0.25">
      <c r="B16" s="144"/>
      <c r="C16" s="47"/>
      <c r="D16" s="47"/>
      <c r="E16" s="145"/>
    </row>
    <row r="17" spans="2:5" ht="15" customHeight="1" x14ac:dyDescent="0.25">
      <c r="B17" s="144"/>
      <c r="C17" s="47"/>
      <c r="D17" s="47"/>
      <c r="E17" s="145"/>
    </row>
    <row r="18" spans="2:5" ht="15" customHeight="1" x14ac:dyDescent="0.25">
      <c r="B18" s="144"/>
      <c r="C18" s="47"/>
      <c r="D18" s="47"/>
      <c r="E18" s="145"/>
    </row>
    <row r="19" spans="2:5" ht="15" customHeight="1" x14ac:dyDescent="0.25">
      <c r="B19" s="144"/>
      <c r="C19" s="47"/>
      <c r="D19" s="47"/>
      <c r="E19" s="145"/>
    </row>
    <row r="20" spans="2:5" ht="15" customHeight="1" x14ac:dyDescent="0.25">
      <c r="B20" s="144"/>
      <c r="C20" s="47"/>
      <c r="D20" s="47"/>
      <c r="E20" s="145"/>
    </row>
    <row r="21" spans="2:5" ht="15" customHeight="1" x14ac:dyDescent="0.25">
      <c r="B21" s="144"/>
      <c r="C21" s="47"/>
      <c r="D21" s="47"/>
      <c r="E21" s="145"/>
    </row>
    <row r="22" spans="2:5" ht="15" customHeight="1" x14ac:dyDescent="0.25">
      <c r="B22" s="144"/>
      <c r="C22" s="47"/>
      <c r="D22" s="47"/>
      <c r="E22" s="145"/>
    </row>
    <row r="23" spans="2:5" ht="15" customHeight="1" x14ac:dyDescent="0.25">
      <c r="B23" s="144"/>
      <c r="C23" s="47"/>
      <c r="D23" s="47"/>
      <c r="E23" s="145"/>
    </row>
    <row r="24" spans="2:5" ht="15" customHeight="1" x14ac:dyDescent="0.25">
      <c r="B24" s="144"/>
      <c r="C24" s="47"/>
      <c r="D24" s="47"/>
      <c r="E24" s="145"/>
    </row>
    <row r="25" spans="2:5" ht="15" customHeight="1" x14ac:dyDescent="0.25">
      <c r="B25" s="144"/>
      <c r="C25" s="47"/>
      <c r="D25" s="47"/>
      <c r="E25" s="145"/>
    </row>
    <row r="26" spans="2:5" ht="15" customHeight="1" x14ac:dyDescent="0.25">
      <c r="B26" s="144"/>
      <c r="C26" s="47"/>
      <c r="D26" s="47"/>
      <c r="E26" s="145"/>
    </row>
    <row r="27" spans="2:5" ht="15" customHeight="1" x14ac:dyDescent="0.25">
      <c r="B27" s="144"/>
      <c r="C27" s="47"/>
      <c r="D27" s="47"/>
      <c r="E27" s="145"/>
    </row>
    <row r="28" spans="2:5" ht="15" customHeight="1" x14ac:dyDescent="0.25">
      <c r="B28" s="144"/>
      <c r="C28" s="47"/>
      <c r="D28" s="47"/>
      <c r="E28" s="145"/>
    </row>
    <row r="29" spans="2:5" ht="15" customHeight="1" x14ac:dyDescent="0.25">
      <c r="B29" s="144"/>
      <c r="C29" s="47"/>
      <c r="D29" s="47"/>
      <c r="E29" s="145"/>
    </row>
    <row r="30" spans="2:5" ht="15" customHeight="1" x14ac:dyDescent="0.25">
      <c r="B30" s="144"/>
      <c r="C30" s="47"/>
      <c r="D30" s="47"/>
      <c r="E30" s="145"/>
    </row>
    <row r="31" spans="2:5" ht="15" customHeight="1" x14ac:dyDescent="0.25">
      <c r="B31" s="144"/>
      <c r="C31" s="47"/>
      <c r="D31" s="47"/>
      <c r="E31" s="145"/>
    </row>
    <row r="32" spans="2:5" ht="15" customHeight="1" x14ac:dyDescent="0.25">
      <c r="B32" s="144"/>
      <c r="C32" s="47"/>
      <c r="D32" s="47"/>
      <c r="E32" s="145"/>
    </row>
    <row r="33" spans="2:5" ht="15" customHeight="1" x14ac:dyDescent="0.25">
      <c r="B33" s="144"/>
      <c r="C33" s="47"/>
      <c r="D33" s="47"/>
      <c r="E33" s="145"/>
    </row>
    <row r="34" spans="2:5" ht="15" customHeight="1" x14ac:dyDescent="0.25">
      <c r="B34" s="144"/>
      <c r="C34" s="47"/>
      <c r="D34" s="47"/>
      <c r="E34" s="145"/>
    </row>
    <row r="35" spans="2:5" ht="15" customHeight="1" x14ac:dyDescent="0.25">
      <c r="B35" s="144"/>
      <c r="C35" s="47"/>
      <c r="D35" s="47"/>
      <c r="E35" s="145"/>
    </row>
    <row r="36" spans="2:5" ht="15" customHeight="1" x14ac:dyDescent="0.25">
      <c r="B36" s="144"/>
      <c r="C36" s="47"/>
      <c r="D36" s="47"/>
      <c r="E36" s="145"/>
    </row>
    <row r="37" spans="2:5" ht="15" customHeight="1" x14ac:dyDescent="0.25">
      <c r="B37" s="144"/>
      <c r="C37" s="47"/>
      <c r="D37" s="47"/>
      <c r="E37" s="145"/>
    </row>
    <row r="38" spans="2:5" ht="15" customHeight="1" x14ac:dyDescent="0.25">
      <c r="B38" s="144"/>
      <c r="C38" s="47"/>
      <c r="D38" s="47"/>
      <c r="E38" s="145"/>
    </row>
    <row r="39" spans="2:5" ht="15" customHeight="1" x14ac:dyDescent="0.25">
      <c r="B39" s="144"/>
      <c r="C39" s="47"/>
      <c r="D39" s="47"/>
      <c r="E39" s="145"/>
    </row>
    <row r="40" spans="2:5" ht="15" customHeight="1" x14ac:dyDescent="0.25">
      <c r="B40" s="144"/>
      <c r="C40" s="47"/>
      <c r="D40" s="47"/>
      <c r="E40" s="145"/>
    </row>
    <row r="41" spans="2:5" ht="15" customHeight="1" x14ac:dyDescent="0.25">
      <c r="B41" s="144"/>
      <c r="C41" s="47"/>
      <c r="D41" s="47"/>
      <c r="E41" s="145"/>
    </row>
    <row r="42" spans="2:5" ht="15" customHeight="1" x14ac:dyDescent="0.25">
      <c r="B42" s="144"/>
      <c r="C42" s="47"/>
      <c r="D42" s="47"/>
      <c r="E42" s="145"/>
    </row>
    <row r="43" spans="2:5" ht="15" customHeight="1" x14ac:dyDescent="0.25">
      <c r="B43" s="144"/>
      <c r="C43" s="47"/>
      <c r="D43" s="47"/>
      <c r="E43" s="145"/>
    </row>
    <row r="44" spans="2:5" ht="15" customHeight="1" x14ac:dyDescent="0.25">
      <c r="B44" s="144"/>
      <c r="C44" s="47"/>
      <c r="D44" s="47"/>
      <c r="E44" s="145"/>
    </row>
    <row r="45" spans="2:5" ht="15" customHeight="1" x14ac:dyDescent="0.25">
      <c r="B45" s="144"/>
      <c r="C45" s="47"/>
      <c r="D45" s="47"/>
      <c r="E45" s="145"/>
    </row>
    <row r="46" spans="2:5" ht="15" customHeight="1" x14ac:dyDescent="0.25">
      <c r="B46" s="144"/>
      <c r="C46" s="47"/>
      <c r="D46" s="47"/>
      <c r="E46" s="145"/>
    </row>
    <row r="47" spans="2:5" ht="15" customHeight="1" x14ac:dyDescent="0.25">
      <c r="B47" s="144"/>
      <c r="C47" s="47"/>
      <c r="D47" s="47"/>
      <c r="E47" s="145"/>
    </row>
    <row r="48" spans="2:5" ht="15" customHeight="1" x14ac:dyDescent="0.25">
      <c r="B48" s="144"/>
      <c r="C48" s="47"/>
      <c r="D48" s="47"/>
      <c r="E48" s="145"/>
    </row>
    <row r="49" spans="2:5" ht="15" customHeight="1" x14ac:dyDescent="0.25">
      <c r="B49" s="144"/>
      <c r="C49" s="47"/>
      <c r="D49" s="47"/>
      <c r="E49" s="145"/>
    </row>
    <row r="50" spans="2:5" ht="15" customHeight="1" x14ac:dyDescent="0.25">
      <c r="B50" s="144"/>
      <c r="C50" s="47"/>
      <c r="D50" s="47"/>
      <c r="E50" s="145"/>
    </row>
    <row r="51" spans="2:5" ht="15" customHeight="1" x14ac:dyDescent="0.25">
      <c r="B51" s="144"/>
      <c r="C51" s="47"/>
      <c r="D51" s="47"/>
      <c r="E51" s="145"/>
    </row>
    <row r="52" spans="2:5" ht="15" customHeight="1" x14ac:dyDescent="0.25">
      <c r="B52" s="144"/>
      <c r="C52" s="47"/>
      <c r="D52" s="47"/>
      <c r="E52" s="145"/>
    </row>
    <row r="53" spans="2:5" ht="15" customHeight="1" x14ac:dyDescent="0.25">
      <c r="B53" s="144"/>
      <c r="C53" s="47"/>
      <c r="D53" s="47"/>
      <c r="E53" s="145"/>
    </row>
    <row r="54" spans="2:5" ht="15" customHeight="1" x14ac:dyDescent="0.25">
      <c r="B54" s="144"/>
      <c r="C54" s="47"/>
      <c r="D54" s="47"/>
      <c r="E54" s="145"/>
    </row>
    <row r="55" spans="2:5" ht="15" customHeight="1" x14ac:dyDescent="0.25">
      <c r="B55" s="144"/>
      <c r="C55" s="47"/>
      <c r="D55" s="47"/>
      <c r="E55" s="145"/>
    </row>
    <row r="56" spans="2:5" ht="15" customHeight="1" x14ac:dyDescent="0.25">
      <c r="B56" s="144"/>
      <c r="C56" s="47"/>
      <c r="D56" s="47"/>
      <c r="E56" s="145"/>
    </row>
    <row r="57" spans="2:5" ht="15" customHeight="1" x14ac:dyDescent="0.25">
      <c r="B57" s="144"/>
      <c r="C57" s="47"/>
      <c r="D57" s="47"/>
      <c r="E57" s="145"/>
    </row>
    <row r="58" spans="2:5" ht="15" customHeight="1" x14ac:dyDescent="0.25">
      <c r="B58" s="144"/>
      <c r="C58" s="47"/>
      <c r="D58" s="47"/>
      <c r="E58" s="145"/>
    </row>
    <row r="59" spans="2:5" ht="15" customHeight="1" x14ac:dyDescent="0.25">
      <c r="B59" s="144"/>
      <c r="C59" s="47"/>
      <c r="D59" s="47"/>
      <c r="E59" s="145"/>
    </row>
    <row r="60" spans="2:5" ht="15" customHeight="1" x14ac:dyDescent="0.25">
      <c r="B60" s="144"/>
      <c r="C60" s="47"/>
      <c r="D60" s="47"/>
      <c r="E60" s="145"/>
    </row>
    <row r="61" spans="2:5" ht="9.9499999999999993" customHeight="1" thickBot="1" x14ac:dyDescent="0.3">
      <c r="B61" s="146"/>
      <c r="C61" s="147"/>
      <c r="D61" s="147"/>
      <c r="E61" s="148"/>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defaultColWidth="8.85546875" defaultRowHeight="15" x14ac:dyDescent="0.25"/>
  <cols>
    <col min="1" max="1" width="3.7109375" style="27" customWidth="1"/>
    <col min="2" max="2" width="147.140625" style="40" customWidth="1"/>
    <col min="3" max="16384" width="8.85546875" style="40"/>
  </cols>
  <sheetData>
    <row r="1" spans="1:5" s="1" customFormat="1" ht="6.75" customHeight="1" x14ac:dyDescent="0.25">
      <c r="B1" s="2"/>
    </row>
    <row r="2" spans="1:5" s="31" customFormat="1" ht="20.100000000000001" customHeight="1" x14ac:dyDescent="0.25">
      <c r="B2" s="36" t="s">
        <v>6</v>
      </c>
      <c r="C2" s="34"/>
      <c r="D2" s="33"/>
      <c r="E2" s="33"/>
    </row>
    <row r="3" spans="1:5" s="4" customFormat="1" ht="24" customHeight="1" x14ac:dyDescent="0.25">
      <c r="B3" s="37" t="s">
        <v>7</v>
      </c>
      <c r="C3" s="35"/>
      <c r="D3" s="8"/>
      <c r="E3" s="8"/>
    </row>
    <row r="4" spans="1:5" s="38" customFormat="1" ht="6" customHeight="1" x14ac:dyDescent="0.25"/>
    <row r="5" spans="1:5" ht="42" customHeight="1" x14ac:dyDescent="0.25">
      <c r="B5" s="39" t="s">
        <v>0</v>
      </c>
    </row>
    <row r="6" spans="1:5" ht="7.15" customHeight="1" x14ac:dyDescent="0.25">
      <c r="A6" s="28"/>
      <c r="B6" s="41"/>
    </row>
    <row r="7" spans="1:5" ht="31.15" customHeight="1" x14ac:dyDescent="0.25">
      <c r="B7" s="42" t="s">
        <v>1</v>
      </c>
    </row>
    <row r="8" spans="1:5" ht="7.15" customHeight="1" x14ac:dyDescent="0.25">
      <c r="B8" s="41"/>
    </row>
    <row r="9" spans="1:5" ht="105.75" customHeight="1" x14ac:dyDescent="0.25">
      <c r="B9" s="43" t="s">
        <v>2</v>
      </c>
    </row>
    <row r="10" spans="1:5" ht="13.15" customHeight="1" x14ac:dyDescent="0.25">
      <c r="B10" s="41"/>
    </row>
    <row r="11" spans="1:5" ht="16.899999999999999" customHeight="1" x14ac:dyDescent="0.25">
      <c r="A11" s="29"/>
      <c r="B11" s="44" t="s">
        <v>3</v>
      </c>
    </row>
    <row r="12" spans="1:5" ht="7.15" customHeight="1" x14ac:dyDescent="0.25">
      <c r="A12" s="29"/>
      <c r="B12" s="41"/>
    </row>
    <row r="13" spans="1:5" ht="73.150000000000006" customHeight="1" x14ac:dyDescent="0.25">
      <c r="A13" s="29"/>
      <c r="B13" s="42" t="s">
        <v>4</v>
      </c>
    </row>
    <row r="14" spans="1:5" x14ac:dyDescent="0.25">
      <c r="A14" s="29"/>
      <c r="B14" s="41"/>
    </row>
    <row r="15" spans="1:5" ht="16.899999999999999" customHeight="1" x14ac:dyDescent="0.25">
      <c r="A15" s="29"/>
      <c r="B15" s="44" t="s">
        <v>5</v>
      </c>
    </row>
    <row r="16" spans="1:5" ht="18" customHeight="1" x14ac:dyDescent="0.25">
      <c r="B16" s="46" t="s">
        <v>8</v>
      </c>
    </row>
    <row r="17" spans="2:2" ht="9.9499999999999993" customHeight="1" x14ac:dyDescent="0.25">
      <c r="B17" s="45"/>
    </row>
    <row r="18" spans="2:2" ht="11.45" customHeight="1" x14ac:dyDescent="0.25"/>
    <row r="19" spans="2:2" ht="16.899999999999999" customHeight="1" x14ac:dyDescent="0.25"/>
    <row r="20" spans="2:2" ht="16.899999999999999" customHeight="1" x14ac:dyDescent="0.25"/>
    <row r="21" spans="2:2" ht="16.899999999999999" customHeight="1" x14ac:dyDescent="0.25"/>
    <row r="22" spans="2:2" ht="16.899999999999999" customHeight="1" x14ac:dyDescent="0.25"/>
    <row r="23" spans="2:2" ht="16.899999999999999" customHeight="1" x14ac:dyDescent="0.25"/>
    <row r="24" spans="2:2" ht="16.899999999999999" customHeight="1" x14ac:dyDescent="0.25"/>
    <row r="25" spans="2:2" ht="16.899999999999999" customHeight="1" x14ac:dyDescent="0.25"/>
    <row r="26" spans="2:2" ht="16.899999999999999" customHeight="1" x14ac:dyDescent="0.25"/>
    <row r="27" spans="2:2" ht="16.899999999999999" customHeight="1" x14ac:dyDescent="0.25"/>
    <row r="28" spans="2:2" ht="16.899999999999999" customHeight="1" x14ac:dyDescent="0.25"/>
    <row r="29" spans="2:2" ht="16.899999999999999" customHeight="1" x14ac:dyDescent="0.25"/>
    <row r="30" spans="2:2" ht="16.899999999999999" customHeight="1" x14ac:dyDescent="0.25"/>
    <row r="31" spans="2:2" ht="16.899999999999999" customHeight="1" x14ac:dyDescent="0.25"/>
    <row r="32" spans="2:2" ht="16.899999999999999" customHeight="1" x14ac:dyDescent="0.25"/>
    <row r="33" ht="16.899999999999999" customHeight="1" x14ac:dyDescent="0.25"/>
    <row r="34" ht="16.899999999999999" customHeight="1" x14ac:dyDescent="0.25"/>
    <row r="35" ht="16.899999999999999" customHeight="1" x14ac:dyDescent="0.25"/>
    <row r="36" ht="16.899999999999999" customHeight="1" x14ac:dyDescent="0.25"/>
    <row r="37" ht="16.899999999999999" customHeight="1" x14ac:dyDescent="0.25"/>
    <row r="38" ht="16.899999999999999" customHeight="1" x14ac:dyDescent="0.25"/>
    <row r="39" ht="16.899999999999999" customHeight="1" x14ac:dyDescent="0.25"/>
    <row r="40" ht="16.899999999999999" customHeight="1" x14ac:dyDescent="0.25"/>
    <row r="41" ht="16.899999999999999" customHeight="1" x14ac:dyDescent="0.25"/>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zoomScale="142" zoomScaleNormal="142" zoomScaleSheetLayoutView="85" workbookViewId="0">
      <pane ySplit="4" topLeftCell="A8" activePane="bottomLeft" state="frozen"/>
      <selection activeCell="A5" sqref="A5"/>
      <selection pane="bottomLeft" activeCell="C11" sqref="C11"/>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3"/>
    </row>
    <row r="2" spans="1:3" s="218" customFormat="1" ht="20.100000000000001" customHeight="1" x14ac:dyDescent="0.25">
      <c r="B2" s="329" t="s">
        <v>287</v>
      </c>
      <c r="C2" s="219"/>
    </row>
    <row r="3" spans="1:3" s="221" customFormat="1" ht="24" customHeight="1" x14ac:dyDescent="0.25">
      <c r="B3" s="330" t="s">
        <v>291</v>
      </c>
      <c r="C3" s="7"/>
    </row>
    <row r="4" spans="1:3" s="10" customFormat="1" ht="3.95" customHeight="1" x14ac:dyDescent="0.25">
      <c r="A4" s="9"/>
      <c r="B4" s="9"/>
      <c r="C4" s="9"/>
    </row>
    <row r="5" spans="1:3" s="10" customFormat="1" ht="3.95" customHeight="1" x14ac:dyDescent="0.25">
      <c r="A5" s="11"/>
      <c r="B5" s="11"/>
      <c r="C5" s="11"/>
    </row>
    <row r="6" spans="1:3" ht="60" customHeight="1" x14ac:dyDescent="0.25">
      <c r="B6" s="292" t="s">
        <v>11</v>
      </c>
      <c r="C6" s="169" t="s">
        <v>321</v>
      </c>
    </row>
    <row r="7" spans="1:3" ht="60" customHeight="1" x14ac:dyDescent="0.25">
      <c r="B7" s="292" t="s">
        <v>81</v>
      </c>
      <c r="C7" s="169" t="s">
        <v>326</v>
      </c>
    </row>
    <row r="8" spans="1:3" ht="60" customHeight="1" x14ac:dyDescent="0.25">
      <c r="B8" s="292" t="s">
        <v>12</v>
      </c>
      <c r="C8" s="169" t="s">
        <v>327</v>
      </c>
    </row>
    <row r="9" spans="1:3" ht="60" customHeight="1" x14ac:dyDescent="0.25">
      <c r="B9" s="292" t="s">
        <v>79</v>
      </c>
      <c r="C9" s="169" t="s">
        <v>322</v>
      </c>
    </row>
    <row r="10" spans="1:3" ht="60" customHeight="1" x14ac:dyDescent="0.25">
      <c r="B10" s="292" t="s">
        <v>13</v>
      </c>
      <c r="C10" s="170" t="s">
        <v>323</v>
      </c>
    </row>
    <row r="11" spans="1:3" ht="60" customHeight="1" x14ac:dyDescent="0.25">
      <c r="B11" s="292" t="s">
        <v>14</v>
      </c>
      <c r="C11" s="169" t="s">
        <v>324</v>
      </c>
    </row>
    <row r="12" spans="1:3" ht="60" customHeight="1" x14ac:dyDescent="0.25">
      <c r="B12" s="292" t="s">
        <v>80</v>
      </c>
      <c r="C12" s="169" t="s">
        <v>325</v>
      </c>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zoomScale="130" zoomScaleNormal="130" zoomScaleSheetLayoutView="85" workbookViewId="0">
      <pane ySplit="4" topLeftCell="A5" activePane="bottomLeft" state="frozen"/>
      <selection activeCell="A5" sqref="A5"/>
      <selection pane="bottomLeft" activeCell="C11" sqref="C11"/>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2"/>
    </row>
    <row r="2" spans="1:3" s="31" customFormat="1" ht="20.100000000000001" customHeight="1" x14ac:dyDescent="0.25">
      <c r="B2" s="331" t="s">
        <v>287</v>
      </c>
      <c r="C2" s="30"/>
    </row>
    <row r="3" spans="1:3" s="4" customFormat="1" ht="24" customHeight="1" x14ac:dyDescent="0.25">
      <c r="B3" s="332" t="s">
        <v>292</v>
      </c>
      <c r="C3" s="5"/>
    </row>
    <row r="4" spans="1:3" s="10" customFormat="1" ht="3.95" customHeight="1" x14ac:dyDescent="0.25">
      <c r="A4" s="9"/>
      <c r="B4" s="9"/>
      <c r="C4" s="9"/>
    </row>
    <row r="5" spans="1:3" s="10" customFormat="1" ht="3.95" customHeight="1" x14ac:dyDescent="0.25">
      <c r="A5" s="9"/>
      <c r="B5" s="9"/>
      <c r="C5" s="9"/>
    </row>
    <row r="6" spans="1:3" s="48" customFormat="1" ht="60" customHeight="1" x14ac:dyDescent="0.25">
      <c r="B6" s="292" t="s">
        <v>82</v>
      </c>
      <c r="C6" s="171" t="s">
        <v>328</v>
      </c>
    </row>
    <row r="7" spans="1:3" s="48" customFormat="1" ht="60" customHeight="1" x14ac:dyDescent="0.25">
      <c r="B7" s="292" t="s">
        <v>87</v>
      </c>
      <c r="C7" s="171" t="s">
        <v>329</v>
      </c>
    </row>
    <row r="8" spans="1:3" s="48" customFormat="1" ht="60" customHeight="1" x14ac:dyDescent="0.25">
      <c r="B8" s="292" t="s">
        <v>83</v>
      </c>
      <c r="C8" s="171" t="s">
        <v>330</v>
      </c>
    </row>
    <row r="9" spans="1:3" ht="60" customHeight="1" x14ac:dyDescent="0.25">
      <c r="B9" s="292" t="s">
        <v>84</v>
      </c>
      <c r="C9" s="172" t="s">
        <v>331</v>
      </c>
    </row>
    <row r="10" spans="1:3" ht="60" customHeight="1" x14ac:dyDescent="0.25">
      <c r="B10" s="292" t="s">
        <v>85</v>
      </c>
      <c r="C10" s="172" t="s">
        <v>332</v>
      </c>
    </row>
    <row r="11" spans="1:3" ht="60" customHeight="1" x14ac:dyDescent="0.25">
      <c r="B11" s="292" t="s">
        <v>89</v>
      </c>
      <c r="C11" s="172" t="s">
        <v>333</v>
      </c>
    </row>
    <row r="12" spans="1:3" ht="60" customHeight="1" x14ac:dyDescent="0.25">
      <c r="B12" s="292" t="s">
        <v>293</v>
      </c>
      <c r="C12" s="172" t="s">
        <v>334</v>
      </c>
    </row>
    <row r="13" spans="1:3" ht="60" customHeight="1" x14ac:dyDescent="0.25">
      <c r="B13" s="292" t="s">
        <v>86</v>
      </c>
      <c r="C13" s="172" t="s">
        <v>335</v>
      </c>
    </row>
    <row r="14" spans="1:3" ht="60" customHeight="1" x14ac:dyDescent="0.25">
      <c r="B14" s="292" t="s">
        <v>88</v>
      </c>
      <c r="C14" s="172" t="s">
        <v>336</v>
      </c>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tabSelected="1" zoomScale="130" zoomScaleNormal="130" zoomScaleSheetLayoutView="85" workbookViewId="0">
      <pane ySplit="4" topLeftCell="A5" activePane="bottomLeft" state="frozen"/>
      <selection activeCell="A5" sqref="A5"/>
      <selection pane="bottomLeft" activeCell="B22" sqref="B22:C22"/>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287</v>
      </c>
      <c r="C2" s="30"/>
    </row>
    <row r="3" spans="1:3" s="4" customFormat="1" ht="24" customHeight="1" x14ac:dyDescent="0.25">
      <c r="B3" s="332" t="s">
        <v>294</v>
      </c>
      <c r="C3" s="5"/>
    </row>
    <row r="4" spans="1:3" s="10" customFormat="1" ht="3.95" customHeight="1" x14ac:dyDescent="0.25">
      <c r="A4" s="9"/>
      <c r="B4" s="9"/>
      <c r="C4" s="9"/>
    </row>
    <row r="5" spans="1:3" s="10" customFormat="1" ht="3.95" customHeight="1" x14ac:dyDescent="0.25">
      <c r="A5" s="11"/>
      <c r="B5" s="11"/>
      <c r="C5" s="11"/>
    </row>
    <row r="6" spans="1:3" s="49" customFormat="1" ht="30" customHeight="1" x14ac:dyDescent="0.25">
      <c r="B6" s="292" t="s">
        <v>18</v>
      </c>
      <c r="C6" s="172" t="s">
        <v>337</v>
      </c>
    </row>
    <row r="7" spans="1:3" s="49" customFormat="1" ht="30" customHeight="1" x14ac:dyDescent="0.25">
      <c r="B7" s="292" t="s">
        <v>16</v>
      </c>
      <c r="C7" s="172" t="s">
        <v>341</v>
      </c>
    </row>
    <row r="8" spans="1:3" s="49" customFormat="1" ht="30" customHeight="1" x14ac:dyDescent="0.25">
      <c r="B8" s="292" t="s">
        <v>17</v>
      </c>
      <c r="C8" s="173">
        <v>0.05</v>
      </c>
    </row>
    <row r="9" spans="1:3" s="49" customFormat="1" ht="30" customHeight="1" x14ac:dyDescent="0.25">
      <c r="B9" s="292" t="s">
        <v>295</v>
      </c>
      <c r="C9" s="250" t="s">
        <v>338</v>
      </c>
    </row>
    <row r="10" spans="1:3" s="49" customFormat="1" ht="30" customHeight="1" x14ac:dyDescent="0.25">
      <c r="B10" s="292" t="s">
        <v>296</v>
      </c>
      <c r="C10" s="250" t="s">
        <v>339</v>
      </c>
    </row>
    <row r="11" spans="1:3" s="49" customFormat="1" ht="30" customHeight="1" x14ac:dyDescent="0.25">
      <c r="B11" s="292" t="s">
        <v>297</v>
      </c>
      <c r="C11" s="250" t="s">
        <v>349</v>
      </c>
    </row>
    <row r="12" spans="1:3" ht="9.9499999999999993" customHeight="1" x14ac:dyDescent="0.25">
      <c r="B12" s="47"/>
      <c r="C12" s="47"/>
    </row>
    <row r="13" spans="1:3" ht="30" customHeight="1" x14ac:dyDescent="0.25">
      <c r="B13" s="342" t="s">
        <v>199</v>
      </c>
      <c r="C13" s="343"/>
    </row>
    <row r="14" spans="1:3" ht="15" customHeight="1" x14ac:dyDescent="0.25">
      <c r="B14" s="340" t="s">
        <v>340</v>
      </c>
      <c r="C14" s="341"/>
    </row>
    <row r="15" spans="1:3" ht="15" customHeight="1" x14ac:dyDescent="0.25">
      <c r="B15" s="340" t="s">
        <v>342</v>
      </c>
      <c r="C15" s="341"/>
    </row>
    <row r="16" spans="1:3" ht="15" customHeight="1" x14ac:dyDescent="0.25">
      <c r="B16" s="340" t="s">
        <v>343</v>
      </c>
      <c r="C16" s="341"/>
    </row>
    <row r="17" spans="2:3" ht="15" customHeight="1" x14ac:dyDescent="0.25">
      <c r="B17" s="340" t="s">
        <v>360</v>
      </c>
      <c r="C17" s="341"/>
    </row>
    <row r="18" spans="2:3" ht="15" customHeight="1" x14ac:dyDescent="0.25">
      <c r="B18" s="340" t="s">
        <v>344</v>
      </c>
      <c r="C18" s="341"/>
    </row>
    <row r="19" spans="2:3" ht="15" customHeight="1" x14ac:dyDescent="0.25">
      <c r="B19" s="340" t="s">
        <v>345</v>
      </c>
      <c r="C19" s="341"/>
    </row>
    <row r="20" spans="2:3" ht="15" customHeight="1" x14ac:dyDescent="0.25">
      <c r="B20" s="340" t="s">
        <v>346</v>
      </c>
      <c r="C20" s="341"/>
    </row>
    <row r="21" spans="2:3" ht="15" customHeight="1" x14ac:dyDescent="0.25">
      <c r="B21" s="340" t="s">
        <v>347</v>
      </c>
      <c r="C21" s="341"/>
    </row>
    <row r="22" spans="2:3" ht="15" customHeight="1" x14ac:dyDescent="0.25">
      <c r="B22" s="340" t="s">
        <v>348</v>
      </c>
      <c r="C22" s="341"/>
    </row>
    <row r="23" spans="2:3" ht="15" customHeight="1" x14ac:dyDescent="0.25">
      <c r="B23" s="340"/>
      <c r="C23" s="341"/>
    </row>
    <row r="24" spans="2:3" ht="15" customHeight="1" x14ac:dyDescent="0.25">
      <c r="B24" s="340"/>
      <c r="C24" s="341"/>
    </row>
    <row r="25" spans="2:3" ht="15" customHeight="1" x14ac:dyDescent="0.25">
      <c r="B25" s="340"/>
      <c r="C25" s="341"/>
    </row>
    <row r="26" spans="2:3" ht="15" customHeight="1" x14ac:dyDescent="0.25">
      <c r="B26" s="340"/>
      <c r="C26" s="341"/>
    </row>
    <row r="27" spans="2:3" ht="15" customHeight="1" x14ac:dyDescent="0.25">
      <c r="B27" s="340"/>
      <c r="C27" s="341"/>
    </row>
    <row r="28" spans="2:3" ht="15" customHeight="1" x14ac:dyDescent="0.25">
      <c r="B28" s="338"/>
      <c r="C28" s="339"/>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13:C13"/>
    <mergeCell ref="B23:C23"/>
    <mergeCell ref="B17:C17"/>
    <mergeCell ref="B16:C16"/>
    <mergeCell ref="B15:C15"/>
    <mergeCell ref="B14:C14"/>
    <mergeCell ref="B22:C22"/>
    <mergeCell ref="B21:C21"/>
    <mergeCell ref="B20:C20"/>
    <mergeCell ref="B19:C19"/>
    <mergeCell ref="B18:C18"/>
    <mergeCell ref="B28:C28"/>
    <mergeCell ref="B27:C27"/>
    <mergeCell ref="B26:C26"/>
    <mergeCell ref="B25:C25"/>
    <mergeCell ref="B24:C24"/>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287</v>
      </c>
      <c r="C2" s="26"/>
    </row>
    <row r="3" spans="1:3" s="4" customFormat="1" ht="24" customHeight="1" x14ac:dyDescent="0.25">
      <c r="B3" s="332" t="s">
        <v>298</v>
      </c>
      <c r="C3" s="6"/>
    </row>
    <row r="4" spans="1:3" s="10" customFormat="1" ht="3.95" customHeight="1" x14ac:dyDescent="0.25">
      <c r="A4" s="9"/>
      <c r="B4" s="9"/>
      <c r="C4" s="9"/>
    </row>
    <row r="5" spans="1:3" s="10" customFormat="1" ht="3.95" customHeight="1" x14ac:dyDescent="0.25">
      <c r="A5" s="11"/>
      <c r="B5" s="11"/>
      <c r="C5" s="11"/>
    </row>
    <row r="6" spans="1:3" ht="15" customHeight="1" x14ac:dyDescent="0.25">
      <c r="B6" s="346" t="s">
        <v>93</v>
      </c>
      <c r="C6" s="251" t="s">
        <v>339</v>
      </c>
    </row>
    <row r="7" spans="1:3" ht="15" customHeight="1" x14ac:dyDescent="0.25">
      <c r="B7" s="346"/>
      <c r="C7" s="251" t="s">
        <v>350</v>
      </c>
    </row>
    <row r="8" spans="1:3" ht="15" customHeight="1" x14ac:dyDescent="0.25">
      <c r="B8" s="346"/>
      <c r="C8" s="251" t="s">
        <v>351</v>
      </c>
    </row>
    <row r="9" spans="1:3" ht="15" customHeight="1" x14ac:dyDescent="0.25">
      <c r="B9" s="346"/>
      <c r="C9" s="251" t="s">
        <v>352</v>
      </c>
    </row>
    <row r="10" spans="1:3" ht="15" customHeight="1" x14ac:dyDescent="0.25">
      <c r="B10" s="346"/>
      <c r="C10" s="251"/>
    </row>
    <row r="11" spans="1:3" ht="15" customHeight="1" x14ac:dyDescent="0.25">
      <c r="B11" s="346"/>
      <c r="C11" s="251"/>
    </row>
    <row r="12" spans="1:3" ht="15" customHeight="1" x14ac:dyDescent="0.25">
      <c r="B12" s="346"/>
      <c r="C12" s="251"/>
    </row>
    <row r="13" spans="1:3" ht="12" customHeight="1" x14ac:dyDescent="0.25">
      <c r="B13" s="49"/>
      <c r="C13" s="252"/>
    </row>
    <row r="14" spans="1:3" ht="15" customHeight="1" x14ac:dyDescent="0.25">
      <c r="B14" s="347" t="s">
        <v>94</v>
      </c>
      <c r="C14" s="253" t="s">
        <v>355</v>
      </c>
    </row>
    <row r="15" spans="1:3" ht="15" customHeight="1" x14ac:dyDescent="0.25">
      <c r="B15" s="347"/>
      <c r="C15" s="253" t="s">
        <v>353</v>
      </c>
    </row>
    <row r="16" spans="1:3" ht="15" customHeight="1" x14ac:dyDescent="0.25">
      <c r="B16" s="347"/>
      <c r="C16" s="253" t="s">
        <v>354</v>
      </c>
    </row>
    <row r="17" spans="2:3" ht="15" customHeight="1" x14ac:dyDescent="0.25">
      <c r="B17" s="347"/>
      <c r="C17" s="253" t="s">
        <v>356</v>
      </c>
    </row>
    <row r="18" spans="2:3" ht="15" customHeight="1" x14ac:dyDescent="0.25">
      <c r="B18" s="347"/>
      <c r="C18" s="253"/>
    </row>
    <row r="19" spans="2:3" ht="15" customHeight="1" x14ac:dyDescent="0.25">
      <c r="B19" s="347"/>
      <c r="C19" s="253"/>
    </row>
    <row r="20" spans="2:3" ht="15" customHeight="1" x14ac:dyDescent="0.25">
      <c r="B20" s="347"/>
      <c r="C20" s="253"/>
    </row>
    <row r="21" spans="2:3" ht="12" customHeight="1" x14ac:dyDescent="0.25">
      <c r="B21" s="49"/>
      <c r="C21" s="252"/>
    </row>
    <row r="22" spans="2:3" ht="15" customHeight="1" x14ac:dyDescent="0.25">
      <c r="B22" s="348" t="s">
        <v>95</v>
      </c>
      <c r="C22" s="254" t="s">
        <v>357</v>
      </c>
    </row>
    <row r="23" spans="2:3" ht="15" customHeight="1" x14ac:dyDescent="0.25">
      <c r="B23" s="348"/>
      <c r="C23" s="254" t="s">
        <v>358</v>
      </c>
    </row>
    <row r="24" spans="2:3" ht="15" customHeight="1" x14ac:dyDescent="0.25">
      <c r="B24" s="348"/>
      <c r="C24" s="254" t="s">
        <v>359</v>
      </c>
    </row>
    <row r="25" spans="2:3" ht="15" customHeight="1" x14ac:dyDescent="0.25">
      <c r="B25" s="348"/>
      <c r="C25" s="254"/>
    </row>
    <row r="26" spans="2:3" ht="15" customHeight="1" x14ac:dyDescent="0.25">
      <c r="B26" s="348"/>
      <c r="C26" s="254"/>
    </row>
    <row r="27" spans="2:3" ht="15" customHeight="1" x14ac:dyDescent="0.25">
      <c r="B27" s="348"/>
      <c r="C27" s="254"/>
    </row>
    <row r="28" spans="2:3" ht="15" customHeight="1" x14ac:dyDescent="0.25">
      <c r="B28" s="348"/>
      <c r="C28" s="254"/>
    </row>
    <row r="29" spans="2:3" ht="12" customHeight="1" x14ac:dyDescent="0.25">
      <c r="B29" s="49"/>
      <c r="C29" s="252"/>
    </row>
    <row r="30" spans="2:3" ht="15" customHeight="1" x14ac:dyDescent="0.25">
      <c r="B30" s="349" t="s">
        <v>96</v>
      </c>
      <c r="C30" s="255" t="s">
        <v>202</v>
      </c>
    </row>
    <row r="31" spans="2:3" ht="15" customHeight="1" x14ac:dyDescent="0.25">
      <c r="B31" s="349"/>
      <c r="C31" s="255" t="s">
        <v>203</v>
      </c>
    </row>
    <row r="32" spans="2:3" ht="15" customHeight="1" x14ac:dyDescent="0.25">
      <c r="B32" s="349"/>
      <c r="C32" s="255" t="s">
        <v>204</v>
      </c>
    </row>
    <row r="33" spans="2:3" ht="15" customHeight="1" x14ac:dyDescent="0.25">
      <c r="B33" s="349"/>
      <c r="C33" s="255"/>
    </row>
    <row r="34" spans="2:3" ht="15" customHeight="1" x14ac:dyDescent="0.25">
      <c r="B34" s="349"/>
      <c r="C34" s="255"/>
    </row>
    <row r="35" spans="2:3" ht="15" customHeight="1" x14ac:dyDescent="0.25">
      <c r="B35" s="349"/>
      <c r="C35" s="255"/>
    </row>
    <row r="36" spans="2:3" ht="15" customHeight="1" x14ac:dyDescent="0.25">
      <c r="B36" s="349"/>
      <c r="C36" s="255"/>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3.28515625" style="18" customWidth="1"/>
    <col min="3" max="9" width="14.7109375" style="18" customWidth="1"/>
    <col min="10" max="10" width="3.7109375" style="18" customWidth="1"/>
    <col min="11" max="16384" width="8.85546875" style="18"/>
  </cols>
  <sheetData>
    <row r="1" spans="1:9" s="1" customFormat="1" ht="6.75" customHeight="1" x14ac:dyDescent="0.25">
      <c r="B1" s="2"/>
      <c r="E1" s="3"/>
    </row>
    <row r="2" spans="1:9" s="218" customFormat="1" ht="20.100000000000001" customHeight="1" x14ac:dyDescent="0.25">
      <c r="B2" s="329" t="s">
        <v>287</v>
      </c>
      <c r="C2" s="219"/>
      <c r="D2" s="219"/>
      <c r="E2" s="219"/>
      <c r="F2" s="219"/>
      <c r="G2" s="219"/>
      <c r="H2" s="219"/>
      <c r="I2" s="219"/>
    </row>
    <row r="3" spans="1:9" s="221" customFormat="1" ht="24" customHeight="1" x14ac:dyDescent="0.25">
      <c r="B3" s="330" t="s">
        <v>299</v>
      </c>
      <c r="C3" s="7"/>
      <c r="D3" s="7"/>
      <c r="E3" s="7"/>
      <c r="F3" s="7"/>
      <c r="G3" s="7"/>
      <c r="H3" s="7"/>
      <c r="I3" s="7"/>
    </row>
    <row r="4" spans="1:9" s="10" customFormat="1" ht="3.95" customHeight="1" x14ac:dyDescent="0.25">
      <c r="A4" s="9"/>
      <c r="B4" s="9"/>
      <c r="C4" s="9"/>
      <c r="D4" s="9"/>
      <c r="E4" s="9"/>
      <c r="F4" s="9"/>
      <c r="G4" s="9"/>
      <c r="H4" s="9"/>
      <c r="I4" s="9"/>
    </row>
    <row r="5" spans="1:9" s="10" customFormat="1" ht="3.95" customHeight="1" x14ac:dyDescent="0.25">
      <c r="A5" s="11"/>
      <c r="B5" s="11"/>
      <c r="C5" s="11"/>
      <c r="D5" s="11"/>
      <c r="E5" s="11"/>
      <c r="F5" s="11"/>
      <c r="G5" s="11"/>
      <c r="H5" s="11"/>
      <c r="I5" s="11"/>
    </row>
    <row r="6" spans="1:9" ht="30" customHeight="1" x14ac:dyDescent="0.25">
      <c r="B6" s="177" t="s">
        <v>20</v>
      </c>
      <c r="C6" s="178" t="s">
        <v>198</v>
      </c>
      <c r="D6" s="336" t="s">
        <v>21</v>
      </c>
      <c r="E6" s="337" t="s">
        <v>205</v>
      </c>
      <c r="F6" s="337" t="s">
        <v>206</v>
      </c>
      <c r="G6" s="337" t="s">
        <v>207</v>
      </c>
      <c r="H6" s="337" t="s">
        <v>97</v>
      </c>
      <c r="I6" s="337" t="s">
        <v>98</v>
      </c>
    </row>
    <row r="7" spans="1:9" ht="20.100000000000001" customHeight="1" x14ac:dyDescent="0.25">
      <c r="B7" s="174" t="s">
        <v>22</v>
      </c>
      <c r="C7" s="175">
        <v>50</v>
      </c>
      <c r="D7" s="175">
        <v>7</v>
      </c>
      <c r="E7" s="175">
        <v>5</v>
      </c>
      <c r="F7" s="175">
        <v>3</v>
      </c>
      <c r="G7" s="175">
        <v>7</v>
      </c>
      <c r="H7" s="175"/>
      <c r="I7" s="175"/>
    </row>
    <row r="8" spans="1:9" ht="20.100000000000001" customHeight="1" x14ac:dyDescent="0.25">
      <c r="B8" s="174" t="s">
        <v>23</v>
      </c>
      <c r="C8" s="175">
        <v>80</v>
      </c>
      <c r="D8" s="175">
        <v>7</v>
      </c>
      <c r="E8" s="175">
        <v>7</v>
      </c>
      <c r="F8" s="175">
        <v>9</v>
      </c>
      <c r="G8" s="175">
        <v>6</v>
      </c>
      <c r="H8" s="175"/>
      <c r="I8" s="175"/>
    </row>
    <row r="9" spans="1:9" ht="20.100000000000001" customHeight="1" x14ac:dyDescent="0.25">
      <c r="B9" s="174" t="s">
        <v>24</v>
      </c>
      <c r="C9" s="175">
        <v>60</v>
      </c>
      <c r="D9" s="175">
        <v>8</v>
      </c>
      <c r="E9" s="175">
        <v>8</v>
      </c>
      <c r="F9" s="175">
        <v>8</v>
      </c>
      <c r="G9" s="175">
        <v>7</v>
      </c>
      <c r="H9" s="175"/>
      <c r="I9" s="175"/>
    </row>
    <row r="10" spans="1:9" ht="20.100000000000001" customHeight="1" x14ac:dyDescent="0.25">
      <c r="B10" s="174" t="s">
        <v>25</v>
      </c>
      <c r="C10" s="175">
        <v>50</v>
      </c>
      <c r="D10" s="175">
        <v>5</v>
      </c>
      <c r="E10" s="175">
        <v>5</v>
      </c>
      <c r="F10" s="175">
        <v>7</v>
      </c>
      <c r="G10" s="175">
        <v>3</v>
      </c>
      <c r="H10" s="175"/>
      <c r="I10" s="175"/>
    </row>
    <row r="11" spans="1:9" ht="20.100000000000001" customHeight="1" x14ac:dyDescent="0.25">
      <c r="B11" s="174" t="s">
        <v>26</v>
      </c>
      <c r="C11" s="175">
        <v>10</v>
      </c>
      <c r="D11" s="175">
        <v>4</v>
      </c>
      <c r="E11" s="175">
        <v>7</v>
      </c>
      <c r="F11" s="175">
        <v>8</v>
      </c>
      <c r="G11" s="175">
        <v>8</v>
      </c>
      <c r="H11" s="175"/>
      <c r="I11" s="175"/>
    </row>
    <row r="12" spans="1:9" ht="20.100000000000001" customHeight="1" x14ac:dyDescent="0.25">
      <c r="B12" s="174" t="s">
        <v>27</v>
      </c>
      <c r="C12" s="175">
        <v>80</v>
      </c>
      <c r="D12" s="175">
        <v>5</v>
      </c>
      <c r="E12" s="175">
        <v>6</v>
      </c>
      <c r="F12" s="175">
        <v>4</v>
      </c>
      <c r="G12" s="175">
        <v>4</v>
      </c>
      <c r="H12" s="175"/>
      <c r="I12" s="175"/>
    </row>
    <row r="13" spans="1:9" ht="20.100000000000001" customHeight="1" x14ac:dyDescent="0.25">
      <c r="B13" s="174" t="s">
        <v>28</v>
      </c>
      <c r="C13" s="175">
        <v>60</v>
      </c>
      <c r="D13" s="175">
        <v>3</v>
      </c>
      <c r="E13" s="175">
        <v>5</v>
      </c>
      <c r="F13" s="175">
        <v>5</v>
      </c>
      <c r="G13" s="175">
        <v>5</v>
      </c>
      <c r="H13" s="175"/>
      <c r="I13" s="175"/>
    </row>
    <row r="14" spans="1:9" ht="20.100000000000001" customHeight="1" x14ac:dyDescent="0.25">
      <c r="B14" s="174" t="s">
        <v>29</v>
      </c>
      <c r="C14" s="175">
        <v>50</v>
      </c>
      <c r="D14" s="175">
        <v>8</v>
      </c>
      <c r="E14" s="175">
        <v>7</v>
      </c>
      <c r="F14" s="175">
        <v>3</v>
      </c>
      <c r="G14" s="175">
        <v>3</v>
      </c>
      <c r="H14" s="175"/>
      <c r="I14" s="175"/>
    </row>
    <row r="15" spans="1:9" ht="20.100000000000001" customHeight="1" x14ac:dyDescent="0.25">
      <c r="B15" s="174" t="s">
        <v>30</v>
      </c>
      <c r="C15" s="175">
        <v>80</v>
      </c>
      <c r="D15" s="175">
        <v>8</v>
      </c>
      <c r="E15" s="175">
        <v>4</v>
      </c>
      <c r="F15" s="175">
        <v>9</v>
      </c>
      <c r="G15" s="175">
        <v>4</v>
      </c>
      <c r="H15" s="175"/>
      <c r="I15" s="175"/>
    </row>
    <row r="16" spans="1:9" ht="20.100000000000001" customHeight="1" x14ac:dyDescent="0.25">
      <c r="B16" s="174"/>
      <c r="C16" s="175"/>
      <c r="D16" s="175"/>
      <c r="E16" s="175"/>
      <c r="F16" s="175"/>
      <c r="G16" s="175"/>
      <c r="H16" s="175"/>
      <c r="I16" s="175"/>
    </row>
    <row r="17" spans="2:9" ht="20.100000000000001" customHeight="1" x14ac:dyDescent="0.25">
      <c r="B17" s="174"/>
      <c r="C17" s="175"/>
      <c r="D17" s="175"/>
      <c r="E17" s="175"/>
      <c r="F17" s="175"/>
      <c r="G17" s="175"/>
      <c r="H17" s="175"/>
      <c r="I17" s="175"/>
    </row>
    <row r="18" spans="2:9" ht="20.100000000000001" customHeight="1" x14ac:dyDescent="0.25">
      <c r="B18" s="174"/>
      <c r="C18" s="175"/>
      <c r="D18" s="175"/>
      <c r="E18" s="175"/>
      <c r="F18" s="175"/>
      <c r="G18" s="175"/>
      <c r="H18" s="175"/>
      <c r="I18" s="175"/>
    </row>
    <row r="19" spans="2:9" ht="20.100000000000001" customHeight="1" x14ac:dyDescent="0.25">
      <c r="B19" s="174"/>
      <c r="C19" s="175"/>
      <c r="D19" s="175"/>
      <c r="E19" s="175"/>
      <c r="F19" s="175"/>
      <c r="G19" s="175"/>
      <c r="H19" s="175"/>
      <c r="I19" s="175"/>
    </row>
    <row r="20" spans="2:9" ht="20.100000000000001" customHeight="1" x14ac:dyDescent="0.25">
      <c r="B20" s="174"/>
      <c r="C20" s="175"/>
      <c r="D20" s="175"/>
      <c r="E20" s="175"/>
      <c r="F20" s="175"/>
      <c r="G20" s="175"/>
      <c r="H20" s="175"/>
      <c r="I20" s="175"/>
    </row>
    <row r="21" spans="2:9" ht="20.100000000000001" customHeight="1" x14ac:dyDescent="0.25">
      <c r="B21" s="174"/>
      <c r="C21" s="175"/>
      <c r="D21" s="175"/>
      <c r="E21" s="175"/>
      <c r="F21" s="175"/>
      <c r="G21" s="175"/>
      <c r="H21" s="175"/>
      <c r="I21" s="175"/>
    </row>
    <row r="22" spans="2:9" ht="20.100000000000001" customHeight="1" x14ac:dyDescent="0.25">
      <c r="B22" s="174"/>
      <c r="C22" s="175"/>
      <c r="D22" s="175"/>
      <c r="E22" s="175"/>
      <c r="F22" s="175"/>
      <c r="G22" s="175"/>
      <c r="H22" s="175"/>
      <c r="I22" s="175"/>
    </row>
    <row r="23" spans="2:9" ht="20.100000000000001" customHeight="1" x14ac:dyDescent="0.25">
      <c r="B23" s="174"/>
      <c r="C23" s="175"/>
      <c r="D23" s="175"/>
      <c r="E23" s="175"/>
      <c r="F23" s="175"/>
      <c r="G23" s="175"/>
      <c r="H23" s="175"/>
      <c r="I23" s="175"/>
    </row>
    <row r="24" spans="2:9" ht="20.100000000000001" customHeight="1" x14ac:dyDescent="0.25">
      <c r="B24" s="174"/>
      <c r="C24" s="175"/>
      <c r="D24" s="175"/>
      <c r="E24" s="175"/>
      <c r="F24" s="175"/>
      <c r="G24" s="175"/>
      <c r="H24" s="175"/>
      <c r="I24" s="175"/>
    </row>
    <row r="25" spans="2:9" ht="20.100000000000001" customHeight="1" x14ac:dyDescent="0.25">
      <c r="B25" s="174"/>
      <c r="C25" s="175"/>
      <c r="D25" s="175"/>
      <c r="E25" s="175"/>
      <c r="F25" s="175"/>
      <c r="G25" s="175"/>
      <c r="H25" s="175"/>
      <c r="I25" s="175"/>
    </row>
    <row r="26" spans="2:9" ht="20.100000000000001" customHeight="1" x14ac:dyDescent="0.25">
      <c r="B26" s="174"/>
      <c r="C26" s="175"/>
      <c r="D26" s="175"/>
      <c r="E26" s="175"/>
      <c r="F26" s="175"/>
      <c r="G26" s="175"/>
      <c r="H26" s="175"/>
      <c r="I26" s="175"/>
    </row>
    <row r="27" spans="2:9" ht="20.100000000000001" customHeight="1" x14ac:dyDescent="0.25">
      <c r="C27" s="118" t="s">
        <v>99</v>
      </c>
      <c r="D27" s="179">
        <f>IFERROR(IF(COUNTA(D7:D26)=0,"",(SUMPRODUCT(D7:D26,$C$7:$C$26))/(SUM($C$7:$C$26))),"")</f>
        <v>6.3461538461538458</v>
      </c>
      <c r="E27" s="179">
        <f t="shared" ref="E27:I27" si="0">IFERROR(IF(COUNTA(E7:E26)=0,"",(SUMPRODUCT(E7:E26,$C$7:$C$26))/(SUM($C$7:$C$26))),"")</f>
        <v>5.884615384615385</v>
      </c>
      <c r="F27" s="179">
        <f t="shared" si="0"/>
        <v>6.2884615384615383</v>
      </c>
      <c r="G27" s="179">
        <f t="shared" si="0"/>
        <v>4.9423076923076925</v>
      </c>
      <c r="H27" s="179" t="str">
        <f t="shared" si="0"/>
        <v/>
      </c>
      <c r="I27" s="179" t="str">
        <f t="shared" si="0"/>
        <v/>
      </c>
    </row>
    <row r="29" spans="2:9" ht="30" customHeight="1" x14ac:dyDescent="0.25">
      <c r="B29" s="342" t="s">
        <v>31</v>
      </c>
      <c r="C29" s="350"/>
      <c r="D29" s="350"/>
      <c r="E29" s="350"/>
      <c r="F29" s="350"/>
      <c r="G29" s="350"/>
      <c r="H29" s="350"/>
      <c r="I29" s="343"/>
    </row>
    <row r="30" spans="2:9" ht="15" customHeight="1" x14ac:dyDescent="0.25">
      <c r="B30" s="357" t="s">
        <v>209</v>
      </c>
      <c r="C30" s="358"/>
      <c r="D30" s="358"/>
      <c r="E30" s="358"/>
      <c r="F30" s="358"/>
      <c r="G30" s="358"/>
      <c r="H30" s="358"/>
      <c r="I30" s="359"/>
    </row>
    <row r="31" spans="2:9" ht="15" customHeight="1" x14ac:dyDescent="0.25">
      <c r="B31" s="354" t="s">
        <v>210</v>
      </c>
      <c r="C31" s="355"/>
      <c r="D31" s="355"/>
      <c r="E31" s="355"/>
      <c r="F31" s="355"/>
      <c r="G31" s="355"/>
      <c r="H31" s="355"/>
      <c r="I31" s="356"/>
    </row>
    <row r="32" spans="2:9" ht="15" customHeight="1" x14ac:dyDescent="0.25">
      <c r="B32" s="354" t="s">
        <v>208</v>
      </c>
      <c r="C32" s="355"/>
      <c r="D32" s="355"/>
      <c r="E32" s="355"/>
      <c r="F32" s="355"/>
      <c r="G32" s="355"/>
      <c r="H32" s="355"/>
      <c r="I32" s="356"/>
    </row>
    <row r="33" spans="2:9" ht="15" customHeight="1" x14ac:dyDescent="0.25">
      <c r="B33" s="354"/>
      <c r="C33" s="355"/>
      <c r="D33" s="355"/>
      <c r="E33" s="355"/>
      <c r="F33" s="355"/>
      <c r="G33" s="355"/>
      <c r="H33" s="355"/>
      <c r="I33" s="356"/>
    </row>
    <row r="34" spans="2:9" ht="15" customHeight="1" x14ac:dyDescent="0.25">
      <c r="B34" s="354"/>
      <c r="C34" s="355"/>
      <c r="D34" s="355"/>
      <c r="E34" s="355"/>
      <c r="F34" s="355"/>
      <c r="G34" s="355"/>
      <c r="H34" s="355"/>
      <c r="I34" s="356"/>
    </row>
    <row r="35" spans="2:9" ht="15" customHeight="1" x14ac:dyDescent="0.25">
      <c r="B35" s="354"/>
      <c r="C35" s="355"/>
      <c r="D35" s="355"/>
      <c r="E35" s="355"/>
      <c r="F35" s="355"/>
      <c r="G35" s="355"/>
      <c r="H35" s="355"/>
      <c r="I35" s="356"/>
    </row>
    <row r="36" spans="2:9" ht="15" customHeight="1" x14ac:dyDescent="0.25">
      <c r="B36" s="354"/>
      <c r="C36" s="355"/>
      <c r="D36" s="355"/>
      <c r="E36" s="355"/>
      <c r="F36" s="355"/>
      <c r="G36" s="355"/>
      <c r="H36" s="355"/>
      <c r="I36" s="356"/>
    </row>
    <row r="37" spans="2:9" ht="15" customHeight="1" x14ac:dyDescent="0.25">
      <c r="B37" s="354"/>
      <c r="C37" s="355"/>
      <c r="D37" s="355"/>
      <c r="E37" s="355"/>
      <c r="F37" s="355"/>
      <c r="G37" s="355"/>
      <c r="H37" s="355"/>
      <c r="I37" s="356"/>
    </row>
    <row r="38" spans="2:9" ht="15" customHeight="1" x14ac:dyDescent="0.25">
      <c r="B38" s="354"/>
      <c r="C38" s="355"/>
      <c r="D38" s="355"/>
      <c r="E38" s="355"/>
      <c r="F38" s="355"/>
      <c r="G38" s="355"/>
      <c r="H38" s="355"/>
      <c r="I38" s="356"/>
    </row>
    <row r="39" spans="2:9" ht="15" customHeight="1" x14ac:dyDescent="0.25">
      <c r="B39" s="354"/>
      <c r="C39" s="355"/>
      <c r="D39" s="355"/>
      <c r="E39" s="355"/>
      <c r="F39" s="355"/>
      <c r="G39" s="355"/>
      <c r="H39" s="355"/>
      <c r="I39" s="356"/>
    </row>
    <row r="40" spans="2:9" ht="15" customHeight="1" x14ac:dyDescent="0.25">
      <c r="B40" s="354"/>
      <c r="C40" s="355"/>
      <c r="D40" s="355"/>
      <c r="E40" s="355"/>
      <c r="F40" s="355"/>
      <c r="G40" s="355"/>
      <c r="H40" s="355"/>
      <c r="I40" s="356"/>
    </row>
    <row r="41" spans="2:9" ht="15" customHeight="1" x14ac:dyDescent="0.25">
      <c r="B41" s="354"/>
      <c r="C41" s="355"/>
      <c r="D41" s="355"/>
      <c r="E41" s="355"/>
      <c r="F41" s="355"/>
      <c r="G41" s="355"/>
      <c r="H41" s="355"/>
      <c r="I41" s="356"/>
    </row>
    <row r="42" spans="2:9" ht="15" customHeight="1" x14ac:dyDescent="0.25">
      <c r="B42" s="354"/>
      <c r="C42" s="355"/>
      <c r="D42" s="355"/>
      <c r="E42" s="355"/>
      <c r="F42" s="355"/>
      <c r="G42" s="355"/>
      <c r="H42" s="355"/>
      <c r="I42" s="356"/>
    </row>
    <row r="43" spans="2:9" ht="15" customHeight="1" x14ac:dyDescent="0.25">
      <c r="B43" s="354"/>
      <c r="C43" s="355"/>
      <c r="D43" s="355"/>
      <c r="E43" s="355"/>
      <c r="F43" s="355"/>
      <c r="G43" s="355"/>
      <c r="H43" s="355"/>
      <c r="I43" s="356"/>
    </row>
    <row r="44" spans="2:9" ht="15" customHeight="1" x14ac:dyDescent="0.25">
      <c r="B44" s="351"/>
      <c r="C44" s="352"/>
      <c r="D44" s="352"/>
      <c r="E44" s="352"/>
      <c r="F44" s="352"/>
      <c r="G44" s="352"/>
      <c r="H44" s="352"/>
      <c r="I44" s="353"/>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0.7109375" style="18" customWidth="1"/>
    <col min="3" max="3" width="2.7109375" style="18" customWidth="1"/>
    <col min="4" max="4" width="30.7109375" style="18" customWidth="1"/>
    <col min="5" max="5" width="2.7109375" style="18" customWidth="1"/>
    <col min="6" max="6" width="30.7109375" style="18" customWidth="1"/>
    <col min="7" max="7" width="2.7109375" style="18" customWidth="1"/>
    <col min="8" max="8" width="30.7109375" style="18" customWidth="1"/>
    <col min="9" max="9" width="2.7109375" style="18" customWidth="1"/>
    <col min="10" max="10" width="30.7109375" style="18" customWidth="1"/>
    <col min="11" max="11" width="3.7109375" style="18" customWidth="1"/>
    <col min="12" max="16384" width="8.85546875" style="18"/>
  </cols>
  <sheetData>
    <row r="1" spans="1:10" s="1" customFormat="1" ht="6.75" customHeight="1" x14ac:dyDescent="0.25">
      <c r="B1" s="2"/>
      <c r="C1" s="2"/>
      <c r="D1" s="2"/>
      <c r="E1" s="2"/>
      <c r="F1" s="2"/>
      <c r="G1" s="2"/>
      <c r="H1" s="2"/>
      <c r="I1" s="2"/>
    </row>
    <row r="2" spans="1:10" s="31" customFormat="1" ht="20.100000000000001" customHeight="1" x14ac:dyDescent="0.25">
      <c r="B2" s="331" t="s">
        <v>287</v>
      </c>
      <c r="C2" s="30"/>
      <c r="D2" s="30"/>
      <c r="E2" s="30"/>
      <c r="F2" s="30"/>
      <c r="G2" s="30"/>
      <c r="H2" s="30"/>
      <c r="I2" s="30"/>
      <c r="J2" s="30"/>
    </row>
    <row r="3" spans="1:10" s="4" customFormat="1" ht="24" customHeight="1" x14ac:dyDescent="0.25">
      <c r="B3" s="332" t="s">
        <v>300</v>
      </c>
      <c r="C3" s="5"/>
      <c r="D3" s="5"/>
      <c r="E3" s="5"/>
      <c r="F3" s="5"/>
      <c r="G3" s="5"/>
      <c r="H3" s="5"/>
      <c r="I3" s="5"/>
      <c r="J3" s="5"/>
    </row>
    <row r="4" spans="1:10" s="10" customFormat="1" ht="3.95" customHeight="1" x14ac:dyDescent="0.25">
      <c r="A4" s="9"/>
      <c r="B4" s="9"/>
      <c r="C4" s="9"/>
      <c r="D4" s="9"/>
      <c r="E4" s="9"/>
      <c r="F4" s="9"/>
      <c r="G4" s="9"/>
      <c r="H4" s="9"/>
      <c r="I4" s="9"/>
      <c r="J4" s="9"/>
    </row>
    <row r="5" spans="1:10" s="10" customFormat="1" ht="3.95" customHeight="1" x14ac:dyDescent="0.25">
      <c r="A5" s="11"/>
      <c r="B5" s="11"/>
      <c r="C5" s="11"/>
      <c r="D5" s="11"/>
      <c r="E5" s="11"/>
      <c r="F5" s="11"/>
      <c r="G5" s="11"/>
      <c r="H5" s="11"/>
      <c r="I5" s="11"/>
      <c r="J5" s="11"/>
    </row>
    <row r="6" spans="1:10" ht="45" customHeight="1" x14ac:dyDescent="0.25">
      <c r="B6" s="264" t="s">
        <v>90</v>
      </c>
      <c r="C6" s="256"/>
      <c r="D6" s="265" t="s">
        <v>91</v>
      </c>
      <c r="E6" s="256"/>
      <c r="F6" s="266" t="s">
        <v>92</v>
      </c>
      <c r="G6" s="256"/>
      <c r="H6" s="267" t="s">
        <v>312</v>
      </c>
      <c r="I6" s="256"/>
      <c r="J6" s="268" t="s">
        <v>19</v>
      </c>
    </row>
    <row r="7" spans="1:10" ht="30" customHeight="1" x14ac:dyDescent="0.25">
      <c r="B7" s="257" t="s">
        <v>211</v>
      </c>
      <c r="C7" s="258"/>
      <c r="D7" s="259" t="s">
        <v>214</v>
      </c>
      <c r="E7" s="260"/>
      <c r="F7" s="261" t="s">
        <v>217</v>
      </c>
      <c r="G7" s="260"/>
      <c r="H7" s="262" t="s">
        <v>220</v>
      </c>
      <c r="I7" s="260"/>
      <c r="J7" s="263" t="s">
        <v>223</v>
      </c>
    </row>
    <row r="8" spans="1:10" ht="30" customHeight="1" x14ac:dyDescent="0.25">
      <c r="B8" s="257" t="s">
        <v>212</v>
      </c>
      <c r="C8" s="258"/>
      <c r="D8" s="259" t="s">
        <v>215</v>
      </c>
      <c r="E8" s="260"/>
      <c r="F8" s="261" t="s">
        <v>218</v>
      </c>
      <c r="G8" s="260"/>
      <c r="H8" s="262" t="s">
        <v>221</v>
      </c>
      <c r="I8" s="260"/>
      <c r="J8" s="263" t="s">
        <v>224</v>
      </c>
    </row>
    <row r="9" spans="1:10" ht="30" customHeight="1" x14ac:dyDescent="0.25">
      <c r="B9" s="257" t="s">
        <v>313</v>
      </c>
      <c r="C9" s="258"/>
      <c r="D9" s="259" t="s">
        <v>216</v>
      </c>
      <c r="E9" s="260"/>
      <c r="F9" s="261" t="s">
        <v>219</v>
      </c>
      <c r="G9" s="260"/>
      <c r="H9" s="262" t="s">
        <v>222</v>
      </c>
      <c r="I9" s="260"/>
      <c r="J9" s="263" t="s">
        <v>225</v>
      </c>
    </row>
    <row r="10" spans="1:10" ht="30" customHeight="1" x14ac:dyDescent="0.25">
      <c r="B10" s="257" t="s">
        <v>213</v>
      </c>
      <c r="C10" s="258"/>
      <c r="D10" s="259"/>
      <c r="E10" s="260"/>
      <c r="F10" s="261"/>
      <c r="G10" s="260"/>
      <c r="H10" s="262"/>
      <c r="I10" s="260"/>
      <c r="J10" s="263"/>
    </row>
    <row r="11" spans="1:10" ht="30" customHeight="1" x14ac:dyDescent="0.25">
      <c r="B11" s="257"/>
      <c r="C11" s="258"/>
      <c r="D11" s="259"/>
      <c r="E11" s="260"/>
      <c r="F11" s="261"/>
      <c r="G11" s="260"/>
      <c r="H11" s="262"/>
      <c r="I11" s="260"/>
      <c r="J11" s="263"/>
    </row>
    <row r="12" spans="1:10" ht="30" customHeight="1" x14ac:dyDescent="0.25">
      <c r="B12" s="257"/>
      <c r="C12" s="258"/>
      <c r="D12" s="259"/>
      <c r="E12" s="260"/>
      <c r="F12" s="261"/>
      <c r="G12" s="260"/>
      <c r="H12" s="262"/>
      <c r="I12" s="260"/>
      <c r="J12" s="263"/>
    </row>
    <row r="13" spans="1:10" ht="30" customHeight="1" x14ac:dyDescent="0.25">
      <c r="B13" s="257"/>
      <c r="C13" s="258"/>
      <c r="D13" s="259"/>
      <c r="E13" s="260"/>
      <c r="F13" s="261"/>
      <c r="G13" s="260"/>
      <c r="H13" s="262"/>
      <c r="I13" s="260"/>
      <c r="J13" s="263"/>
    </row>
    <row r="14" spans="1:10" ht="30" customHeight="1" x14ac:dyDescent="0.25">
      <c r="B14" s="257"/>
      <c r="C14" s="258"/>
      <c r="D14" s="259"/>
      <c r="E14" s="260"/>
      <c r="F14" s="261"/>
      <c r="G14" s="260"/>
      <c r="H14" s="262"/>
      <c r="I14" s="260"/>
      <c r="J14" s="263"/>
    </row>
    <row r="15" spans="1:10" ht="30" customHeight="1" x14ac:dyDescent="0.25">
      <c r="B15" s="257"/>
      <c r="C15" s="258"/>
      <c r="D15" s="259"/>
      <c r="E15" s="260"/>
      <c r="F15" s="261"/>
      <c r="G15" s="260"/>
      <c r="H15" s="262"/>
      <c r="I15" s="260"/>
      <c r="J15" s="263"/>
    </row>
    <row r="16" spans="1:10" ht="30" customHeight="1" x14ac:dyDescent="0.25">
      <c r="B16" s="257"/>
      <c r="C16" s="258"/>
      <c r="D16" s="259"/>
      <c r="E16" s="260"/>
      <c r="F16" s="261"/>
      <c r="G16" s="260"/>
      <c r="H16" s="262"/>
      <c r="I16" s="260"/>
      <c r="J16" s="263"/>
    </row>
    <row r="17" spans="2:10" ht="30" customHeight="1" x14ac:dyDescent="0.25">
      <c r="B17" s="257"/>
      <c r="C17" s="258"/>
      <c r="D17" s="259"/>
      <c r="E17" s="260"/>
      <c r="F17" s="261"/>
      <c r="G17" s="260"/>
      <c r="H17" s="262"/>
      <c r="I17" s="260"/>
      <c r="J17" s="263"/>
    </row>
    <row r="18" spans="2:10" ht="30" customHeight="1" x14ac:dyDescent="0.25">
      <c r="B18" s="257"/>
      <c r="C18" s="258"/>
      <c r="D18" s="259"/>
      <c r="E18" s="260"/>
      <c r="F18" s="261"/>
      <c r="G18" s="260"/>
      <c r="H18" s="262"/>
      <c r="I18" s="260"/>
      <c r="J18" s="263"/>
    </row>
    <row r="19" spans="2:10" ht="30" customHeight="1" x14ac:dyDescent="0.25">
      <c r="B19" s="257"/>
      <c r="C19" s="258"/>
      <c r="D19" s="259"/>
      <c r="E19" s="260"/>
      <c r="F19" s="261"/>
      <c r="G19" s="260"/>
      <c r="H19" s="262"/>
      <c r="I19" s="260"/>
      <c r="J19" s="263"/>
    </row>
    <row r="20" spans="2:10" ht="30" customHeight="1" x14ac:dyDescent="0.25">
      <c r="B20" s="257"/>
      <c r="C20" s="258"/>
      <c r="D20" s="259"/>
      <c r="E20" s="260"/>
      <c r="F20" s="261"/>
      <c r="G20" s="260"/>
      <c r="H20" s="262"/>
      <c r="I20" s="260"/>
      <c r="J20" s="263"/>
    </row>
    <row r="21" spans="2:10" ht="30" customHeight="1" x14ac:dyDescent="0.25">
      <c r="B21" s="257"/>
      <c r="C21" s="258"/>
      <c r="D21" s="259"/>
      <c r="E21" s="260"/>
      <c r="F21" s="261"/>
      <c r="G21" s="260"/>
      <c r="H21" s="262"/>
      <c r="I21" s="260"/>
      <c r="J21" s="263"/>
    </row>
    <row r="22" spans="2:10" ht="30" customHeight="1" x14ac:dyDescent="0.25">
      <c r="B22" s="257"/>
      <c r="C22" s="258"/>
      <c r="D22" s="259"/>
      <c r="E22" s="260"/>
      <c r="F22" s="261"/>
      <c r="G22" s="260"/>
      <c r="H22" s="262"/>
      <c r="I22" s="260"/>
      <c r="J22" s="263"/>
    </row>
    <row r="23" spans="2:10" ht="30" customHeight="1" x14ac:dyDescent="0.25">
      <c r="B23" s="257"/>
      <c r="C23" s="258"/>
      <c r="D23" s="259"/>
      <c r="E23" s="260"/>
      <c r="F23" s="261"/>
      <c r="G23" s="260"/>
      <c r="H23" s="262"/>
      <c r="I23" s="260"/>
      <c r="J23" s="263"/>
    </row>
    <row r="24" spans="2:10" ht="30" customHeight="1" x14ac:dyDescent="0.25">
      <c r="B24" s="257"/>
      <c r="C24" s="258"/>
      <c r="D24" s="259"/>
      <c r="E24" s="260"/>
      <c r="F24" s="261"/>
      <c r="G24" s="260"/>
      <c r="H24" s="262"/>
      <c r="I24" s="260"/>
      <c r="J24" s="263"/>
    </row>
    <row r="25" spans="2:10" ht="30" customHeight="1" x14ac:dyDescent="0.25">
      <c r="B25" s="257"/>
      <c r="C25" s="258"/>
      <c r="D25" s="259"/>
      <c r="E25" s="260"/>
      <c r="F25" s="261"/>
      <c r="G25" s="260"/>
      <c r="H25" s="262"/>
      <c r="I25" s="260"/>
      <c r="J25" s="263"/>
    </row>
    <row r="26" spans="2:10" ht="30" customHeight="1" x14ac:dyDescent="0.25">
      <c r="B26" s="257"/>
      <c r="C26" s="258"/>
      <c r="D26" s="259"/>
      <c r="E26" s="260"/>
      <c r="F26" s="261"/>
      <c r="G26" s="260"/>
      <c r="H26" s="262"/>
      <c r="I26" s="260"/>
      <c r="J26" s="263"/>
    </row>
    <row r="27" spans="2:10" ht="30" customHeight="1" x14ac:dyDescent="0.25"/>
    <row r="28" spans="2:10" ht="30" customHeight="1" x14ac:dyDescent="0.25"/>
    <row r="29" spans="2:10" ht="30" customHeight="1" x14ac:dyDescent="0.25"/>
    <row r="30" spans="2:10" ht="30" customHeight="1" x14ac:dyDescent="0.25"/>
    <row r="31" spans="2:10" ht="30" customHeight="1" x14ac:dyDescent="0.25"/>
    <row r="32" spans="2:10" ht="30" customHeight="1" x14ac:dyDescent="0.25"/>
    <row r="33" ht="30" customHeight="1" x14ac:dyDescent="0.25"/>
    <row r="34" ht="30" customHeight="1" x14ac:dyDescent="0.25"/>
    <row r="35" ht="30" customHeight="1" x14ac:dyDescent="0.25"/>
    <row r="36" ht="30" customHeight="1" x14ac:dyDescent="0.25"/>
    <row r="37" ht="30" customHeight="1" x14ac:dyDescent="0.25"/>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40.140625" style="18" customWidth="1"/>
    <col min="3" max="3" width="2.7109375" style="18" customWidth="1"/>
    <col min="4" max="4" width="40.140625" style="18" customWidth="1"/>
    <col min="5" max="5" width="2.7109375" style="18" customWidth="1"/>
    <col min="6" max="6" width="40.140625" style="18" customWidth="1"/>
    <col min="7" max="7" width="2.7109375" style="18" customWidth="1"/>
    <col min="8" max="8" width="40.140625" style="18" customWidth="1"/>
    <col min="9" max="9" width="3.7109375" style="18" customWidth="1"/>
    <col min="10" max="16384" width="8.85546875" style="18"/>
  </cols>
  <sheetData>
    <row r="1" spans="1:8" s="1" customFormat="1" ht="6.75" customHeight="1" x14ac:dyDescent="0.25">
      <c r="B1" s="2"/>
      <c r="E1" s="3"/>
    </row>
    <row r="2" spans="1:8" s="218" customFormat="1" ht="20.100000000000001" customHeight="1" x14ac:dyDescent="0.25">
      <c r="B2" s="329" t="s">
        <v>287</v>
      </c>
      <c r="C2" s="219"/>
      <c r="D2" s="219"/>
      <c r="E2" s="219"/>
      <c r="F2" s="219"/>
      <c r="G2" s="219"/>
      <c r="H2" s="219"/>
    </row>
    <row r="3" spans="1:8" s="221" customFormat="1" ht="24" customHeight="1" x14ac:dyDescent="0.25">
      <c r="B3" s="330" t="s">
        <v>301</v>
      </c>
      <c r="C3" s="7"/>
      <c r="D3" s="7"/>
      <c r="E3" s="7"/>
      <c r="F3" s="7"/>
      <c r="G3" s="7"/>
      <c r="H3" s="7"/>
    </row>
    <row r="4" spans="1:8" s="10" customFormat="1" ht="3.95" customHeight="1" x14ac:dyDescent="0.25">
      <c r="A4" s="9"/>
      <c r="B4" s="9"/>
      <c r="C4" s="9"/>
      <c r="D4" s="9"/>
      <c r="E4" s="9"/>
      <c r="F4" s="9"/>
      <c r="G4" s="9"/>
      <c r="H4" s="9"/>
    </row>
    <row r="5" spans="1:8" s="10" customFormat="1" ht="3.95" customHeight="1" x14ac:dyDescent="0.25">
      <c r="A5" s="11"/>
      <c r="B5" s="11"/>
      <c r="C5" s="11"/>
      <c r="D5" s="11"/>
      <c r="E5" s="11"/>
      <c r="F5" s="11"/>
      <c r="G5" s="11"/>
      <c r="H5" s="11"/>
    </row>
    <row r="6" spans="1:8" ht="15" customHeight="1" x14ac:dyDescent="0.25">
      <c r="B6" s="272"/>
      <c r="C6" s="269"/>
      <c r="D6" s="276"/>
      <c r="E6" s="269"/>
      <c r="F6" s="280"/>
      <c r="G6" s="269"/>
      <c r="H6" s="284"/>
    </row>
    <row r="7" spans="1:8" s="57" customFormat="1" ht="45" customHeight="1" x14ac:dyDescent="0.25">
      <c r="B7" s="273" t="s">
        <v>75</v>
      </c>
      <c r="C7" s="270"/>
      <c r="D7" s="277" t="s">
        <v>76</v>
      </c>
      <c r="E7" s="270"/>
      <c r="F7" s="281" t="s">
        <v>77</v>
      </c>
      <c r="G7" s="270"/>
      <c r="H7" s="285" t="s">
        <v>78</v>
      </c>
    </row>
    <row r="8" spans="1:8" ht="15" customHeight="1" x14ac:dyDescent="0.25">
      <c r="B8" s="274" t="s">
        <v>187</v>
      </c>
      <c r="C8" s="271"/>
      <c r="D8" s="278" t="s">
        <v>188</v>
      </c>
      <c r="E8" s="271"/>
      <c r="F8" s="282" t="s">
        <v>189</v>
      </c>
      <c r="G8" s="271"/>
      <c r="H8" s="286" t="s">
        <v>190</v>
      </c>
    </row>
    <row r="9" spans="1:8" x14ac:dyDescent="0.25">
      <c r="B9" s="275"/>
      <c r="C9" s="269"/>
      <c r="D9" s="279"/>
      <c r="E9" s="269"/>
      <c r="F9" s="283"/>
      <c r="G9" s="269"/>
      <c r="H9" s="287"/>
    </row>
    <row r="10" spans="1:8" ht="30" customHeight="1" x14ac:dyDescent="0.25">
      <c r="B10" s="288" t="s">
        <v>258</v>
      </c>
      <c r="C10" s="289"/>
      <c r="D10" s="262" t="s">
        <v>262</v>
      </c>
      <c r="E10" s="289"/>
      <c r="F10" s="261" t="s">
        <v>264</v>
      </c>
      <c r="G10" s="289"/>
      <c r="H10" s="263" t="s">
        <v>314</v>
      </c>
    </row>
    <row r="11" spans="1:8" ht="30" customHeight="1" x14ac:dyDescent="0.25">
      <c r="B11" s="288" t="s">
        <v>259</v>
      </c>
      <c r="C11" s="289"/>
      <c r="D11" s="262" t="s">
        <v>263</v>
      </c>
      <c r="E11" s="289"/>
      <c r="F11" s="261" t="s">
        <v>265</v>
      </c>
      <c r="G11" s="289"/>
      <c r="H11" s="263" t="s">
        <v>267</v>
      </c>
    </row>
    <row r="12" spans="1:8" ht="30" customHeight="1" x14ac:dyDescent="0.25">
      <c r="B12" s="288" t="s">
        <v>260</v>
      </c>
      <c r="C12" s="289"/>
      <c r="D12" s="262"/>
      <c r="E12" s="289"/>
      <c r="F12" s="261" t="s">
        <v>266</v>
      </c>
      <c r="G12" s="289"/>
      <c r="H12" s="263"/>
    </row>
    <row r="13" spans="1:8" ht="30" customHeight="1" x14ac:dyDescent="0.25">
      <c r="B13" s="288" t="s">
        <v>261</v>
      </c>
      <c r="C13" s="289"/>
      <c r="D13" s="262"/>
      <c r="E13" s="289"/>
      <c r="F13" s="261"/>
      <c r="G13" s="289"/>
      <c r="H13" s="263"/>
    </row>
    <row r="14" spans="1:8" ht="30" customHeight="1" x14ac:dyDescent="0.25">
      <c r="B14" s="288"/>
      <c r="C14" s="289"/>
      <c r="D14" s="262"/>
      <c r="E14" s="289"/>
      <c r="F14" s="261"/>
      <c r="G14" s="289"/>
      <c r="H14" s="263"/>
    </row>
    <row r="15" spans="1:8" ht="30" customHeight="1" x14ac:dyDescent="0.25">
      <c r="B15" s="288"/>
      <c r="C15" s="289"/>
      <c r="D15" s="262"/>
      <c r="E15" s="289"/>
      <c r="F15" s="261"/>
      <c r="G15" s="289"/>
      <c r="H15" s="263"/>
    </row>
    <row r="16" spans="1:8" ht="30" customHeight="1" x14ac:dyDescent="0.25">
      <c r="B16" s="288"/>
      <c r="C16" s="289"/>
      <c r="D16" s="262"/>
      <c r="E16" s="289"/>
      <c r="F16" s="261"/>
      <c r="G16" s="289"/>
      <c r="H16" s="263"/>
    </row>
    <row r="17" spans="2:8" ht="30" customHeight="1" x14ac:dyDescent="0.25">
      <c r="B17" s="288"/>
      <c r="C17" s="289"/>
      <c r="D17" s="262"/>
      <c r="E17" s="289"/>
      <c r="F17" s="261"/>
      <c r="G17" s="289"/>
      <c r="H17" s="263"/>
    </row>
    <row r="18" spans="2:8" ht="30" customHeight="1" x14ac:dyDescent="0.25">
      <c r="B18" s="288"/>
      <c r="C18" s="289"/>
      <c r="D18" s="262"/>
      <c r="E18" s="289"/>
      <c r="F18" s="261"/>
      <c r="G18" s="289"/>
      <c r="H18" s="263"/>
    </row>
    <row r="19" spans="2:8" ht="30" customHeight="1" x14ac:dyDescent="0.25">
      <c r="B19" s="288"/>
      <c r="C19" s="289"/>
      <c r="D19" s="262"/>
      <c r="E19" s="289"/>
      <c r="F19" s="261"/>
      <c r="G19" s="289"/>
      <c r="H19" s="263"/>
    </row>
    <row r="20" spans="2:8" ht="30" customHeight="1" x14ac:dyDescent="0.25">
      <c r="B20" s="288"/>
      <c r="C20" s="289"/>
      <c r="D20" s="262"/>
      <c r="E20" s="289"/>
      <c r="F20" s="261"/>
      <c r="G20" s="289"/>
      <c r="H20" s="263"/>
    </row>
    <row r="21" spans="2:8" ht="30" customHeight="1" x14ac:dyDescent="0.25">
      <c r="B21" s="288"/>
      <c r="C21" s="289"/>
      <c r="D21" s="262"/>
      <c r="E21" s="289"/>
      <c r="F21" s="261"/>
      <c r="G21" s="289"/>
      <c r="H21" s="263"/>
    </row>
    <row r="22" spans="2:8" ht="30" customHeight="1" x14ac:dyDescent="0.25">
      <c r="B22" s="288"/>
      <c r="C22" s="289"/>
      <c r="D22" s="262"/>
      <c r="E22" s="289"/>
      <c r="F22" s="261"/>
      <c r="G22" s="289"/>
      <c r="H22" s="263"/>
    </row>
    <row r="23" spans="2:8" ht="30" customHeight="1" x14ac:dyDescent="0.25">
      <c r="B23" s="288"/>
      <c r="C23" s="289"/>
      <c r="D23" s="262"/>
      <c r="E23" s="289"/>
      <c r="F23" s="261"/>
      <c r="G23" s="289"/>
      <c r="H23" s="263"/>
    </row>
    <row r="24" spans="2:8" ht="30" customHeight="1" x14ac:dyDescent="0.25">
      <c r="B24" s="288"/>
      <c r="C24" s="289"/>
      <c r="D24" s="262"/>
      <c r="E24" s="289"/>
      <c r="F24" s="261"/>
      <c r="G24" s="289"/>
      <c r="H24" s="263"/>
    </row>
    <row r="25" spans="2:8" ht="30" customHeight="1" x14ac:dyDescent="0.25">
      <c r="B25" s="288"/>
      <c r="C25" s="289"/>
      <c r="D25" s="262"/>
      <c r="E25" s="289"/>
      <c r="F25" s="261"/>
      <c r="G25" s="289"/>
      <c r="H25" s="263"/>
    </row>
    <row r="26" spans="2:8" ht="30" customHeight="1" x14ac:dyDescent="0.25">
      <c r="B26" s="288"/>
      <c r="C26" s="289"/>
      <c r="D26" s="262"/>
      <c r="E26" s="289"/>
      <c r="F26" s="261"/>
      <c r="G26" s="289"/>
      <c r="H26" s="263"/>
    </row>
    <row r="27" spans="2:8" ht="30" customHeight="1" x14ac:dyDescent="0.25">
      <c r="B27" s="288"/>
      <c r="C27" s="289"/>
      <c r="D27" s="262"/>
      <c r="E27" s="289"/>
      <c r="F27" s="261"/>
      <c r="G27" s="289"/>
      <c r="H27" s="263"/>
    </row>
    <row r="28" spans="2:8" ht="30" customHeight="1" x14ac:dyDescent="0.25">
      <c r="B28" s="288"/>
      <c r="C28" s="289"/>
      <c r="D28" s="262"/>
      <c r="E28" s="289"/>
      <c r="F28" s="261"/>
      <c r="G28" s="289"/>
      <c r="H28" s="263"/>
    </row>
    <row r="29" spans="2:8" ht="30" customHeight="1" x14ac:dyDescent="0.25">
      <c r="B29" s="288"/>
      <c r="C29" s="289"/>
      <c r="D29" s="262"/>
      <c r="E29" s="289"/>
      <c r="F29" s="261"/>
      <c r="G29" s="289"/>
      <c r="H29" s="263"/>
    </row>
    <row r="30" spans="2:8" ht="30" customHeight="1" x14ac:dyDescent="0.25">
      <c r="B30" s="288"/>
      <c r="C30" s="289"/>
      <c r="D30" s="262"/>
      <c r="E30" s="289"/>
      <c r="F30" s="261"/>
      <c r="G30" s="289"/>
      <c r="H30" s="263"/>
    </row>
    <row r="31" spans="2:8" ht="30" customHeight="1" x14ac:dyDescent="0.25">
      <c r="B31" s="288"/>
      <c r="C31" s="289"/>
      <c r="D31" s="262"/>
      <c r="E31" s="289"/>
      <c r="F31" s="261"/>
      <c r="G31" s="289"/>
      <c r="H31" s="263"/>
    </row>
    <row r="32" spans="2:8" ht="30" customHeight="1" x14ac:dyDescent="0.25">
      <c r="B32" s="288"/>
      <c r="C32" s="289"/>
      <c r="D32" s="262"/>
      <c r="E32" s="289"/>
      <c r="F32" s="261"/>
      <c r="G32" s="289"/>
      <c r="H32" s="263"/>
    </row>
    <row r="33" spans="2:8" ht="30" customHeight="1" x14ac:dyDescent="0.25">
      <c r="B33" s="288"/>
      <c r="C33" s="289"/>
      <c r="D33" s="262"/>
      <c r="E33" s="289"/>
      <c r="F33" s="261"/>
      <c r="G33" s="289"/>
      <c r="H33" s="263"/>
    </row>
    <row r="34" spans="2:8" ht="30" customHeight="1" x14ac:dyDescent="0.25">
      <c r="B34" s="288"/>
      <c r="C34" s="289"/>
      <c r="D34" s="262"/>
      <c r="E34" s="289"/>
      <c r="F34" s="261"/>
      <c r="G34" s="289"/>
      <c r="H34" s="263"/>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Admin</cp:lastModifiedBy>
  <cp:lastPrinted>2022-03-25T11:10:03Z</cp:lastPrinted>
  <dcterms:created xsi:type="dcterms:W3CDTF">2018-11-13T14:01:04Z</dcterms:created>
  <dcterms:modified xsi:type="dcterms:W3CDTF">2022-10-17T08:19:32Z</dcterms:modified>
</cp:coreProperties>
</file>