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 tabRatio="670"/>
  </bookViews>
  <sheets>
    <sheet name="Planning" sheetId="1" r:id="rId1"/>
    <sheet name="Table" sheetId="5" state="hidden" r:id="rId2"/>
  </sheets>
  <definedNames>
    <definedName name="ouinon">Table!$D$1:$D$2</definedName>
    <definedName name="semaine">Table!$A$1:$B$7</definedName>
    <definedName name="_xlnm.Print_Area" localSheetId="0">Planning!$A$1:$BQ$71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38" i="1"/>
  <c r="G38" i="1"/>
  <c r="G39" i="1"/>
  <c r="G40" i="1"/>
  <c r="G41" i="1"/>
  <c r="F34" i="1"/>
  <c r="F31" i="1"/>
  <c r="F37" i="1"/>
  <c r="F25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7" i="1"/>
  <c r="G19" i="1"/>
  <c r="G17" i="1"/>
  <c r="G45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T9" i="1"/>
  <c r="BT8" i="1"/>
  <c r="BU7" i="1"/>
  <c r="BU9" i="1"/>
  <c r="BU8" i="1"/>
  <c r="BV7" i="1"/>
  <c r="BV9" i="1"/>
  <c r="BV8" i="1"/>
  <c r="BW7" i="1"/>
  <c r="BW9" i="1"/>
  <c r="BW8" i="1"/>
  <c r="BX7" i="1"/>
  <c r="BX9" i="1"/>
  <c r="BX8" i="1"/>
  <c r="BY7" i="1"/>
  <c r="BY9" i="1"/>
  <c r="BY8" i="1"/>
  <c r="BZ7" i="1"/>
  <c r="BZ9" i="1"/>
  <c r="BZ8" i="1"/>
  <c r="CA7" i="1"/>
  <c r="CA9" i="1"/>
  <c r="CA8" i="1"/>
  <c r="CB7" i="1"/>
  <c r="CB9" i="1"/>
  <c r="CB8" i="1"/>
  <c r="CC7" i="1"/>
  <c r="CC9" i="1"/>
  <c r="CC8" i="1"/>
  <c r="CD7" i="1"/>
  <c r="CD9" i="1"/>
  <c r="CD8" i="1"/>
  <c r="CE7" i="1"/>
  <c r="CE9" i="1"/>
  <c r="CE8" i="1"/>
  <c r="CF7" i="1"/>
  <c r="CF9" i="1"/>
  <c r="CF8" i="1"/>
  <c r="CG7" i="1"/>
  <c r="CG9" i="1"/>
  <c r="CG8" i="1"/>
  <c r="CH7" i="1"/>
  <c r="CH9" i="1"/>
  <c r="CH8" i="1"/>
  <c r="CI7" i="1"/>
  <c r="CI9" i="1"/>
  <c r="CI8" i="1"/>
  <c r="CJ7" i="1"/>
  <c r="CJ9" i="1"/>
  <c r="CJ8" i="1"/>
  <c r="CK7" i="1"/>
  <c r="CK9" i="1"/>
  <c r="CK8" i="1"/>
  <c r="CL7" i="1"/>
  <c r="CL9" i="1"/>
  <c r="CL8" i="1"/>
  <c r="CM7" i="1"/>
  <c r="CM9" i="1"/>
  <c r="CM8" i="1"/>
  <c r="CN7" i="1"/>
  <c r="CN9" i="1"/>
  <c r="CN8" i="1"/>
  <c r="CO7" i="1"/>
  <c r="CO9" i="1"/>
  <c r="CO8" i="1"/>
  <c r="CP7" i="1"/>
  <c r="CP9" i="1"/>
  <c r="CP8" i="1"/>
  <c r="CQ7" i="1"/>
  <c r="CQ9" i="1"/>
  <c r="CQ8" i="1"/>
  <c r="CR7" i="1"/>
  <c r="CR9" i="1"/>
  <c r="CR8" i="1"/>
  <c r="CS7" i="1"/>
  <c r="CS9" i="1"/>
  <c r="CS8" i="1"/>
  <c r="CT7" i="1"/>
  <c r="CT9" i="1"/>
  <c r="CT8" i="1"/>
  <c r="CU7" i="1"/>
  <c r="CU9" i="1"/>
  <c r="CU8" i="1"/>
  <c r="CV7" i="1"/>
  <c r="CV9" i="1"/>
  <c r="CV8" i="1"/>
  <c r="CW7" i="1"/>
  <c r="CW9" i="1"/>
  <c r="CW8" i="1"/>
  <c r="CX7" i="1"/>
  <c r="CX9" i="1"/>
  <c r="CX8" i="1"/>
  <c r="CY7" i="1"/>
  <c r="CY9" i="1"/>
  <c r="CY8" i="1"/>
  <c r="CZ7" i="1"/>
  <c r="CZ9" i="1"/>
  <c r="CZ8" i="1"/>
  <c r="DA7" i="1"/>
  <c r="DA9" i="1"/>
  <c r="DA8" i="1"/>
  <c r="DB7" i="1"/>
  <c r="DB9" i="1"/>
  <c r="DB8" i="1"/>
  <c r="DC7" i="1"/>
  <c r="DC9" i="1"/>
  <c r="DC8" i="1"/>
  <c r="DD7" i="1"/>
  <c r="DD9" i="1"/>
  <c r="DD8" i="1"/>
  <c r="DE7" i="1"/>
  <c r="DE9" i="1"/>
  <c r="DE8" i="1"/>
  <c r="DF7" i="1"/>
  <c r="DF9" i="1"/>
  <c r="DF8" i="1"/>
  <c r="DG7" i="1"/>
  <c r="DG9" i="1"/>
  <c r="DG8" i="1"/>
  <c r="DH7" i="1"/>
  <c r="DH9" i="1"/>
  <c r="DH8" i="1"/>
  <c r="DI7" i="1"/>
  <c r="DI9" i="1"/>
  <c r="DI8" i="1"/>
  <c r="DJ7" i="1"/>
  <c r="DJ9" i="1"/>
  <c r="DJ8" i="1"/>
  <c r="DK7" i="1"/>
  <c r="DK9" i="1"/>
  <c r="DK8" i="1"/>
  <c r="DL7" i="1"/>
  <c r="DL9" i="1"/>
  <c r="DL8" i="1"/>
  <c r="DM7" i="1"/>
  <c r="DM9" i="1"/>
  <c r="DM8" i="1"/>
  <c r="DN7" i="1"/>
  <c r="DN9" i="1"/>
  <c r="DN8" i="1"/>
  <c r="DO7" i="1"/>
  <c r="DO9" i="1"/>
  <c r="DO8" i="1"/>
  <c r="DP7" i="1"/>
  <c r="DP9" i="1"/>
  <c r="DP8" i="1"/>
  <c r="DQ7" i="1"/>
  <c r="DQ9" i="1"/>
  <c r="DQ8" i="1"/>
  <c r="DR7" i="1"/>
  <c r="DR9" i="1"/>
  <c r="DR8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BY10" i="1"/>
  <c r="BZ10" i="1"/>
  <c r="CA10" i="1"/>
  <c r="CB10" i="1"/>
  <c r="CC10" i="1"/>
  <c r="CD10" i="1"/>
  <c r="CE10" i="1"/>
  <c r="AZ9" i="1"/>
  <c r="AZ8" i="1"/>
  <c r="AZ10" i="1"/>
  <c r="BR9" i="1"/>
  <c r="BR8" i="1"/>
  <c r="BS9" i="1"/>
  <c r="BS8" i="1"/>
  <c r="BM9" i="1"/>
  <c r="BN9" i="1"/>
  <c r="BO9" i="1"/>
  <c r="BP9" i="1"/>
  <c r="BQ9" i="1"/>
  <c r="BR10" i="1"/>
  <c r="BS10" i="1"/>
  <c r="BT10" i="1"/>
  <c r="BU10" i="1"/>
  <c r="BV10" i="1"/>
  <c r="BW10" i="1"/>
  <c r="BX10" i="1"/>
  <c r="BM8" i="1"/>
  <c r="BN8" i="1"/>
  <c r="BO8" i="1"/>
  <c r="BP8" i="1"/>
  <c r="BQ8" i="1"/>
  <c r="G16" i="1"/>
  <c r="G15" i="1"/>
  <c r="G49" i="1"/>
  <c r="I49" i="1"/>
  <c r="G48" i="1"/>
  <c r="I48" i="1"/>
  <c r="G47" i="1"/>
  <c r="I47" i="1"/>
  <c r="I45" i="1"/>
  <c r="G44" i="1"/>
  <c r="I44" i="1"/>
  <c r="G43" i="1"/>
  <c r="I43" i="1"/>
  <c r="I37" i="1"/>
  <c r="I19" i="1"/>
  <c r="G13" i="1"/>
  <c r="I13" i="1"/>
  <c r="G14" i="1"/>
  <c r="I14" i="1"/>
  <c r="G12" i="1"/>
  <c r="I12" i="1"/>
  <c r="E4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I51" i="1"/>
  <c r="I52" i="1"/>
  <c r="I53" i="1"/>
  <c r="I54" i="1"/>
  <c r="I55" i="1"/>
  <c r="I56" i="1"/>
  <c r="I57" i="1"/>
  <c r="J8" i="1"/>
  <c r="K10" i="1"/>
  <c r="K9" i="1"/>
  <c r="K8" i="1"/>
  <c r="I50" i="1"/>
  <c r="I2" i="1"/>
  <c r="L10" i="1"/>
  <c r="L9" i="1"/>
  <c r="L8" i="1"/>
  <c r="J9" i="1"/>
  <c r="M10" i="1"/>
  <c r="M9" i="1"/>
  <c r="M8" i="1"/>
  <c r="J10" i="1"/>
  <c r="N10" i="1"/>
  <c r="N9" i="1"/>
  <c r="N8" i="1"/>
  <c r="O10" i="1"/>
  <c r="O9" i="1"/>
  <c r="O8" i="1"/>
  <c r="P9" i="1"/>
  <c r="P8" i="1"/>
  <c r="P10" i="1"/>
  <c r="Q9" i="1"/>
  <c r="Q8" i="1"/>
  <c r="Q10" i="1"/>
  <c r="R9" i="1"/>
  <c r="R8" i="1"/>
  <c r="R10" i="1"/>
  <c r="S10" i="1"/>
  <c r="S9" i="1"/>
  <c r="S8" i="1"/>
  <c r="T10" i="1"/>
  <c r="T9" i="1"/>
  <c r="T8" i="1"/>
  <c r="U10" i="1"/>
  <c r="U9" i="1"/>
  <c r="U8" i="1"/>
  <c r="V9" i="1"/>
  <c r="V8" i="1"/>
  <c r="V10" i="1"/>
  <c r="W10" i="1"/>
  <c r="W9" i="1"/>
  <c r="W8" i="1"/>
  <c r="X9" i="1"/>
  <c r="X8" i="1"/>
  <c r="X10" i="1"/>
  <c r="Y9" i="1"/>
  <c r="Y8" i="1"/>
  <c r="Y10" i="1"/>
  <c r="Z10" i="1"/>
  <c r="Z9" i="1"/>
  <c r="Z8" i="1"/>
  <c r="AA10" i="1"/>
  <c r="AA9" i="1"/>
  <c r="AA8" i="1"/>
  <c r="AB9" i="1"/>
  <c r="AB8" i="1"/>
  <c r="AB10" i="1"/>
  <c r="AC9" i="1"/>
  <c r="AC8" i="1"/>
  <c r="AC10" i="1"/>
  <c r="AD10" i="1"/>
  <c r="AD9" i="1"/>
  <c r="AD8" i="1"/>
  <c r="AE10" i="1"/>
  <c r="AE9" i="1"/>
  <c r="AE8" i="1"/>
  <c r="AF9" i="1"/>
  <c r="AF8" i="1"/>
  <c r="AF10" i="1"/>
  <c r="AG9" i="1"/>
  <c r="AG8" i="1"/>
  <c r="AG10" i="1"/>
  <c r="AH10" i="1"/>
  <c r="AH9" i="1"/>
  <c r="AH8" i="1"/>
  <c r="AI10" i="1"/>
  <c r="AI9" i="1"/>
  <c r="AI8" i="1"/>
  <c r="AJ10" i="1"/>
  <c r="AJ9" i="1"/>
  <c r="AJ8" i="1"/>
  <c r="AK9" i="1"/>
  <c r="AK8" i="1"/>
  <c r="AK10" i="1"/>
  <c r="AL10" i="1"/>
  <c r="AL9" i="1"/>
  <c r="AL8" i="1"/>
  <c r="AM10" i="1"/>
  <c r="AM9" i="1"/>
  <c r="AM8" i="1"/>
  <c r="AN10" i="1"/>
  <c r="AN9" i="1"/>
  <c r="AN8" i="1"/>
  <c r="AO10" i="1"/>
  <c r="AO9" i="1"/>
  <c r="AO8" i="1"/>
  <c r="AP9" i="1"/>
  <c r="AP8" i="1"/>
  <c r="AP10" i="1"/>
  <c r="AQ10" i="1"/>
  <c r="AQ9" i="1"/>
  <c r="AQ8" i="1"/>
  <c r="AR9" i="1"/>
  <c r="AR8" i="1"/>
  <c r="AR10" i="1"/>
  <c r="AS9" i="1"/>
  <c r="AS8" i="1"/>
  <c r="AS10" i="1"/>
  <c r="AT10" i="1"/>
  <c r="AT9" i="1"/>
  <c r="AT8" i="1"/>
  <c r="AU10" i="1"/>
  <c r="AU9" i="1"/>
  <c r="AU8" i="1"/>
  <c r="AV9" i="1"/>
  <c r="AV8" i="1"/>
  <c r="AV10" i="1"/>
  <c r="AW9" i="1"/>
  <c r="AW8" i="1"/>
  <c r="AW10" i="1"/>
  <c r="AX10" i="1"/>
  <c r="AX9" i="1"/>
  <c r="AX8" i="1"/>
  <c r="AY10" i="1"/>
  <c r="AY9" i="1"/>
  <c r="AY8" i="1"/>
  <c r="BA9" i="1"/>
  <c r="BA8" i="1"/>
  <c r="BA10" i="1"/>
  <c r="BB10" i="1"/>
  <c r="BB9" i="1"/>
  <c r="BB8" i="1"/>
  <c r="BC10" i="1"/>
  <c r="BC9" i="1"/>
  <c r="BC8" i="1"/>
  <c r="BD9" i="1"/>
  <c r="BD8" i="1"/>
  <c r="BD10" i="1"/>
  <c r="BE9" i="1"/>
  <c r="BE8" i="1"/>
  <c r="BE10" i="1"/>
  <c r="BF10" i="1"/>
  <c r="BF9" i="1"/>
  <c r="BF8" i="1"/>
  <c r="BG10" i="1"/>
  <c r="BG9" i="1"/>
  <c r="BG8" i="1"/>
  <c r="BH9" i="1"/>
  <c r="BH8" i="1"/>
  <c r="BH10" i="1"/>
  <c r="BI9" i="1"/>
  <c r="BI8" i="1"/>
  <c r="BI10" i="1"/>
  <c r="BJ10" i="1"/>
  <c r="BJ9" i="1"/>
  <c r="BJ8" i="1"/>
  <c r="BK10" i="1"/>
  <c r="BK9" i="1"/>
  <c r="BK8" i="1"/>
  <c r="BL9" i="1"/>
  <c r="BL8" i="1"/>
  <c r="BL10" i="1"/>
  <c r="BM10" i="1"/>
  <c r="BN10" i="1"/>
  <c r="BO10" i="1"/>
  <c r="BP10" i="1"/>
  <c r="BQ10" i="1"/>
</calcChain>
</file>

<file path=xl/sharedStrings.xml><?xml version="1.0" encoding="utf-8"?>
<sst xmlns="http://schemas.openxmlformats.org/spreadsheetml/2006/main" count="131" uniqueCount="95">
  <si>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</si>
  <si>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</si>
  <si>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</si>
  <si>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</si>
  <si>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</si>
  <si>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</si>
  <si>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</si>
  <si>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</si>
  <si>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</si>
  <si>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</si>
  <si>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1.1</t>
  </si>
  <si>
    <t>1.2</t>
  </si>
  <si>
    <t>Jours ouvrés uniquement</t>
  </si>
  <si>
    <t>OUI</t>
  </si>
  <si>
    <t>NON</t>
  </si>
  <si>
    <t>Détails du projet</t>
  </si>
  <si>
    <t>Chef de projet</t>
  </si>
  <si>
    <t>Tâches</t>
  </si>
  <si>
    <t>Réalisé</t>
  </si>
  <si>
    <t>2.1</t>
  </si>
  <si>
    <t>2.2</t>
  </si>
  <si>
    <t>3.1</t>
  </si>
  <si>
    <t>3.2</t>
  </si>
  <si>
    <t>3.3</t>
  </si>
  <si>
    <t>4.1</t>
  </si>
  <si>
    <t>4.2</t>
  </si>
  <si>
    <t>4.3</t>
  </si>
  <si>
    <t>1.3</t>
  </si>
  <si>
    <t xml:space="preserve">Date de maj </t>
  </si>
  <si>
    <t>2.3</t>
  </si>
  <si>
    <r>
      <t>Commentaires :</t>
    </r>
    <r>
      <rPr>
        <b/>
        <sz val="9"/>
        <color theme="1"/>
        <rFont val="Calibri"/>
        <family val="2"/>
        <scheme val="minor"/>
      </rPr>
      <t xml:space="preserve"> 
</t>
    </r>
  </si>
  <si>
    <t>Redaction du cahier des charges</t>
  </si>
  <si>
    <t>Rédaction de la note de cadrage</t>
  </si>
  <si>
    <t>Modélisation du diagramme de classes</t>
  </si>
  <si>
    <t>1.4</t>
  </si>
  <si>
    <t>1.5</t>
  </si>
  <si>
    <t>Modélisation des use cases</t>
  </si>
  <si>
    <t>Rédaction des spécifications fonctionnelles générales</t>
  </si>
  <si>
    <t>1.6</t>
  </si>
  <si>
    <t>Rédaction des spécifications fonctionnelles détaillées</t>
  </si>
  <si>
    <t>Développement</t>
  </si>
  <si>
    <t>Recette</t>
  </si>
  <si>
    <t>Conception</t>
  </si>
  <si>
    <t xml:space="preserve">Auteur </t>
  </si>
  <si>
    <t>MBA</t>
  </si>
  <si>
    <t>DPI</t>
  </si>
  <si>
    <t>SDA</t>
  </si>
  <si>
    <t>Clôture</t>
  </si>
  <si>
    <t>2.4</t>
  </si>
  <si>
    <t>2.5</t>
  </si>
  <si>
    <t>2.6</t>
  </si>
  <si>
    <t>2.7</t>
  </si>
  <si>
    <t>2.8</t>
  </si>
  <si>
    <t>Cahier de recette</t>
  </si>
  <si>
    <t>Tests unitaires</t>
  </si>
  <si>
    <t>Tests utilisateurs</t>
  </si>
  <si>
    <t>Retour sur expérience</t>
  </si>
  <si>
    <t>Développement de l'IHM d'accueil</t>
  </si>
  <si>
    <t>Développement de l'IHM documentation utilisateur</t>
  </si>
  <si>
    <t>simple</t>
  </si>
  <si>
    <t>Développement de l'IHM à propos</t>
  </si>
  <si>
    <t>Développement de l'IHM "en attente de résultat"</t>
  </si>
  <si>
    <t>moyen</t>
  </si>
  <si>
    <t>Développement de l'IHM affichage des résultats</t>
  </si>
  <si>
    <t>2.12</t>
  </si>
  <si>
    <t>Auteur</t>
  </si>
  <si>
    <t>Complexité</t>
  </si>
  <si>
    <t>Développement site web</t>
  </si>
  <si>
    <t>Développement du script crawler</t>
  </si>
  <si>
    <t>3S, 1M, 1C</t>
  </si>
  <si>
    <t>Récupération de la page</t>
  </si>
  <si>
    <t xml:space="preserve">Filtrage des mots </t>
  </si>
  <si>
    <t>Comptage des mots</t>
  </si>
  <si>
    <t>Définition du thème</t>
  </si>
  <si>
    <t>Stockage des résultats</t>
  </si>
  <si>
    <t>Récupération des URL associées</t>
  </si>
  <si>
    <t>Itération de la recherche</t>
  </si>
  <si>
    <t>Développement du script de crawling des pages associées</t>
  </si>
  <si>
    <t>Gestion du cache</t>
  </si>
  <si>
    <t>1M</t>
  </si>
  <si>
    <t>Gestion du résultat</t>
  </si>
  <si>
    <t>Conception du format de données</t>
  </si>
  <si>
    <t>Stockage des données en BDD</t>
  </si>
  <si>
    <t>1S</t>
  </si>
  <si>
    <t>MBA/DPI</t>
  </si>
  <si>
    <t>DPI/SDA</t>
  </si>
  <si>
    <t>TOUS</t>
  </si>
  <si>
    <t>Conception de la base de données</t>
  </si>
  <si>
    <t>2M</t>
  </si>
  <si>
    <t>IHM menu choix crawling ou affichage resultats</t>
  </si>
  <si>
    <t>Règle</t>
  </si>
  <si>
    <t>1S,2M</t>
  </si>
  <si>
    <t>2S,1M</t>
  </si>
  <si>
    <t>SIMPLE</t>
  </si>
  <si>
    <t>Développement de l'IHM "MESSAGE D'ERREUR"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</si>
</sst>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6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8" fillId="0" borderId="7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4" fontId="8" fillId="0" borderId="0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4" fontId="2" fillId="0" borderId="0" xfId="0" quotePrefix="1" applyNumberFormat="1" applyFont="1" applyFill="1" applyAlignment="1">
      <alignment horizontal="center"/>
    </xf>
    <xf numFmtId="9" fontId="2" fillId="0" borderId="0" xfId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4" fillId="2" borderId="0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12" fillId="4" borderId="2" xfId="0" applyNumberFormat="1" applyFont="1" applyFill="1" applyBorder="1" applyAlignment="1">
      <alignment horizontal="center"/>
    </xf>
    <xf numFmtId="0" fontId="2" fillId="4" borderId="2" xfId="0" applyNumberFormat="1" applyFont="1" applyFill="1" applyBorder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9" fontId="4" fillId="5" borderId="0" xfId="1" applyFont="1" applyFill="1" applyBorder="1" applyAlignment="1">
      <alignment horizontal="center"/>
    </xf>
    <xf numFmtId="9" fontId="3" fillId="0" borderId="2" xfId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164" fontId="9" fillId="0" borderId="6" xfId="0" applyNumberFormat="1" applyFont="1" applyBorder="1" applyAlignment="1">
      <alignment horizontal="left" vertical="top" wrapText="1"/>
    </xf>
    <xf numFmtId="164" fontId="9" fillId="0" borderId="7" xfId="0" applyNumberFormat="1" applyFont="1" applyBorder="1" applyAlignment="1">
      <alignment horizontal="left" vertical="top" wrapText="1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" fillId="6" borderId="0" xfId="0" applyFont="1" applyFill="1"/>
  </cellXfs>
  <cellStyles count="36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Normal" xfId="0" builtinId="0"/>
    <cellStyle name="Pourcentage" xfId="1" builtinId="5"/>
  </cellStyles>
  <dxfs count="36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croll" dx="16" fmlaLink="$I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1</xdr:row>
          <xdr:rowOff>38100</xdr:rowOff>
        </xdr:from>
        <xdr:to>
          <xdr:col>68</xdr:col>
          <xdr:colOff>177800</xdr:colOff>
          <xdr:row>2</xdr:row>
          <xdr:rowOff>165100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EU115"/>
  <sheetViews>
    <sheetView showGridLines="0" tabSelected="1" zoomScale="150" zoomScaleNormal="150" zoomScalePageLayoutView="150" workbookViewId="0">
      <pane ySplit="10" topLeftCell="A11" activePane="bottomLeft" state="frozen"/>
      <selection pane="bottomLeft" activeCell="A30" sqref="A29:XFD30"/>
    </sheetView>
  </sheetViews>
  <sheetFormatPr baseColWidth="10" defaultColWidth="11" defaultRowHeight="11" x14ac:dyDescent="0"/>
  <cols>
    <col min="1" max="1" width="4" style="7" bestFit="1" customWidth="1"/>
    <col min="2" max="2" width="7.5" style="26" bestFit="1" customWidth="1"/>
    <col min="3" max="3" width="5.33203125" style="26" bestFit="1" customWidth="1"/>
    <col min="4" max="4" width="32.1640625" style="1" bestFit="1" customWidth="1"/>
    <col min="5" max="5" width="11.83203125" style="26" customWidth="1"/>
    <col min="6" max="6" width="5.5" style="2" customWidth="1"/>
    <col min="7" max="7" width="11.83203125" style="26" customWidth="1"/>
    <col min="8" max="8" width="6.5" style="36" customWidth="1"/>
    <col min="9" max="9" width="9" style="14" hidden="1" customWidth="1"/>
    <col min="10" max="69" width="2.5" style="1" customWidth="1"/>
    <col min="70" max="122" width="2.83203125" style="1" bestFit="1" customWidth="1"/>
    <col min="123" max="16384" width="11" style="1"/>
  </cols>
  <sheetData>
    <row r="1" spans="1:151" ht="14">
      <c r="A1" s="60" t="s">
        <v>15</v>
      </c>
      <c r="B1" s="60"/>
      <c r="C1" s="60"/>
      <c r="D1" s="60"/>
      <c r="E1" s="61"/>
      <c r="F1" s="61"/>
      <c r="G1" s="61"/>
      <c r="I1" s="1">
        <v>0</v>
      </c>
    </row>
    <row r="2" spans="1:151" ht="12">
      <c r="A2" s="62" t="s">
        <v>0</v>
      </c>
      <c r="B2" s="62"/>
      <c r="C2" s="62"/>
      <c r="D2" s="62"/>
      <c r="E2" s="59"/>
      <c r="F2" s="59"/>
      <c r="G2" s="59"/>
      <c r="I2" s="3">
        <f ca="1">TODAY()</f>
        <v>42489</v>
      </c>
    </row>
    <row r="3" spans="1:151" ht="14.25" customHeight="1">
      <c r="A3" s="62" t="s">
        <v>16</v>
      </c>
      <c r="B3" s="62"/>
      <c r="C3" s="62"/>
      <c r="D3" s="62"/>
      <c r="E3" s="56"/>
      <c r="F3" s="57"/>
      <c r="G3" s="58"/>
      <c r="I3" s="3"/>
    </row>
    <row r="4" spans="1:151" ht="10.5" customHeight="1">
      <c r="A4" s="63" t="s">
        <v>28</v>
      </c>
      <c r="B4" s="64"/>
      <c r="C4" s="64"/>
      <c r="D4" s="64"/>
      <c r="E4" s="28">
        <f ca="1">TODAY()</f>
        <v>42489</v>
      </c>
      <c r="F4" s="24"/>
      <c r="G4" s="33"/>
      <c r="I4" s="3"/>
    </row>
    <row r="5" spans="1:151" ht="12">
      <c r="A5" s="62" t="s">
        <v>12</v>
      </c>
      <c r="B5" s="62"/>
      <c r="C5" s="62"/>
      <c r="D5" s="62"/>
      <c r="E5" s="29" t="s">
        <v>14</v>
      </c>
      <c r="F5" s="25"/>
      <c r="G5" s="34"/>
      <c r="I5" s="3"/>
    </row>
    <row r="6" spans="1:151" ht="12">
      <c r="A6" s="62" t="s">
        <v>1</v>
      </c>
      <c r="B6" s="62"/>
      <c r="C6" s="62"/>
      <c r="D6" s="62"/>
      <c r="E6" s="30">
        <v>42480</v>
      </c>
      <c r="F6" s="25"/>
      <c r="G6" s="34"/>
      <c r="I6" s="3"/>
    </row>
    <row r="7" spans="1:151" s="4" customFormat="1" ht="35.25" customHeight="1">
      <c r="A7" s="52" t="s">
        <v>30</v>
      </c>
      <c r="B7" s="53"/>
      <c r="C7" s="53"/>
      <c r="D7" s="54"/>
      <c r="E7" s="54"/>
      <c r="F7" s="54"/>
      <c r="G7" s="55"/>
      <c r="H7" s="37"/>
      <c r="I7" s="15"/>
      <c r="J7" s="5">
        <f>E6+I1</f>
        <v>42480</v>
      </c>
      <c r="K7" s="6">
        <f>J7+1</f>
        <v>42481</v>
      </c>
      <c r="L7" s="6">
        <f t="shared" ref="L7:AZ7" si="0">K7+1</f>
        <v>42482</v>
      </c>
      <c r="M7" s="6">
        <f t="shared" si="0"/>
        <v>42483</v>
      </c>
      <c r="N7" s="6">
        <f t="shared" si="0"/>
        <v>42484</v>
      </c>
      <c r="O7" s="6">
        <f t="shared" si="0"/>
        <v>42485</v>
      </c>
      <c r="P7" s="6">
        <f t="shared" si="0"/>
        <v>42486</v>
      </c>
      <c r="Q7" s="6">
        <f t="shared" si="0"/>
        <v>42487</v>
      </c>
      <c r="R7" s="6">
        <f t="shared" si="0"/>
        <v>42488</v>
      </c>
      <c r="S7" s="6">
        <f t="shared" si="0"/>
        <v>42489</v>
      </c>
      <c r="T7" s="6">
        <f t="shared" si="0"/>
        <v>42490</v>
      </c>
      <c r="U7" s="6">
        <f t="shared" si="0"/>
        <v>42491</v>
      </c>
      <c r="V7" s="6">
        <f t="shared" si="0"/>
        <v>42492</v>
      </c>
      <c r="W7" s="6">
        <f t="shared" si="0"/>
        <v>42493</v>
      </c>
      <c r="X7" s="6">
        <f t="shared" si="0"/>
        <v>42494</v>
      </c>
      <c r="Y7" s="6">
        <f t="shared" si="0"/>
        <v>42495</v>
      </c>
      <c r="Z7" s="6">
        <f t="shared" si="0"/>
        <v>42496</v>
      </c>
      <c r="AA7" s="6">
        <f t="shared" si="0"/>
        <v>42497</v>
      </c>
      <c r="AB7" s="6">
        <f t="shared" si="0"/>
        <v>42498</v>
      </c>
      <c r="AC7" s="6">
        <f t="shared" si="0"/>
        <v>42499</v>
      </c>
      <c r="AD7" s="6">
        <f t="shared" si="0"/>
        <v>42500</v>
      </c>
      <c r="AE7" s="6">
        <f t="shared" si="0"/>
        <v>42501</v>
      </c>
      <c r="AF7" s="6">
        <f t="shared" si="0"/>
        <v>42502</v>
      </c>
      <c r="AG7" s="6">
        <f t="shared" si="0"/>
        <v>42503</v>
      </c>
      <c r="AH7" s="6">
        <f t="shared" si="0"/>
        <v>42504</v>
      </c>
      <c r="AI7" s="6">
        <f t="shared" si="0"/>
        <v>42505</v>
      </c>
      <c r="AJ7" s="6">
        <f t="shared" si="0"/>
        <v>42506</v>
      </c>
      <c r="AK7" s="6">
        <f t="shared" si="0"/>
        <v>42507</v>
      </c>
      <c r="AL7" s="6">
        <f t="shared" si="0"/>
        <v>42508</v>
      </c>
      <c r="AM7" s="6">
        <f t="shared" si="0"/>
        <v>42509</v>
      </c>
      <c r="AN7" s="6">
        <f t="shared" si="0"/>
        <v>42510</v>
      </c>
      <c r="AO7" s="6">
        <f t="shared" si="0"/>
        <v>42511</v>
      </c>
      <c r="AP7" s="6">
        <f t="shared" si="0"/>
        <v>42512</v>
      </c>
      <c r="AQ7" s="6">
        <f t="shared" si="0"/>
        <v>42513</v>
      </c>
      <c r="AR7" s="6">
        <f t="shared" si="0"/>
        <v>42514</v>
      </c>
      <c r="AS7" s="6">
        <f t="shared" si="0"/>
        <v>42515</v>
      </c>
      <c r="AT7" s="6">
        <f t="shared" si="0"/>
        <v>42516</v>
      </c>
      <c r="AU7" s="6">
        <f t="shared" si="0"/>
        <v>42517</v>
      </c>
      <c r="AV7" s="6">
        <f t="shared" si="0"/>
        <v>42518</v>
      </c>
      <c r="AW7" s="6">
        <f t="shared" si="0"/>
        <v>42519</v>
      </c>
      <c r="AX7" s="6">
        <f t="shared" si="0"/>
        <v>42520</v>
      </c>
      <c r="AY7" s="6">
        <f t="shared" si="0"/>
        <v>42521</v>
      </c>
      <c r="AZ7" s="6">
        <f t="shared" si="0"/>
        <v>42522</v>
      </c>
      <c r="BA7" s="6">
        <f t="shared" ref="BA7" si="1">AZ7+1</f>
        <v>42523</v>
      </c>
      <c r="BB7" s="6">
        <f t="shared" ref="BB7" si="2">BA7+1</f>
        <v>42524</v>
      </c>
      <c r="BC7" s="6">
        <f t="shared" ref="BC7" si="3">BB7+1</f>
        <v>42525</v>
      </c>
      <c r="BD7" s="6">
        <f t="shared" ref="BD7" si="4">BC7+1</f>
        <v>42526</v>
      </c>
      <c r="BE7" s="6">
        <f t="shared" ref="BE7" si="5">BD7+1</f>
        <v>42527</v>
      </c>
      <c r="BF7" s="6">
        <f t="shared" ref="BF7" si="6">BE7+1</f>
        <v>42528</v>
      </c>
      <c r="BG7" s="6">
        <f t="shared" ref="BG7" si="7">BF7+1</f>
        <v>42529</v>
      </c>
      <c r="BH7" s="6">
        <f t="shared" ref="BH7" si="8">BG7+1</f>
        <v>42530</v>
      </c>
      <c r="BI7" s="6">
        <f t="shared" ref="BI7" si="9">BH7+1</f>
        <v>42531</v>
      </c>
      <c r="BJ7" s="6">
        <f t="shared" ref="BJ7" si="10">BI7+1</f>
        <v>42532</v>
      </c>
      <c r="BK7" s="6">
        <f t="shared" ref="BK7" si="11">BJ7+1</f>
        <v>42533</v>
      </c>
      <c r="BL7" s="6">
        <f t="shared" ref="BL7" si="12">BK7+1</f>
        <v>42534</v>
      </c>
      <c r="BM7" s="6">
        <f t="shared" ref="BM7" si="13">BL7+1</f>
        <v>42535</v>
      </c>
      <c r="BN7" s="6">
        <f t="shared" ref="BN7" si="14">BM7+1</f>
        <v>42536</v>
      </c>
      <c r="BO7" s="6">
        <f t="shared" ref="BO7" si="15">BN7+1</f>
        <v>42537</v>
      </c>
      <c r="BP7" s="6">
        <f t="shared" ref="BP7" si="16">BO7+1</f>
        <v>42538</v>
      </c>
      <c r="BQ7" s="6">
        <f t="shared" ref="BQ7" si="17">BP7+1</f>
        <v>42539</v>
      </c>
      <c r="BR7" s="6">
        <f t="shared" ref="BR7" si="18">BQ7+1</f>
        <v>42540</v>
      </c>
      <c r="BS7" s="6">
        <f t="shared" ref="BS7" si="19">BR7+1</f>
        <v>42541</v>
      </c>
      <c r="BT7" s="6">
        <f t="shared" ref="BT7" si="20">BS7+1</f>
        <v>42542</v>
      </c>
      <c r="BU7" s="6">
        <f t="shared" ref="BU7" si="21">BT7+1</f>
        <v>42543</v>
      </c>
      <c r="BV7" s="6">
        <f t="shared" ref="BV7" si="22">BU7+1</f>
        <v>42544</v>
      </c>
      <c r="BW7" s="6">
        <f t="shared" ref="BW7" si="23">BV7+1</f>
        <v>42545</v>
      </c>
      <c r="BX7" s="6">
        <f t="shared" ref="BX7" si="24">BW7+1</f>
        <v>42546</v>
      </c>
      <c r="BY7" s="6">
        <f t="shared" ref="BY7" si="25">BX7+1</f>
        <v>42547</v>
      </c>
      <c r="BZ7" s="6">
        <f t="shared" ref="BZ7" si="26">BY7+1</f>
        <v>42548</v>
      </c>
      <c r="CA7" s="6">
        <f t="shared" ref="CA7" si="27">BZ7+1</f>
        <v>42549</v>
      </c>
      <c r="CB7" s="6">
        <f t="shared" ref="CB7" si="28">CA7+1</f>
        <v>42550</v>
      </c>
      <c r="CC7" s="6">
        <f t="shared" ref="CC7" si="29">CB7+1</f>
        <v>42551</v>
      </c>
      <c r="CD7" s="6">
        <f t="shared" ref="CD7" si="30">CC7+1</f>
        <v>42552</v>
      </c>
      <c r="CE7" s="6">
        <f t="shared" ref="CE7" si="31">CD7+1</f>
        <v>42553</v>
      </c>
      <c r="CF7" s="6">
        <f t="shared" ref="CF7" si="32">CE7+1</f>
        <v>42554</v>
      </c>
      <c r="CG7" s="6">
        <f t="shared" ref="CG7" si="33">CF7+1</f>
        <v>42555</v>
      </c>
      <c r="CH7" s="6">
        <f t="shared" ref="CH7" si="34">CG7+1</f>
        <v>42556</v>
      </c>
      <c r="CI7" s="6">
        <f t="shared" ref="CI7" si="35">CH7+1</f>
        <v>42557</v>
      </c>
      <c r="CJ7" s="6">
        <f t="shared" ref="CJ7" si="36">CI7+1</f>
        <v>42558</v>
      </c>
      <c r="CK7" s="6">
        <f t="shared" ref="CK7" si="37">CJ7+1</f>
        <v>42559</v>
      </c>
      <c r="CL7" s="6">
        <f t="shared" ref="CL7" si="38">CK7+1</f>
        <v>42560</v>
      </c>
      <c r="CM7" s="6">
        <f t="shared" ref="CM7" si="39">CL7+1</f>
        <v>42561</v>
      </c>
      <c r="CN7" s="6">
        <f t="shared" ref="CN7" si="40">CM7+1</f>
        <v>42562</v>
      </c>
      <c r="CO7" s="6">
        <f t="shared" ref="CO7" si="41">CN7+1</f>
        <v>42563</v>
      </c>
      <c r="CP7" s="6">
        <f t="shared" ref="CP7" si="42">CO7+1</f>
        <v>42564</v>
      </c>
      <c r="CQ7" s="6">
        <f t="shared" ref="CQ7" si="43">CP7+1</f>
        <v>42565</v>
      </c>
      <c r="CR7" s="6">
        <f t="shared" ref="CR7" si="44">CQ7+1</f>
        <v>42566</v>
      </c>
      <c r="CS7" s="6">
        <f t="shared" ref="CS7" si="45">CR7+1</f>
        <v>42567</v>
      </c>
      <c r="CT7" s="6">
        <f t="shared" ref="CT7" si="46">CS7+1</f>
        <v>42568</v>
      </c>
      <c r="CU7" s="6">
        <f t="shared" ref="CU7" si="47">CT7+1</f>
        <v>42569</v>
      </c>
      <c r="CV7" s="6">
        <f t="shared" ref="CV7" si="48">CU7+1</f>
        <v>42570</v>
      </c>
      <c r="CW7" s="6">
        <f t="shared" ref="CW7" si="49">CV7+1</f>
        <v>42571</v>
      </c>
      <c r="CX7" s="6">
        <f t="shared" ref="CX7" si="50">CW7+1</f>
        <v>42572</v>
      </c>
      <c r="CY7" s="6">
        <f t="shared" ref="CY7" si="51">CX7+1</f>
        <v>42573</v>
      </c>
      <c r="CZ7" s="6">
        <f t="shared" ref="CZ7" si="52">CY7+1</f>
        <v>42574</v>
      </c>
      <c r="DA7" s="6">
        <f t="shared" ref="DA7" si="53">CZ7+1</f>
        <v>42575</v>
      </c>
      <c r="DB7" s="6">
        <f t="shared" ref="DB7" si="54">DA7+1</f>
        <v>42576</v>
      </c>
      <c r="DC7" s="6">
        <f t="shared" ref="DC7" si="55">DB7+1</f>
        <v>42577</v>
      </c>
      <c r="DD7" s="6">
        <f t="shared" ref="DD7" si="56">DC7+1</f>
        <v>42578</v>
      </c>
      <c r="DE7" s="6">
        <f t="shared" ref="DE7" si="57">DD7+1</f>
        <v>42579</v>
      </c>
      <c r="DF7" s="6">
        <f t="shared" ref="DF7" si="58">DE7+1</f>
        <v>42580</v>
      </c>
      <c r="DG7" s="6">
        <f t="shared" ref="DG7" si="59">DF7+1</f>
        <v>42581</v>
      </c>
      <c r="DH7" s="6">
        <f t="shared" ref="DH7" si="60">DG7+1</f>
        <v>42582</v>
      </c>
      <c r="DI7" s="6">
        <f t="shared" ref="DI7" si="61">DH7+1</f>
        <v>42583</v>
      </c>
      <c r="DJ7" s="6">
        <f t="shared" ref="DJ7" si="62">DI7+1</f>
        <v>42584</v>
      </c>
      <c r="DK7" s="6">
        <f t="shared" ref="DK7" si="63">DJ7+1</f>
        <v>42585</v>
      </c>
      <c r="DL7" s="6">
        <f t="shared" ref="DL7" si="64">DK7+1</f>
        <v>42586</v>
      </c>
      <c r="DM7" s="6">
        <f t="shared" ref="DM7" si="65">DL7+1</f>
        <v>42587</v>
      </c>
      <c r="DN7" s="6">
        <f t="shared" ref="DN7" si="66">DM7+1</f>
        <v>42588</v>
      </c>
      <c r="DO7" s="6">
        <f t="shared" ref="DO7" si="67">DN7+1</f>
        <v>42589</v>
      </c>
      <c r="DP7" s="6">
        <f t="shared" ref="DP7" si="68">DO7+1</f>
        <v>42590</v>
      </c>
      <c r="DQ7" s="6">
        <f t="shared" ref="DQ7" si="69">DP7+1</f>
        <v>42591</v>
      </c>
      <c r="DR7" s="6">
        <f t="shared" ref="DR7" si="70">DQ7+1</f>
        <v>42592</v>
      </c>
      <c r="DS7" s="6">
        <f t="shared" ref="DS7" si="71">DR7+1</f>
        <v>42593</v>
      </c>
      <c r="DT7" s="6">
        <f t="shared" ref="DT7" si="72">DS7+1</f>
        <v>42594</v>
      </c>
      <c r="DU7" s="6">
        <f t="shared" ref="DU7" si="73">DT7+1</f>
        <v>42595</v>
      </c>
      <c r="DV7" s="6">
        <f t="shared" ref="DV7" si="74">DU7+1</f>
        <v>42596</v>
      </c>
      <c r="DW7" s="6">
        <f t="shared" ref="DW7" si="75">DV7+1</f>
        <v>42597</v>
      </c>
      <c r="DX7" s="6">
        <f t="shared" ref="DX7" si="76">DW7+1</f>
        <v>42598</v>
      </c>
      <c r="DY7" s="6">
        <f t="shared" ref="DY7" si="77">DX7+1</f>
        <v>42599</v>
      </c>
      <c r="DZ7" s="6">
        <f t="shared" ref="DZ7" si="78">DY7+1</f>
        <v>42600</v>
      </c>
      <c r="EA7" s="6">
        <f t="shared" ref="EA7" si="79">DZ7+1</f>
        <v>42601</v>
      </c>
      <c r="EB7" s="6">
        <f t="shared" ref="EB7" si="80">EA7+1</f>
        <v>42602</v>
      </c>
      <c r="EC7" s="6">
        <f t="shared" ref="EC7" si="81">EB7+1</f>
        <v>42603</v>
      </c>
      <c r="ED7" s="6">
        <f t="shared" ref="ED7" si="82">EC7+1</f>
        <v>42604</v>
      </c>
      <c r="EE7" s="6">
        <f t="shared" ref="EE7" si="83">ED7+1</f>
        <v>42605</v>
      </c>
      <c r="EF7" s="6">
        <f t="shared" ref="EF7" si="84">EE7+1</f>
        <v>42606</v>
      </c>
      <c r="EG7" s="6">
        <f t="shared" ref="EG7" si="85">EF7+1</f>
        <v>42607</v>
      </c>
      <c r="EH7" s="6">
        <f t="shared" ref="EH7" si="86">EG7+1</f>
        <v>42608</v>
      </c>
      <c r="EI7" s="6">
        <f t="shared" ref="EI7" si="87">EH7+1</f>
        <v>42609</v>
      </c>
      <c r="EJ7" s="6">
        <f t="shared" ref="EJ7" si="88">EI7+1</f>
        <v>42610</v>
      </c>
      <c r="EK7" s="6">
        <f t="shared" ref="EK7" si="89">EJ7+1</f>
        <v>42611</v>
      </c>
      <c r="EL7" s="6">
        <f t="shared" ref="EL7" si="90">EK7+1</f>
        <v>42612</v>
      </c>
      <c r="EM7" s="6">
        <f t="shared" ref="EM7" si="91">EL7+1</f>
        <v>42613</v>
      </c>
      <c r="EN7" s="6">
        <f t="shared" ref="EN7" si="92">EM7+1</f>
        <v>42614</v>
      </c>
      <c r="EO7" s="6">
        <f t="shared" ref="EO7" si="93">EN7+1</f>
        <v>42615</v>
      </c>
      <c r="EP7" s="6">
        <f t="shared" ref="EP7" si="94">EO7+1</f>
        <v>42616</v>
      </c>
      <c r="EQ7" s="6">
        <f t="shared" ref="EQ7" si="95">EP7+1</f>
        <v>42617</v>
      </c>
      <c r="ER7" s="6">
        <f t="shared" ref="ER7" si="96">EQ7+1</f>
        <v>42618</v>
      </c>
      <c r="ES7" s="6">
        <f t="shared" ref="ES7" si="97">ER7+1</f>
        <v>42619</v>
      </c>
      <c r="ET7" s="6">
        <f t="shared" ref="ET7" si="98">ES7+1</f>
        <v>42620</v>
      </c>
      <c r="EU7" s="6">
        <f t="shared" ref="EU7" si="99">ET7+1</f>
        <v>42621</v>
      </c>
    </row>
    <row r="8" spans="1:151" s="7" customFormat="1" ht="28.5" customHeight="1">
      <c r="B8" s="26"/>
      <c r="C8" s="26"/>
      <c r="E8" s="26"/>
      <c r="F8" s="8"/>
      <c r="G8" s="26"/>
      <c r="H8" s="36"/>
      <c r="I8" s="16"/>
      <c r="J8" s="9" t="str">
        <f>"S "&amp;WEEKNUM(J7,2)</f>
        <v>S 17</v>
      </c>
      <c r="K8" s="9" t="str">
        <f t="shared" ref="K8" si="100">IF(K9="L","S "&amp;WEEKNUM(K7,2),"")</f>
        <v/>
      </c>
      <c r="L8" s="9" t="str">
        <f t="shared" ref="L8:BW8" si="101">IF(L9="L","S "&amp;WEEKNUM(L7,2),"")</f>
        <v/>
      </c>
      <c r="M8" s="9" t="str">
        <f t="shared" si="101"/>
        <v/>
      </c>
      <c r="N8" s="9" t="str">
        <f t="shared" si="101"/>
        <v/>
      </c>
      <c r="O8" s="9" t="str">
        <f t="shared" si="101"/>
        <v>S 18</v>
      </c>
      <c r="P8" s="9" t="str">
        <f t="shared" si="101"/>
        <v/>
      </c>
      <c r="Q8" s="9" t="str">
        <f t="shared" si="101"/>
        <v/>
      </c>
      <c r="R8" s="9" t="str">
        <f t="shared" si="101"/>
        <v/>
      </c>
      <c r="S8" s="9" t="str">
        <f t="shared" si="101"/>
        <v/>
      </c>
      <c r="T8" s="9" t="str">
        <f t="shared" si="101"/>
        <v/>
      </c>
      <c r="U8" s="9" t="str">
        <f t="shared" si="101"/>
        <v/>
      </c>
      <c r="V8" s="9" t="str">
        <f t="shared" si="101"/>
        <v>S 19</v>
      </c>
      <c r="W8" s="9" t="str">
        <f t="shared" si="101"/>
        <v/>
      </c>
      <c r="X8" s="9" t="str">
        <f t="shared" si="101"/>
        <v/>
      </c>
      <c r="Y8" s="9" t="str">
        <f t="shared" si="101"/>
        <v/>
      </c>
      <c r="Z8" s="9" t="str">
        <f t="shared" si="101"/>
        <v/>
      </c>
      <c r="AA8" s="9" t="str">
        <f t="shared" si="101"/>
        <v/>
      </c>
      <c r="AB8" s="9" t="str">
        <f t="shared" si="101"/>
        <v/>
      </c>
      <c r="AC8" s="9" t="str">
        <f t="shared" si="101"/>
        <v>S 20</v>
      </c>
      <c r="AD8" s="9" t="str">
        <f t="shared" si="101"/>
        <v/>
      </c>
      <c r="AE8" s="9" t="str">
        <f t="shared" si="101"/>
        <v/>
      </c>
      <c r="AF8" s="9" t="str">
        <f t="shared" si="101"/>
        <v/>
      </c>
      <c r="AG8" s="9" t="str">
        <f t="shared" si="101"/>
        <v/>
      </c>
      <c r="AH8" s="9" t="str">
        <f t="shared" si="101"/>
        <v/>
      </c>
      <c r="AI8" s="9" t="str">
        <f t="shared" si="101"/>
        <v/>
      </c>
      <c r="AJ8" s="9" t="str">
        <f t="shared" si="101"/>
        <v>S 21</v>
      </c>
      <c r="AK8" s="9" t="str">
        <f t="shared" si="101"/>
        <v/>
      </c>
      <c r="AL8" s="9" t="str">
        <f t="shared" si="101"/>
        <v/>
      </c>
      <c r="AM8" s="9" t="str">
        <f t="shared" si="101"/>
        <v/>
      </c>
      <c r="AN8" s="9" t="str">
        <f t="shared" si="101"/>
        <v/>
      </c>
      <c r="AO8" s="9" t="str">
        <f t="shared" si="101"/>
        <v/>
      </c>
      <c r="AP8" s="9" t="str">
        <f t="shared" si="101"/>
        <v/>
      </c>
      <c r="AQ8" s="9" t="str">
        <f t="shared" si="101"/>
        <v>S 22</v>
      </c>
      <c r="AR8" s="9" t="str">
        <f t="shared" si="101"/>
        <v/>
      </c>
      <c r="AS8" s="9" t="str">
        <f t="shared" si="101"/>
        <v/>
      </c>
      <c r="AT8" s="9" t="str">
        <f t="shared" si="101"/>
        <v/>
      </c>
      <c r="AU8" s="9" t="str">
        <f t="shared" si="101"/>
        <v/>
      </c>
      <c r="AV8" s="9" t="str">
        <f t="shared" si="101"/>
        <v/>
      </c>
      <c r="AW8" s="9" t="str">
        <f t="shared" si="101"/>
        <v/>
      </c>
      <c r="AX8" s="9" t="str">
        <f t="shared" si="101"/>
        <v>S 23</v>
      </c>
      <c r="AY8" s="9" t="str">
        <f t="shared" si="101"/>
        <v/>
      </c>
      <c r="AZ8" s="9" t="str">
        <f t="shared" si="101"/>
        <v/>
      </c>
      <c r="BA8" s="9" t="str">
        <f t="shared" si="101"/>
        <v/>
      </c>
      <c r="BB8" s="9" t="str">
        <f t="shared" si="101"/>
        <v/>
      </c>
      <c r="BC8" s="9" t="str">
        <f t="shared" si="101"/>
        <v/>
      </c>
      <c r="BD8" s="9" t="str">
        <f t="shared" si="101"/>
        <v/>
      </c>
      <c r="BE8" s="9" t="str">
        <f t="shared" si="101"/>
        <v>S 24</v>
      </c>
      <c r="BF8" s="9" t="str">
        <f t="shared" si="101"/>
        <v/>
      </c>
      <c r="BG8" s="9" t="str">
        <f t="shared" si="101"/>
        <v/>
      </c>
      <c r="BH8" s="9" t="str">
        <f t="shared" si="101"/>
        <v/>
      </c>
      <c r="BI8" s="9" t="str">
        <f t="shared" si="101"/>
        <v/>
      </c>
      <c r="BJ8" s="9" t="str">
        <f t="shared" si="101"/>
        <v/>
      </c>
      <c r="BK8" s="9" t="str">
        <f t="shared" si="101"/>
        <v/>
      </c>
      <c r="BL8" s="9" t="str">
        <f t="shared" si="101"/>
        <v>S 25</v>
      </c>
      <c r="BM8" s="9" t="str">
        <f t="shared" si="101"/>
        <v/>
      </c>
      <c r="BN8" s="9" t="str">
        <f t="shared" si="101"/>
        <v/>
      </c>
      <c r="BO8" s="9" t="str">
        <f t="shared" si="101"/>
        <v/>
      </c>
      <c r="BP8" s="9" t="str">
        <f t="shared" si="101"/>
        <v/>
      </c>
      <c r="BQ8" s="9" t="str">
        <f t="shared" si="101"/>
        <v/>
      </c>
      <c r="BR8" s="9" t="str">
        <f t="shared" si="101"/>
        <v/>
      </c>
      <c r="BS8" s="9" t="str">
        <f t="shared" si="101"/>
        <v>S 26</v>
      </c>
      <c r="BT8" s="9" t="str">
        <f t="shared" si="101"/>
        <v/>
      </c>
      <c r="BU8" s="9" t="str">
        <f t="shared" si="101"/>
        <v/>
      </c>
      <c r="BV8" s="9" t="str">
        <f t="shared" si="101"/>
        <v/>
      </c>
      <c r="BW8" s="9" t="str">
        <f t="shared" si="101"/>
        <v/>
      </c>
      <c r="BX8" s="9" t="str">
        <f t="shared" ref="BX8:DR8" si="102">IF(BX9="L","S "&amp;WEEKNUM(BX7,2),"")</f>
        <v/>
      </c>
      <c r="BY8" s="9" t="str">
        <f t="shared" si="102"/>
        <v/>
      </c>
      <c r="BZ8" s="9" t="str">
        <f t="shared" si="102"/>
        <v>S 27</v>
      </c>
      <c r="CA8" s="9" t="str">
        <f t="shared" si="102"/>
        <v/>
      </c>
      <c r="CB8" s="9" t="str">
        <f t="shared" si="102"/>
        <v/>
      </c>
      <c r="CC8" s="9" t="str">
        <f t="shared" si="102"/>
        <v/>
      </c>
      <c r="CD8" s="9" t="str">
        <f t="shared" si="102"/>
        <v/>
      </c>
      <c r="CE8" s="9" t="str">
        <f t="shared" si="102"/>
        <v/>
      </c>
      <c r="CF8" s="9" t="str">
        <f t="shared" si="102"/>
        <v/>
      </c>
      <c r="CG8" s="9" t="str">
        <f t="shared" si="102"/>
        <v>S 28</v>
      </c>
      <c r="CH8" s="9" t="str">
        <f t="shared" si="102"/>
        <v/>
      </c>
      <c r="CI8" s="9" t="str">
        <f t="shared" si="102"/>
        <v/>
      </c>
      <c r="CJ8" s="9" t="str">
        <f t="shared" si="102"/>
        <v/>
      </c>
      <c r="CK8" s="9" t="str">
        <f t="shared" si="102"/>
        <v/>
      </c>
      <c r="CL8" s="9" t="str">
        <f t="shared" si="102"/>
        <v/>
      </c>
      <c r="CM8" s="9" t="str">
        <f t="shared" si="102"/>
        <v/>
      </c>
      <c r="CN8" s="9" t="str">
        <f t="shared" si="102"/>
        <v>S 29</v>
      </c>
      <c r="CO8" s="9" t="str">
        <f t="shared" si="102"/>
        <v/>
      </c>
      <c r="CP8" s="9" t="str">
        <f t="shared" si="102"/>
        <v/>
      </c>
      <c r="CQ8" s="9" t="str">
        <f t="shared" si="102"/>
        <v/>
      </c>
      <c r="CR8" s="9" t="str">
        <f t="shared" si="102"/>
        <v/>
      </c>
      <c r="CS8" s="9" t="str">
        <f t="shared" si="102"/>
        <v/>
      </c>
      <c r="CT8" s="9" t="str">
        <f t="shared" si="102"/>
        <v/>
      </c>
      <c r="CU8" s="9" t="str">
        <f t="shared" si="102"/>
        <v>S 30</v>
      </c>
      <c r="CV8" s="9" t="str">
        <f t="shared" si="102"/>
        <v/>
      </c>
      <c r="CW8" s="9" t="str">
        <f t="shared" si="102"/>
        <v/>
      </c>
      <c r="CX8" s="9" t="str">
        <f t="shared" si="102"/>
        <v/>
      </c>
      <c r="CY8" s="9" t="str">
        <f t="shared" si="102"/>
        <v/>
      </c>
      <c r="CZ8" s="9" t="str">
        <f t="shared" si="102"/>
        <v/>
      </c>
      <c r="DA8" s="9" t="str">
        <f t="shared" si="102"/>
        <v/>
      </c>
      <c r="DB8" s="9" t="str">
        <f t="shared" si="102"/>
        <v>S 31</v>
      </c>
      <c r="DC8" s="9" t="str">
        <f t="shared" si="102"/>
        <v/>
      </c>
      <c r="DD8" s="9" t="str">
        <f t="shared" si="102"/>
        <v/>
      </c>
      <c r="DE8" s="9" t="str">
        <f t="shared" si="102"/>
        <v/>
      </c>
      <c r="DF8" s="9" t="str">
        <f t="shared" si="102"/>
        <v/>
      </c>
      <c r="DG8" s="9" t="str">
        <f t="shared" si="102"/>
        <v/>
      </c>
      <c r="DH8" s="9" t="str">
        <f t="shared" si="102"/>
        <v/>
      </c>
      <c r="DI8" s="9" t="str">
        <f t="shared" si="102"/>
        <v>S 32</v>
      </c>
      <c r="DJ8" s="9" t="str">
        <f t="shared" si="102"/>
        <v/>
      </c>
      <c r="DK8" s="9" t="str">
        <f t="shared" si="102"/>
        <v/>
      </c>
      <c r="DL8" s="9" t="str">
        <f t="shared" si="102"/>
        <v/>
      </c>
      <c r="DM8" s="9" t="str">
        <f t="shared" si="102"/>
        <v/>
      </c>
      <c r="DN8" s="9" t="str">
        <f t="shared" si="102"/>
        <v/>
      </c>
      <c r="DO8" s="9" t="str">
        <f t="shared" si="102"/>
        <v/>
      </c>
      <c r="DP8" s="9" t="str">
        <f t="shared" si="102"/>
        <v>S 33</v>
      </c>
      <c r="DQ8" s="9" t="str">
        <f t="shared" si="102"/>
        <v/>
      </c>
      <c r="DR8" s="9" t="str">
        <f t="shared" si="102"/>
        <v/>
      </c>
    </row>
    <row r="9" spans="1:151" s="2" customFormat="1" ht="13" customHeight="1">
      <c r="A9" s="8"/>
      <c r="B9" s="13"/>
      <c r="C9" s="13"/>
      <c r="D9" s="51" t="s">
        <v>17</v>
      </c>
      <c r="E9" s="49" t="s">
        <v>1</v>
      </c>
      <c r="F9" s="50" t="s">
        <v>2</v>
      </c>
      <c r="G9" s="49" t="s">
        <v>3</v>
      </c>
      <c r="H9" s="48" t="s">
        <v>18</v>
      </c>
      <c r="I9" s="17"/>
      <c r="J9" s="10" t="str">
        <f t="shared" ref="J9:K9" si="103">VLOOKUP(WEEKDAY(J7,2),semaine,2,FALSE)</f>
        <v>M</v>
      </c>
      <c r="K9" s="10" t="str">
        <f t="shared" si="103"/>
        <v>J</v>
      </c>
      <c r="L9" s="10" t="str">
        <f t="shared" ref="L9:BW9" si="104">VLOOKUP(WEEKDAY(L7,2),semaine,2,FALSE)</f>
        <v>V</v>
      </c>
      <c r="M9" s="10" t="str">
        <f t="shared" si="104"/>
        <v>S</v>
      </c>
      <c r="N9" s="10" t="str">
        <f t="shared" si="104"/>
        <v>D</v>
      </c>
      <c r="O9" s="10" t="str">
        <f t="shared" si="104"/>
        <v>L</v>
      </c>
      <c r="P9" s="10" t="str">
        <f t="shared" si="104"/>
        <v>M</v>
      </c>
      <c r="Q9" s="10" t="str">
        <f t="shared" si="104"/>
        <v>M</v>
      </c>
      <c r="R9" s="10" t="str">
        <f t="shared" si="104"/>
        <v>J</v>
      </c>
      <c r="S9" s="10" t="str">
        <f t="shared" si="104"/>
        <v>V</v>
      </c>
      <c r="T9" s="10" t="str">
        <f t="shared" si="104"/>
        <v>S</v>
      </c>
      <c r="U9" s="10" t="str">
        <f t="shared" si="104"/>
        <v>D</v>
      </c>
      <c r="V9" s="10" t="str">
        <f t="shared" si="104"/>
        <v>L</v>
      </c>
      <c r="W9" s="10" t="str">
        <f t="shared" si="104"/>
        <v>M</v>
      </c>
      <c r="X9" s="10" t="str">
        <f t="shared" si="104"/>
        <v>M</v>
      </c>
      <c r="Y9" s="10" t="str">
        <f t="shared" si="104"/>
        <v>J</v>
      </c>
      <c r="Z9" s="10" t="str">
        <f t="shared" si="104"/>
        <v>V</v>
      </c>
      <c r="AA9" s="10" t="str">
        <f t="shared" si="104"/>
        <v>S</v>
      </c>
      <c r="AB9" s="10" t="str">
        <f t="shared" si="104"/>
        <v>D</v>
      </c>
      <c r="AC9" s="10" t="str">
        <f t="shared" si="104"/>
        <v>L</v>
      </c>
      <c r="AD9" s="10" t="str">
        <f t="shared" si="104"/>
        <v>M</v>
      </c>
      <c r="AE9" s="10" t="str">
        <f t="shared" si="104"/>
        <v>M</v>
      </c>
      <c r="AF9" s="10" t="str">
        <f t="shared" si="104"/>
        <v>J</v>
      </c>
      <c r="AG9" s="10" t="str">
        <f t="shared" si="104"/>
        <v>V</v>
      </c>
      <c r="AH9" s="10" t="str">
        <f t="shared" si="104"/>
        <v>S</v>
      </c>
      <c r="AI9" s="10" t="str">
        <f t="shared" si="104"/>
        <v>D</v>
      </c>
      <c r="AJ9" s="10" t="str">
        <f t="shared" si="104"/>
        <v>L</v>
      </c>
      <c r="AK9" s="10" t="str">
        <f t="shared" si="104"/>
        <v>M</v>
      </c>
      <c r="AL9" s="10" t="str">
        <f t="shared" si="104"/>
        <v>M</v>
      </c>
      <c r="AM9" s="10" t="str">
        <f t="shared" si="104"/>
        <v>J</v>
      </c>
      <c r="AN9" s="10" t="str">
        <f t="shared" si="104"/>
        <v>V</v>
      </c>
      <c r="AO9" s="10" t="str">
        <f t="shared" si="104"/>
        <v>S</v>
      </c>
      <c r="AP9" s="10" t="str">
        <f t="shared" si="104"/>
        <v>D</v>
      </c>
      <c r="AQ9" s="10" t="str">
        <f t="shared" si="104"/>
        <v>L</v>
      </c>
      <c r="AR9" s="10" t="str">
        <f t="shared" si="104"/>
        <v>M</v>
      </c>
      <c r="AS9" s="10" t="str">
        <f t="shared" si="104"/>
        <v>M</v>
      </c>
      <c r="AT9" s="10" t="str">
        <f t="shared" si="104"/>
        <v>J</v>
      </c>
      <c r="AU9" s="10" t="str">
        <f t="shared" si="104"/>
        <v>V</v>
      </c>
      <c r="AV9" s="10" t="str">
        <f t="shared" si="104"/>
        <v>S</v>
      </c>
      <c r="AW9" s="10" t="str">
        <f t="shared" si="104"/>
        <v>D</v>
      </c>
      <c r="AX9" s="10" t="str">
        <f t="shared" si="104"/>
        <v>L</v>
      </c>
      <c r="AY9" s="10" t="str">
        <f t="shared" si="104"/>
        <v>M</v>
      </c>
      <c r="AZ9" s="10" t="str">
        <f t="shared" si="104"/>
        <v>M</v>
      </c>
      <c r="BA9" s="10" t="str">
        <f t="shared" si="104"/>
        <v>J</v>
      </c>
      <c r="BB9" s="10" t="str">
        <f t="shared" si="104"/>
        <v>V</v>
      </c>
      <c r="BC9" s="10" t="str">
        <f t="shared" si="104"/>
        <v>S</v>
      </c>
      <c r="BD9" s="10" t="str">
        <f t="shared" si="104"/>
        <v>D</v>
      </c>
      <c r="BE9" s="10" t="str">
        <f t="shared" si="104"/>
        <v>L</v>
      </c>
      <c r="BF9" s="10" t="str">
        <f t="shared" si="104"/>
        <v>M</v>
      </c>
      <c r="BG9" s="10" t="str">
        <f t="shared" si="104"/>
        <v>M</v>
      </c>
      <c r="BH9" s="10" t="str">
        <f t="shared" si="104"/>
        <v>J</v>
      </c>
      <c r="BI9" s="10" t="str">
        <f t="shared" si="104"/>
        <v>V</v>
      </c>
      <c r="BJ9" s="10" t="str">
        <f t="shared" si="104"/>
        <v>S</v>
      </c>
      <c r="BK9" s="10" t="str">
        <f t="shared" si="104"/>
        <v>D</v>
      </c>
      <c r="BL9" s="10" t="str">
        <f t="shared" si="104"/>
        <v>L</v>
      </c>
      <c r="BM9" s="10" t="str">
        <f t="shared" si="104"/>
        <v>M</v>
      </c>
      <c r="BN9" s="10" t="str">
        <f t="shared" si="104"/>
        <v>M</v>
      </c>
      <c r="BO9" s="10" t="str">
        <f t="shared" si="104"/>
        <v>J</v>
      </c>
      <c r="BP9" s="10" t="str">
        <f t="shared" si="104"/>
        <v>V</v>
      </c>
      <c r="BQ9" s="10" t="str">
        <f t="shared" si="104"/>
        <v>S</v>
      </c>
      <c r="BR9" s="10" t="str">
        <f t="shared" si="104"/>
        <v>D</v>
      </c>
      <c r="BS9" s="10" t="str">
        <f t="shared" si="104"/>
        <v>L</v>
      </c>
      <c r="BT9" s="10" t="str">
        <f t="shared" si="104"/>
        <v>M</v>
      </c>
      <c r="BU9" s="10" t="str">
        <f t="shared" si="104"/>
        <v>M</v>
      </c>
      <c r="BV9" s="10" t="str">
        <f t="shared" si="104"/>
        <v>J</v>
      </c>
      <c r="BW9" s="10" t="str">
        <f t="shared" si="104"/>
        <v>V</v>
      </c>
      <c r="BX9" s="10" t="str">
        <f t="shared" ref="BX9:DR9" si="105">VLOOKUP(WEEKDAY(BX7,2),semaine,2,FALSE)</f>
        <v>S</v>
      </c>
      <c r="BY9" s="10" t="str">
        <f t="shared" si="105"/>
        <v>D</v>
      </c>
      <c r="BZ9" s="10" t="str">
        <f t="shared" si="105"/>
        <v>L</v>
      </c>
      <c r="CA9" s="10" t="str">
        <f t="shared" si="105"/>
        <v>M</v>
      </c>
      <c r="CB9" s="10" t="str">
        <f t="shared" si="105"/>
        <v>M</v>
      </c>
      <c r="CC9" s="10" t="str">
        <f t="shared" si="105"/>
        <v>J</v>
      </c>
      <c r="CD9" s="10" t="str">
        <f t="shared" si="105"/>
        <v>V</v>
      </c>
      <c r="CE9" s="10" t="str">
        <f t="shared" si="105"/>
        <v>S</v>
      </c>
      <c r="CF9" s="10" t="str">
        <f t="shared" si="105"/>
        <v>D</v>
      </c>
      <c r="CG9" s="10" t="str">
        <f t="shared" si="105"/>
        <v>L</v>
      </c>
      <c r="CH9" s="10" t="str">
        <f t="shared" si="105"/>
        <v>M</v>
      </c>
      <c r="CI9" s="10" t="str">
        <f t="shared" si="105"/>
        <v>M</v>
      </c>
      <c r="CJ9" s="10" t="str">
        <f t="shared" si="105"/>
        <v>J</v>
      </c>
      <c r="CK9" s="10" t="str">
        <f t="shared" si="105"/>
        <v>V</v>
      </c>
      <c r="CL9" s="10" t="str">
        <f t="shared" si="105"/>
        <v>S</v>
      </c>
      <c r="CM9" s="10" t="str">
        <f t="shared" si="105"/>
        <v>D</v>
      </c>
      <c r="CN9" s="10" t="str">
        <f t="shared" si="105"/>
        <v>L</v>
      </c>
      <c r="CO9" s="10" t="str">
        <f t="shared" si="105"/>
        <v>M</v>
      </c>
      <c r="CP9" s="10" t="str">
        <f t="shared" si="105"/>
        <v>M</v>
      </c>
      <c r="CQ9" s="10" t="str">
        <f t="shared" si="105"/>
        <v>J</v>
      </c>
      <c r="CR9" s="10" t="str">
        <f t="shared" si="105"/>
        <v>V</v>
      </c>
      <c r="CS9" s="10" t="str">
        <f t="shared" si="105"/>
        <v>S</v>
      </c>
      <c r="CT9" s="10" t="str">
        <f t="shared" si="105"/>
        <v>D</v>
      </c>
      <c r="CU9" s="10" t="str">
        <f t="shared" si="105"/>
        <v>L</v>
      </c>
      <c r="CV9" s="10" t="str">
        <f t="shared" si="105"/>
        <v>M</v>
      </c>
      <c r="CW9" s="10" t="str">
        <f t="shared" si="105"/>
        <v>M</v>
      </c>
      <c r="CX9" s="10" t="str">
        <f t="shared" si="105"/>
        <v>J</v>
      </c>
      <c r="CY9" s="10" t="str">
        <f t="shared" si="105"/>
        <v>V</v>
      </c>
      <c r="CZ9" s="10" t="str">
        <f t="shared" si="105"/>
        <v>S</v>
      </c>
      <c r="DA9" s="10" t="str">
        <f t="shared" si="105"/>
        <v>D</v>
      </c>
      <c r="DB9" s="10" t="str">
        <f t="shared" si="105"/>
        <v>L</v>
      </c>
      <c r="DC9" s="10" t="str">
        <f t="shared" si="105"/>
        <v>M</v>
      </c>
      <c r="DD9" s="10" t="str">
        <f t="shared" si="105"/>
        <v>M</v>
      </c>
      <c r="DE9" s="10" t="str">
        <f t="shared" si="105"/>
        <v>J</v>
      </c>
      <c r="DF9" s="10" t="str">
        <f t="shared" si="105"/>
        <v>V</v>
      </c>
      <c r="DG9" s="10" t="str">
        <f t="shared" si="105"/>
        <v>S</v>
      </c>
      <c r="DH9" s="10" t="str">
        <f t="shared" si="105"/>
        <v>D</v>
      </c>
      <c r="DI9" s="10" t="str">
        <f t="shared" si="105"/>
        <v>L</v>
      </c>
      <c r="DJ9" s="10" t="str">
        <f t="shared" si="105"/>
        <v>M</v>
      </c>
      <c r="DK9" s="10" t="str">
        <f t="shared" si="105"/>
        <v>M</v>
      </c>
      <c r="DL9" s="10" t="str">
        <f t="shared" si="105"/>
        <v>J</v>
      </c>
      <c r="DM9" s="10" t="str">
        <f t="shared" si="105"/>
        <v>V</v>
      </c>
      <c r="DN9" s="10" t="str">
        <f t="shared" si="105"/>
        <v>S</v>
      </c>
      <c r="DO9" s="10" t="str">
        <f t="shared" si="105"/>
        <v>D</v>
      </c>
      <c r="DP9" s="10" t="str">
        <f t="shared" si="105"/>
        <v>L</v>
      </c>
      <c r="DQ9" s="10" t="str">
        <f t="shared" si="105"/>
        <v>M</v>
      </c>
      <c r="DR9" s="10" t="str">
        <f t="shared" si="105"/>
        <v>M</v>
      </c>
    </row>
    <row r="10" spans="1:151" s="2" customFormat="1" ht="13" customHeight="1">
      <c r="A10" s="8"/>
      <c r="B10" s="13"/>
      <c r="C10" s="13"/>
      <c r="D10" s="51"/>
      <c r="E10" s="49"/>
      <c r="F10" s="50"/>
      <c r="G10" s="49"/>
      <c r="H10" s="48"/>
      <c r="I10" s="17"/>
      <c r="J10" s="10">
        <f>DAY(J7)</f>
        <v>20</v>
      </c>
      <c r="K10" s="10">
        <f t="shared" ref="K10" si="106">DAY(K7)</f>
        <v>21</v>
      </c>
      <c r="L10" s="10">
        <f t="shared" ref="L10:BW10" si="107">DAY(L7)</f>
        <v>22</v>
      </c>
      <c r="M10" s="10">
        <f t="shared" si="107"/>
        <v>23</v>
      </c>
      <c r="N10" s="10">
        <f t="shared" si="107"/>
        <v>24</v>
      </c>
      <c r="O10" s="40">
        <f t="shared" si="107"/>
        <v>25</v>
      </c>
      <c r="P10" s="40">
        <f t="shared" si="107"/>
        <v>26</v>
      </c>
      <c r="Q10" s="40">
        <f t="shared" si="107"/>
        <v>27</v>
      </c>
      <c r="R10" s="40">
        <f t="shared" si="107"/>
        <v>28</v>
      </c>
      <c r="S10" s="43">
        <f t="shared" si="107"/>
        <v>29</v>
      </c>
      <c r="T10" s="41">
        <f t="shared" si="107"/>
        <v>30</v>
      </c>
      <c r="U10" s="10">
        <f t="shared" si="107"/>
        <v>1</v>
      </c>
      <c r="V10" s="10">
        <f t="shared" si="107"/>
        <v>2</v>
      </c>
      <c r="W10" s="10">
        <f t="shared" si="107"/>
        <v>3</v>
      </c>
      <c r="X10" s="10">
        <f t="shared" si="107"/>
        <v>4</v>
      </c>
      <c r="Y10" s="10">
        <f t="shared" si="107"/>
        <v>5</v>
      </c>
      <c r="Z10" s="10">
        <f t="shared" si="107"/>
        <v>6</v>
      </c>
      <c r="AA10" s="10">
        <f t="shared" si="107"/>
        <v>7</v>
      </c>
      <c r="AB10" s="10">
        <f t="shared" si="107"/>
        <v>8</v>
      </c>
      <c r="AC10" s="40">
        <f t="shared" si="107"/>
        <v>9</v>
      </c>
      <c r="AD10" s="40">
        <f t="shared" si="107"/>
        <v>10</v>
      </c>
      <c r="AE10" s="40">
        <f t="shared" si="107"/>
        <v>11</v>
      </c>
      <c r="AF10" s="40">
        <f t="shared" si="107"/>
        <v>12</v>
      </c>
      <c r="AG10" s="40">
        <f t="shared" si="107"/>
        <v>13</v>
      </c>
      <c r="AH10" s="10">
        <f t="shared" si="107"/>
        <v>14</v>
      </c>
      <c r="AI10" s="10">
        <f t="shared" si="107"/>
        <v>15</v>
      </c>
      <c r="AJ10" s="10">
        <f t="shared" si="107"/>
        <v>16</v>
      </c>
      <c r="AK10" s="10">
        <f t="shared" si="107"/>
        <v>17</v>
      </c>
      <c r="AL10" s="10">
        <f t="shared" si="107"/>
        <v>18</v>
      </c>
      <c r="AM10" s="10">
        <f t="shared" si="107"/>
        <v>19</v>
      </c>
      <c r="AN10" s="10">
        <f t="shared" si="107"/>
        <v>20</v>
      </c>
      <c r="AO10" s="10">
        <f t="shared" si="107"/>
        <v>21</v>
      </c>
      <c r="AP10" s="10">
        <f t="shared" si="107"/>
        <v>22</v>
      </c>
      <c r="AQ10" s="10">
        <f t="shared" si="107"/>
        <v>23</v>
      </c>
      <c r="AR10" s="10">
        <f t="shared" si="107"/>
        <v>24</v>
      </c>
      <c r="AS10" s="10">
        <f t="shared" si="107"/>
        <v>25</v>
      </c>
      <c r="AT10" s="10">
        <f t="shared" si="107"/>
        <v>26</v>
      </c>
      <c r="AU10" s="10">
        <f t="shared" si="107"/>
        <v>27</v>
      </c>
      <c r="AV10" s="10">
        <f t="shared" si="107"/>
        <v>28</v>
      </c>
      <c r="AW10" s="10">
        <f t="shared" si="107"/>
        <v>29</v>
      </c>
      <c r="AX10" s="10">
        <f t="shared" si="107"/>
        <v>30</v>
      </c>
      <c r="AY10" s="10">
        <f t="shared" si="107"/>
        <v>31</v>
      </c>
      <c r="AZ10" s="10">
        <f t="shared" si="107"/>
        <v>1</v>
      </c>
      <c r="BA10" s="10">
        <f t="shared" si="107"/>
        <v>2</v>
      </c>
      <c r="BB10" s="10">
        <f t="shared" si="107"/>
        <v>3</v>
      </c>
      <c r="BC10" s="10">
        <f t="shared" si="107"/>
        <v>4</v>
      </c>
      <c r="BD10" s="10">
        <f t="shared" si="107"/>
        <v>5</v>
      </c>
      <c r="BE10" s="10">
        <f t="shared" si="107"/>
        <v>6</v>
      </c>
      <c r="BF10" s="10">
        <f t="shared" si="107"/>
        <v>7</v>
      </c>
      <c r="BG10" s="10">
        <f t="shared" si="107"/>
        <v>8</v>
      </c>
      <c r="BH10" s="10">
        <f t="shared" si="107"/>
        <v>9</v>
      </c>
      <c r="BI10" s="10">
        <f t="shared" si="107"/>
        <v>10</v>
      </c>
      <c r="BJ10" s="10">
        <f t="shared" si="107"/>
        <v>11</v>
      </c>
      <c r="BK10" s="10">
        <f t="shared" si="107"/>
        <v>12</v>
      </c>
      <c r="BL10" s="10">
        <f t="shared" si="107"/>
        <v>13</v>
      </c>
      <c r="BM10" s="10">
        <f t="shared" si="107"/>
        <v>14</v>
      </c>
      <c r="BN10" s="10">
        <f t="shared" si="107"/>
        <v>15</v>
      </c>
      <c r="BO10" s="10">
        <f t="shared" si="107"/>
        <v>16</v>
      </c>
      <c r="BP10" s="10">
        <f t="shared" si="107"/>
        <v>17</v>
      </c>
      <c r="BQ10" s="10">
        <f t="shared" si="107"/>
        <v>18</v>
      </c>
      <c r="BR10" s="10">
        <f t="shared" si="107"/>
        <v>19</v>
      </c>
      <c r="BS10" s="42">
        <f t="shared" si="107"/>
        <v>20</v>
      </c>
      <c r="BT10" s="42">
        <f t="shared" si="107"/>
        <v>21</v>
      </c>
      <c r="BU10" s="42">
        <f t="shared" si="107"/>
        <v>22</v>
      </c>
      <c r="BV10" s="42">
        <f t="shared" si="107"/>
        <v>23</v>
      </c>
      <c r="BW10" s="42">
        <f t="shared" si="107"/>
        <v>24</v>
      </c>
      <c r="BX10" s="10">
        <f t="shared" ref="BX10:DR10" si="108">DAY(BX7)</f>
        <v>25</v>
      </c>
      <c r="BY10" s="10">
        <f t="shared" si="108"/>
        <v>26</v>
      </c>
      <c r="BZ10" s="43">
        <f t="shared" si="108"/>
        <v>27</v>
      </c>
      <c r="CA10" s="43">
        <f t="shared" si="108"/>
        <v>28</v>
      </c>
      <c r="CB10" s="43">
        <f t="shared" si="108"/>
        <v>29</v>
      </c>
      <c r="CC10" s="43">
        <f t="shared" si="108"/>
        <v>30</v>
      </c>
      <c r="CD10" s="43">
        <f t="shared" si="108"/>
        <v>1</v>
      </c>
      <c r="CE10" s="10">
        <f t="shared" si="108"/>
        <v>2</v>
      </c>
      <c r="CF10" s="10">
        <f t="shared" si="108"/>
        <v>3</v>
      </c>
      <c r="CG10" s="10">
        <f t="shared" si="108"/>
        <v>4</v>
      </c>
      <c r="CH10" s="10">
        <f t="shared" si="108"/>
        <v>5</v>
      </c>
      <c r="CI10" s="10">
        <f t="shared" si="108"/>
        <v>6</v>
      </c>
      <c r="CJ10" s="10">
        <f t="shared" si="108"/>
        <v>7</v>
      </c>
      <c r="CK10" s="10">
        <f t="shared" si="108"/>
        <v>8</v>
      </c>
      <c r="CL10" s="10">
        <f t="shared" si="108"/>
        <v>9</v>
      </c>
      <c r="CM10" s="10">
        <f t="shared" si="108"/>
        <v>10</v>
      </c>
      <c r="CN10" s="10">
        <f t="shared" si="108"/>
        <v>11</v>
      </c>
      <c r="CO10" s="10">
        <f t="shared" si="108"/>
        <v>12</v>
      </c>
      <c r="CP10" s="10">
        <f t="shared" si="108"/>
        <v>13</v>
      </c>
      <c r="CQ10" s="10">
        <f t="shared" si="108"/>
        <v>14</v>
      </c>
      <c r="CR10" s="10">
        <f t="shared" si="108"/>
        <v>15</v>
      </c>
      <c r="CS10" s="10">
        <f t="shared" si="108"/>
        <v>16</v>
      </c>
      <c r="CT10" s="10">
        <f t="shared" si="108"/>
        <v>17</v>
      </c>
      <c r="CU10" s="10">
        <f t="shared" si="108"/>
        <v>18</v>
      </c>
      <c r="CV10" s="10">
        <f t="shared" si="108"/>
        <v>19</v>
      </c>
      <c r="CW10" s="10">
        <f t="shared" si="108"/>
        <v>20</v>
      </c>
      <c r="CX10" s="10">
        <f t="shared" si="108"/>
        <v>21</v>
      </c>
      <c r="CY10" s="10">
        <f t="shared" si="108"/>
        <v>22</v>
      </c>
      <c r="CZ10" s="10">
        <f t="shared" si="108"/>
        <v>23</v>
      </c>
      <c r="DA10" s="10">
        <f t="shared" si="108"/>
        <v>24</v>
      </c>
      <c r="DB10" s="10">
        <f t="shared" si="108"/>
        <v>25</v>
      </c>
      <c r="DC10" s="10">
        <f t="shared" si="108"/>
        <v>26</v>
      </c>
      <c r="DD10" s="10">
        <f t="shared" si="108"/>
        <v>27</v>
      </c>
      <c r="DE10" s="10">
        <f t="shared" si="108"/>
        <v>28</v>
      </c>
      <c r="DF10" s="10">
        <f t="shared" si="108"/>
        <v>29</v>
      </c>
      <c r="DG10" s="10">
        <f t="shared" si="108"/>
        <v>30</v>
      </c>
      <c r="DH10" s="10">
        <f t="shared" si="108"/>
        <v>31</v>
      </c>
      <c r="DI10" s="10">
        <f t="shared" si="108"/>
        <v>1</v>
      </c>
      <c r="DJ10" s="10">
        <f t="shared" si="108"/>
        <v>2</v>
      </c>
      <c r="DK10" s="10">
        <f t="shared" si="108"/>
        <v>3</v>
      </c>
      <c r="DL10" s="10">
        <f t="shared" si="108"/>
        <v>4</v>
      </c>
      <c r="DM10" s="10">
        <f t="shared" si="108"/>
        <v>5</v>
      </c>
      <c r="DN10" s="10">
        <f t="shared" si="108"/>
        <v>6</v>
      </c>
      <c r="DO10" s="10">
        <f t="shared" si="108"/>
        <v>7</v>
      </c>
      <c r="DP10" s="10">
        <f t="shared" si="108"/>
        <v>8</v>
      </c>
      <c r="DQ10" s="10">
        <f t="shared" si="108"/>
        <v>9</v>
      </c>
      <c r="DR10" s="10">
        <f t="shared" si="108"/>
        <v>10</v>
      </c>
    </row>
    <row r="11" spans="1:151" s="2" customFormat="1" ht="13" customHeight="1">
      <c r="A11" s="19">
        <v>1</v>
      </c>
      <c r="B11" s="27"/>
      <c r="C11" s="27" t="s">
        <v>43</v>
      </c>
      <c r="D11" s="20" t="s">
        <v>42</v>
      </c>
      <c r="E11" s="27"/>
      <c r="F11" s="21"/>
      <c r="G11" s="27"/>
      <c r="H11" s="38"/>
      <c r="I11" s="22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</row>
    <row r="12" spans="1:151" ht="13" customHeight="1">
      <c r="A12" s="7" t="s">
        <v>10</v>
      </c>
      <c r="C12" s="26" t="s">
        <v>86</v>
      </c>
      <c r="D12" s="11" t="s">
        <v>31</v>
      </c>
      <c r="E12" s="31">
        <v>42492</v>
      </c>
      <c r="F12" s="12">
        <v>7</v>
      </c>
      <c r="G12" s="35">
        <f t="shared" ref="G12:G17" si="109">IF(D12="","",IF($E$5="OUI",WORKDAY(E12,IF(WEEKDAY(E12,2)&gt;=6,F12,F12-1)),E12+F12-1))</f>
        <v>42498</v>
      </c>
      <c r="H12" s="39">
        <v>0</v>
      </c>
      <c r="I12" s="18">
        <f t="shared" ref="I12" si="110">E12+H12*(G12-E12)</f>
        <v>42492</v>
      </c>
    </row>
    <row r="13" spans="1:151" ht="13" customHeight="1">
      <c r="A13" s="7" t="s">
        <v>11</v>
      </c>
      <c r="C13" s="26" t="s">
        <v>44</v>
      </c>
      <c r="D13" s="11" t="s">
        <v>32</v>
      </c>
      <c r="E13" s="31">
        <v>42485</v>
      </c>
      <c r="F13" s="12">
        <v>1</v>
      </c>
      <c r="G13" s="35">
        <f t="shared" si="109"/>
        <v>42485</v>
      </c>
      <c r="H13" s="39">
        <v>1</v>
      </c>
      <c r="I13" s="18">
        <f t="shared" ref="I13:I14" si="111">E13+H13*(G13-E13)</f>
        <v>42485</v>
      </c>
    </row>
    <row r="14" spans="1:151" ht="13" customHeight="1">
      <c r="A14" s="7" t="s">
        <v>27</v>
      </c>
      <c r="C14" s="26" t="s">
        <v>45</v>
      </c>
      <c r="D14" s="11" t="s">
        <v>33</v>
      </c>
      <c r="E14" s="31">
        <v>42485</v>
      </c>
      <c r="F14" s="12">
        <v>2</v>
      </c>
      <c r="G14" s="35">
        <f t="shared" si="109"/>
        <v>42486</v>
      </c>
      <c r="H14" s="39">
        <v>1</v>
      </c>
      <c r="I14" s="18">
        <f t="shared" si="111"/>
        <v>42486</v>
      </c>
    </row>
    <row r="15" spans="1:151" ht="13" customHeight="1">
      <c r="A15" s="7" t="s">
        <v>34</v>
      </c>
      <c r="C15" s="26" t="s">
        <v>46</v>
      </c>
      <c r="D15" s="11" t="s">
        <v>36</v>
      </c>
      <c r="E15" s="31">
        <v>42485</v>
      </c>
      <c r="F15" s="12">
        <v>2</v>
      </c>
      <c r="G15" s="35">
        <f t="shared" si="109"/>
        <v>42486</v>
      </c>
      <c r="H15" s="39">
        <v>1</v>
      </c>
      <c r="I15" s="18"/>
      <c r="O15" s="65"/>
      <c r="P15" s="65"/>
    </row>
    <row r="16" spans="1:151" ht="13" customHeight="1">
      <c r="A16" s="7" t="s">
        <v>35</v>
      </c>
      <c r="C16" s="26" t="s">
        <v>86</v>
      </c>
      <c r="D16" s="11" t="s">
        <v>37</v>
      </c>
      <c r="E16" s="31">
        <v>42500</v>
      </c>
      <c r="F16" s="12">
        <v>6</v>
      </c>
      <c r="G16" s="35">
        <f t="shared" si="109"/>
        <v>42505</v>
      </c>
      <c r="H16" s="39">
        <v>0</v>
      </c>
      <c r="I16" s="18"/>
    </row>
    <row r="17" spans="1:122" ht="13" hidden="1" customHeight="1">
      <c r="A17" s="7" t="s">
        <v>38</v>
      </c>
      <c r="D17" s="11" t="s">
        <v>39</v>
      </c>
      <c r="E17" s="31"/>
      <c r="F17" s="12"/>
      <c r="G17" s="35">
        <f t="shared" si="109"/>
        <v>-1</v>
      </c>
      <c r="H17" s="39">
        <v>0</v>
      </c>
      <c r="I17" s="18"/>
    </row>
    <row r="18" spans="1:122" s="2" customFormat="1" ht="14" customHeight="1">
      <c r="A18" s="19">
        <v>2</v>
      </c>
      <c r="B18" s="27" t="s">
        <v>66</v>
      </c>
      <c r="C18" s="27" t="s">
        <v>65</v>
      </c>
      <c r="D18" s="20" t="s">
        <v>40</v>
      </c>
      <c r="E18" s="27"/>
      <c r="F18" s="21"/>
      <c r="G18" s="27"/>
      <c r="H18" s="38"/>
      <c r="I18" s="22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</row>
    <row r="19" spans="1:122" ht="13" customHeight="1">
      <c r="A19" s="7" t="s">
        <v>19</v>
      </c>
      <c r="B19" s="26" t="s">
        <v>69</v>
      </c>
      <c r="C19" s="26" t="s">
        <v>46</v>
      </c>
      <c r="D19" s="1" t="s">
        <v>67</v>
      </c>
      <c r="E19" s="31">
        <v>42499</v>
      </c>
      <c r="F19" s="45">
        <f>8+4+6</f>
        <v>18</v>
      </c>
      <c r="G19" s="35">
        <f t="shared" ref="G19:G34" si="112">IF(D19="","",IF($E$5="OUI",WORKDAY(E19,IF(WEEKDAY(E19,2)&gt;=6,F19,F19-1)),E19+F19-1))</f>
        <v>42516</v>
      </c>
      <c r="H19" s="39">
        <v>0</v>
      </c>
      <c r="I19" s="18">
        <f t="shared" ref="I19:I37" si="113">E19+H19*(G19-E19)</f>
        <v>42499</v>
      </c>
    </row>
    <row r="20" spans="1:122" hidden="1">
      <c r="B20" s="26" t="s">
        <v>59</v>
      </c>
      <c r="D20" s="1" t="s">
        <v>57</v>
      </c>
      <c r="E20" s="31"/>
      <c r="F20" s="45"/>
      <c r="G20" s="35">
        <f t="shared" si="112"/>
        <v>-1</v>
      </c>
      <c r="H20" s="39">
        <v>0</v>
      </c>
      <c r="I20" s="18"/>
    </row>
    <row r="21" spans="1:122" hidden="1">
      <c r="B21" s="26" t="s">
        <v>59</v>
      </c>
      <c r="D21" s="1" t="s">
        <v>58</v>
      </c>
      <c r="E21" s="31"/>
      <c r="F21" s="45"/>
      <c r="G21" s="35">
        <f t="shared" si="112"/>
        <v>-1</v>
      </c>
      <c r="H21" s="39">
        <v>0</v>
      </c>
      <c r="I21" s="18"/>
    </row>
    <row r="22" spans="1:122" hidden="1">
      <c r="B22" s="26" t="s">
        <v>59</v>
      </c>
      <c r="D22" s="1" t="s">
        <v>60</v>
      </c>
      <c r="E22" s="31"/>
      <c r="F22" s="45"/>
      <c r="G22" s="35">
        <f t="shared" si="112"/>
        <v>-1</v>
      </c>
      <c r="H22" s="39">
        <v>0</v>
      </c>
      <c r="I22" s="18"/>
    </row>
    <row r="23" spans="1:122" hidden="1">
      <c r="B23" s="26" t="s">
        <v>62</v>
      </c>
      <c r="D23" s="1" t="s">
        <v>61</v>
      </c>
      <c r="E23" s="31"/>
      <c r="F23" s="45"/>
      <c r="G23" s="35">
        <f t="shared" si="112"/>
        <v>-1</v>
      </c>
      <c r="H23" s="39">
        <v>0</v>
      </c>
      <c r="I23" s="18"/>
    </row>
    <row r="24" spans="1:122" hidden="1">
      <c r="B24" s="26" t="s">
        <v>93</v>
      </c>
      <c r="C24" s="26" t="s">
        <v>46</v>
      </c>
      <c r="D24" s="1" t="s">
        <v>94</v>
      </c>
      <c r="E24" s="31"/>
      <c r="F24" s="45"/>
      <c r="G24" s="35"/>
      <c r="H24" s="39"/>
      <c r="I24" s="18"/>
    </row>
    <row r="25" spans="1:122" ht="13" customHeight="1">
      <c r="A25" s="7" t="s">
        <v>20</v>
      </c>
      <c r="B25" s="26" t="s">
        <v>88</v>
      </c>
      <c r="C25" s="26" t="s">
        <v>84</v>
      </c>
      <c r="D25" s="11" t="s">
        <v>68</v>
      </c>
      <c r="E25" s="31">
        <v>42507</v>
      </c>
      <c r="F25" s="46">
        <f>2*1</f>
        <v>2</v>
      </c>
      <c r="G25" s="35">
        <f t="shared" si="112"/>
        <v>42508</v>
      </c>
      <c r="H25" s="39">
        <v>0</v>
      </c>
      <c r="I25" s="18"/>
    </row>
    <row r="26" spans="1:122" ht="13" hidden="1" customHeight="1">
      <c r="B26" s="26" t="s">
        <v>88</v>
      </c>
      <c r="C26" s="26" t="s">
        <v>84</v>
      </c>
      <c r="D26" s="11" t="s">
        <v>70</v>
      </c>
      <c r="E26" s="31"/>
      <c r="F26" s="46"/>
      <c r="G26" s="35">
        <f t="shared" si="112"/>
        <v>-1</v>
      </c>
      <c r="H26" s="39">
        <v>0</v>
      </c>
      <c r="I26" s="18"/>
    </row>
    <row r="27" spans="1:122" ht="13" hidden="1" customHeight="1">
      <c r="B27" s="26" t="s">
        <v>88</v>
      </c>
      <c r="C27" s="26" t="s">
        <v>84</v>
      </c>
      <c r="D27" s="11" t="s">
        <v>71</v>
      </c>
      <c r="E27" s="31"/>
      <c r="F27" s="46"/>
      <c r="G27" s="35">
        <f t="shared" si="112"/>
        <v>-1</v>
      </c>
      <c r="H27" s="39">
        <v>0</v>
      </c>
      <c r="I27" s="18"/>
    </row>
    <row r="28" spans="1:122" ht="13" hidden="1" customHeight="1">
      <c r="B28" s="26" t="s">
        <v>88</v>
      </c>
      <c r="C28" s="26" t="s">
        <v>84</v>
      </c>
      <c r="D28" s="11" t="s">
        <v>72</v>
      </c>
      <c r="E28" s="31"/>
      <c r="F28" s="46"/>
      <c r="G28" s="35">
        <f t="shared" si="112"/>
        <v>-1</v>
      </c>
      <c r="H28" s="39">
        <v>0</v>
      </c>
      <c r="I28" s="18"/>
    </row>
    <row r="29" spans="1:122" hidden="1">
      <c r="B29" s="26" t="s">
        <v>88</v>
      </c>
      <c r="C29" s="26" t="s">
        <v>84</v>
      </c>
      <c r="D29" s="11" t="s">
        <v>73</v>
      </c>
      <c r="E29" s="31"/>
      <c r="F29" s="46"/>
      <c r="G29" s="35">
        <f t="shared" si="112"/>
        <v>-1</v>
      </c>
      <c r="H29" s="39">
        <v>0</v>
      </c>
      <c r="I29" s="18"/>
    </row>
    <row r="30" spans="1:122" hidden="1">
      <c r="B30" s="26" t="s">
        <v>88</v>
      </c>
      <c r="C30" s="26" t="s">
        <v>84</v>
      </c>
      <c r="D30" s="11" t="s">
        <v>74</v>
      </c>
      <c r="E30" s="31"/>
      <c r="F30" s="46"/>
      <c r="G30" s="35">
        <f t="shared" si="112"/>
        <v>-1</v>
      </c>
      <c r="H30" s="39">
        <v>0</v>
      </c>
      <c r="I30" s="18"/>
    </row>
    <row r="31" spans="1:122">
      <c r="A31" s="7" t="s">
        <v>29</v>
      </c>
      <c r="B31" s="26" t="s">
        <v>88</v>
      </c>
      <c r="C31" s="26" t="s">
        <v>84</v>
      </c>
      <c r="D31" s="11" t="s">
        <v>77</v>
      </c>
      <c r="E31" s="31">
        <v>42510</v>
      </c>
      <c r="F31" s="46">
        <f>2*1*2</f>
        <v>4</v>
      </c>
      <c r="G31" s="35">
        <f t="shared" si="112"/>
        <v>42513</v>
      </c>
      <c r="H31" s="39">
        <v>0</v>
      </c>
      <c r="I31" s="18"/>
    </row>
    <row r="32" spans="1:122" hidden="1">
      <c r="A32" s="7" t="s">
        <v>51</v>
      </c>
      <c r="B32" s="26" t="s">
        <v>59</v>
      </c>
      <c r="D32" s="1" t="s">
        <v>75</v>
      </c>
      <c r="E32" s="31"/>
      <c r="F32" s="45"/>
      <c r="G32" s="35">
        <f t="shared" si="112"/>
        <v>-1</v>
      </c>
      <c r="H32" s="39">
        <v>0</v>
      </c>
      <c r="I32" s="18"/>
    </row>
    <row r="33" spans="1:122" hidden="1">
      <c r="A33" s="7" t="s">
        <v>52</v>
      </c>
      <c r="B33" s="26" t="s">
        <v>59</v>
      </c>
      <c r="D33" s="1" t="s">
        <v>76</v>
      </c>
      <c r="E33" s="31"/>
      <c r="F33" s="45"/>
      <c r="G33" s="35">
        <f t="shared" si="112"/>
        <v>-1</v>
      </c>
      <c r="H33" s="39">
        <v>0</v>
      </c>
      <c r="I33" s="18"/>
    </row>
    <row r="34" spans="1:122">
      <c r="A34" s="7" t="s">
        <v>48</v>
      </c>
      <c r="B34" s="26" t="s">
        <v>91</v>
      </c>
      <c r="C34" s="26" t="s">
        <v>44</v>
      </c>
      <c r="D34" s="1" t="s">
        <v>78</v>
      </c>
      <c r="E34" s="31">
        <v>42518</v>
      </c>
      <c r="F34" s="45">
        <f>2*1+2*1</f>
        <v>4</v>
      </c>
      <c r="G34" s="35">
        <f t="shared" si="112"/>
        <v>42521</v>
      </c>
      <c r="H34" s="39">
        <v>0</v>
      </c>
      <c r="I34" s="18"/>
    </row>
    <row r="35" spans="1:122" hidden="1">
      <c r="B35" s="26" t="s">
        <v>83</v>
      </c>
      <c r="C35" s="26" t="s">
        <v>44</v>
      </c>
      <c r="D35" s="1" t="s">
        <v>89</v>
      </c>
      <c r="E35" s="31"/>
      <c r="F35" s="45"/>
      <c r="G35" s="35"/>
      <c r="H35" s="39"/>
      <c r="I35" s="18"/>
    </row>
    <row r="36" spans="1:122" hidden="1">
      <c r="B36" s="26" t="s">
        <v>88</v>
      </c>
      <c r="C36" s="26" t="s">
        <v>44</v>
      </c>
      <c r="D36" s="1" t="s">
        <v>90</v>
      </c>
      <c r="E36" s="31"/>
      <c r="F36" s="45"/>
      <c r="G36" s="35"/>
      <c r="H36" s="39"/>
      <c r="I36" s="18"/>
    </row>
    <row r="37" spans="1:122">
      <c r="A37" s="7" t="s">
        <v>49</v>
      </c>
      <c r="B37" s="26" t="s">
        <v>92</v>
      </c>
      <c r="C37" s="26" t="s">
        <v>85</v>
      </c>
      <c r="D37" s="1" t="s">
        <v>80</v>
      </c>
      <c r="E37" s="31">
        <v>42518</v>
      </c>
      <c r="F37" s="45">
        <f>0.5+6+2</f>
        <v>8.5</v>
      </c>
      <c r="G37" s="35">
        <f>IF(D38="","",IF($E$5="OUI",WORKDAY(E37,IF(WEEKDAY(E37,2)&gt;=6,F37,F37-1)),E37+F37-1))</f>
        <v>42525.5</v>
      </c>
      <c r="H37" s="39">
        <v>0</v>
      </c>
      <c r="I37" s="18">
        <f t="shared" si="113"/>
        <v>42518</v>
      </c>
    </row>
    <row r="38" spans="1:122" hidden="1">
      <c r="A38" s="7" t="s">
        <v>51</v>
      </c>
      <c r="B38" s="26" t="s">
        <v>83</v>
      </c>
      <c r="C38" s="26" t="s">
        <v>85</v>
      </c>
      <c r="D38" s="1" t="s">
        <v>82</v>
      </c>
      <c r="E38" s="31">
        <v>42519</v>
      </c>
      <c r="F38" s="45">
        <f>2*2</f>
        <v>4</v>
      </c>
      <c r="G38" s="35">
        <f t="shared" ref="G38:G41" si="114">IF(D39="","",IF($E$5="OUI",WORKDAY(E38,IF(WEEKDAY(E38,2)&gt;=6,F38,F38-1)),E38+F38-1))</f>
        <v>42522</v>
      </c>
      <c r="H38" s="39"/>
      <c r="I38" s="18"/>
    </row>
    <row r="39" spans="1:122" hidden="1">
      <c r="B39" s="26" t="s">
        <v>83</v>
      </c>
      <c r="C39" s="26" t="s">
        <v>85</v>
      </c>
      <c r="D39" s="1" t="s">
        <v>87</v>
      </c>
      <c r="E39" s="31">
        <v>42520</v>
      </c>
      <c r="F39" s="12"/>
      <c r="G39" s="35">
        <f t="shared" si="114"/>
        <v>42519</v>
      </c>
      <c r="H39" s="39"/>
      <c r="I39" s="18"/>
    </row>
    <row r="40" spans="1:122" hidden="1">
      <c r="A40" s="7" t="s">
        <v>64</v>
      </c>
      <c r="B40" s="26" t="s">
        <v>79</v>
      </c>
      <c r="C40" s="26" t="s">
        <v>85</v>
      </c>
      <c r="D40" s="11" t="s">
        <v>81</v>
      </c>
      <c r="E40" s="31">
        <v>42521</v>
      </c>
      <c r="F40" s="12"/>
      <c r="G40" s="35">
        <f t="shared" si="114"/>
        <v>42520</v>
      </c>
      <c r="H40" s="39"/>
      <c r="I40" s="18"/>
    </row>
    <row r="41" spans="1:122">
      <c r="A41" s="7" t="s">
        <v>50</v>
      </c>
      <c r="B41" s="26" t="s">
        <v>83</v>
      </c>
      <c r="C41" s="26" t="s">
        <v>44</v>
      </c>
      <c r="D41" s="1" t="s">
        <v>63</v>
      </c>
      <c r="E41" s="31">
        <v>42524</v>
      </c>
      <c r="F41" s="12">
        <v>2</v>
      </c>
      <c r="G41" s="35">
        <f t="shared" si="114"/>
        <v>42525</v>
      </c>
      <c r="H41" s="39">
        <v>0</v>
      </c>
      <c r="I41" s="18"/>
    </row>
    <row r="42" spans="1:122" s="2" customFormat="1" ht="13" customHeight="1">
      <c r="A42" s="19">
        <v>3</v>
      </c>
      <c r="B42" s="27"/>
      <c r="C42" s="27"/>
      <c r="D42" s="20" t="s">
        <v>41</v>
      </c>
      <c r="E42" s="27"/>
      <c r="F42" s="21"/>
      <c r="G42" s="27"/>
      <c r="H42" s="38"/>
      <c r="I42" s="22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</row>
    <row r="43" spans="1:122" ht="13" customHeight="1">
      <c r="A43" s="7" t="s">
        <v>21</v>
      </c>
      <c r="C43" s="26" t="s">
        <v>86</v>
      </c>
      <c r="D43" s="11" t="s">
        <v>53</v>
      </c>
      <c r="E43" s="31">
        <v>42500</v>
      </c>
      <c r="F43" s="12">
        <v>6</v>
      </c>
      <c r="G43" s="35">
        <f>IF(D43="","",IF($E$5="OUI",WORKDAY(E43,IF(WEEKDAY(E43,2)&gt;=6,F43,F43-1)),E43+F43-1))</f>
        <v>42505</v>
      </c>
      <c r="H43" s="39">
        <v>0</v>
      </c>
      <c r="I43" s="18">
        <f t="shared" ref="I43:I45" si="115">E43+H43*(G43-E43)</f>
        <v>42500</v>
      </c>
    </row>
    <row r="44" spans="1:122" ht="13" hidden="1" customHeight="1">
      <c r="A44" s="7" t="s">
        <v>22</v>
      </c>
      <c r="D44" s="11" t="s">
        <v>54</v>
      </c>
      <c r="E44" s="31"/>
      <c r="F44" s="12"/>
      <c r="G44" s="35">
        <f>IF(D44="","",IF($E$5="OUI",WORKDAY(E44,IF(WEEKDAY(E44,2)&gt;=6,F44,F44-1)),E44+F44-1))</f>
        <v>-1</v>
      </c>
      <c r="H44" s="39">
        <v>0</v>
      </c>
      <c r="I44" s="18">
        <f t="shared" si="115"/>
        <v>0</v>
      </c>
    </row>
    <row r="45" spans="1:122" ht="13" customHeight="1">
      <c r="A45" s="7" t="s">
        <v>23</v>
      </c>
      <c r="C45" s="26" t="s">
        <v>86</v>
      </c>
      <c r="D45" s="11" t="s">
        <v>55</v>
      </c>
      <c r="E45" s="31">
        <v>42556</v>
      </c>
      <c r="F45" s="12">
        <v>16</v>
      </c>
      <c r="G45" s="35">
        <f>IF(D45="","",IF($E$5="OUI",WORKDAY(E45,IF(WEEKDAY(E45,2)&gt;=6,F45,F45-1)),E45+F45-1))</f>
        <v>42571</v>
      </c>
      <c r="H45" s="39">
        <v>0</v>
      </c>
      <c r="I45" s="18">
        <f t="shared" si="115"/>
        <v>42556</v>
      </c>
    </row>
    <row r="46" spans="1:122" s="2" customFormat="1" ht="13" customHeight="1">
      <c r="A46" s="19">
        <v>4</v>
      </c>
      <c r="B46" s="27"/>
      <c r="C46" s="27"/>
      <c r="D46" s="20" t="s">
        <v>47</v>
      </c>
      <c r="E46" s="27"/>
      <c r="F46" s="21"/>
      <c r="G46" s="44">
        <v>42571</v>
      </c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47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23"/>
      <c r="DP46" s="23"/>
      <c r="DQ46" s="23"/>
      <c r="DR46" s="23"/>
    </row>
    <row r="47" spans="1:122" ht="13" hidden="1" customHeight="1">
      <c r="A47" s="7" t="s">
        <v>24</v>
      </c>
      <c r="D47" s="11" t="s">
        <v>56</v>
      </c>
      <c r="E47" s="31"/>
      <c r="F47" s="12"/>
      <c r="G47" s="35">
        <f>IF(D47="","",IF($E$5="OUI",WORKDAY(E47,IF(WEEKDAY(E47,2)&gt;=6,F47,F47-1)),E47+F47-1))</f>
        <v>-1</v>
      </c>
      <c r="H47" s="39">
        <v>0</v>
      </c>
      <c r="I47" s="18">
        <f t="shared" ref="I47:I49" si="116">E47+H47*(G47-E47)</f>
        <v>0</v>
      </c>
    </row>
    <row r="48" spans="1:122" ht="13" hidden="1" customHeight="1">
      <c r="A48" s="7" t="s">
        <v>25</v>
      </c>
      <c r="D48" s="11"/>
      <c r="E48" s="31"/>
      <c r="F48" s="12"/>
      <c r="G48" s="35" t="str">
        <f>IF(D48="","",IF($E$5="OUI",WORKDAY(E48,IF(WEEKDAY(E48,2)&gt;=6,F48,F48-1)),E48+F48-1))</f>
        <v/>
      </c>
      <c r="H48" s="39">
        <v>0</v>
      </c>
      <c r="I48" s="18" t="e">
        <f t="shared" si="116"/>
        <v>#VALUE!</v>
      </c>
    </row>
    <row r="49" spans="1:9" ht="13" hidden="1" customHeight="1">
      <c r="A49" s="7" t="s">
        <v>26</v>
      </c>
      <c r="D49" s="11"/>
      <c r="E49" s="31"/>
      <c r="F49" s="12"/>
      <c r="G49" s="35" t="str">
        <f>IF(D49="","",IF($E$5="OUI",WORKDAY(E49,IF(WEEKDAY(E49,2)&gt;=6,F49,F49-1)),E49+F49-1))</f>
        <v/>
      </c>
      <c r="H49" s="39">
        <v>0</v>
      </c>
      <c r="I49" s="18" t="e">
        <f t="shared" si="116"/>
        <v>#VALUE!</v>
      </c>
    </row>
    <row r="50" spans="1:9" ht="13" customHeight="1">
      <c r="D50" s="11"/>
      <c r="E50" s="32"/>
      <c r="F50" s="13"/>
      <c r="G50" s="35"/>
      <c r="I50" s="18">
        <f t="shared" ref="I50:I57" si="117">E50+H50*(G50-E50)</f>
        <v>0</v>
      </c>
    </row>
    <row r="51" spans="1:9" ht="13" customHeight="1">
      <c r="D51" s="11"/>
      <c r="E51" s="32"/>
      <c r="F51" s="13"/>
      <c r="G51" s="35"/>
      <c r="I51" s="18">
        <f t="shared" si="117"/>
        <v>0</v>
      </c>
    </row>
    <row r="52" spans="1:9" ht="13" customHeight="1">
      <c r="D52" s="11"/>
      <c r="E52" s="32"/>
      <c r="F52" s="13"/>
      <c r="G52" s="35"/>
      <c r="I52" s="18">
        <f t="shared" si="117"/>
        <v>0</v>
      </c>
    </row>
    <row r="53" spans="1:9" ht="13" customHeight="1">
      <c r="D53" s="11"/>
      <c r="E53" s="32"/>
      <c r="F53" s="13"/>
      <c r="G53" s="35"/>
      <c r="I53" s="18">
        <f t="shared" si="117"/>
        <v>0</v>
      </c>
    </row>
    <row r="54" spans="1:9" ht="13" customHeight="1">
      <c r="D54" s="11"/>
      <c r="E54" s="32"/>
      <c r="F54" s="13"/>
      <c r="G54" s="35"/>
      <c r="I54" s="18">
        <f t="shared" si="117"/>
        <v>0</v>
      </c>
    </row>
    <row r="55" spans="1:9" ht="13" customHeight="1">
      <c r="D55" s="11"/>
      <c r="E55" s="32"/>
      <c r="F55" s="13"/>
      <c r="G55" s="35"/>
      <c r="I55" s="18">
        <f t="shared" si="117"/>
        <v>0</v>
      </c>
    </row>
    <row r="56" spans="1:9" ht="13" customHeight="1">
      <c r="D56" s="11"/>
      <c r="E56" s="32"/>
      <c r="F56" s="13"/>
      <c r="G56" s="35"/>
      <c r="I56" s="18">
        <f t="shared" si="117"/>
        <v>0</v>
      </c>
    </row>
    <row r="57" spans="1:9" ht="13" customHeight="1">
      <c r="D57" s="11"/>
      <c r="E57" s="32"/>
      <c r="F57" s="13"/>
      <c r="G57" s="35"/>
      <c r="I57" s="18">
        <f t="shared" si="117"/>
        <v>0</v>
      </c>
    </row>
    <row r="58" spans="1:9" ht="13" customHeight="1">
      <c r="G58" s="35" t="str">
        <f t="shared" ref="G58:G89" si="118">IF(D58="","",IF($E$5="OUI",WORKDAY(E58,IF(WEEKDAY(E58,2)&gt;=6,F58,F58-1)),E58+F58-1))</f>
        <v/>
      </c>
    </row>
    <row r="59" spans="1:9" ht="13" customHeight="1">
      <c r="G59" s="35" t="str">
        <f t="shared" si="118"/>
        <v/>
      </c>
    </row>
    <row r="60" spans="1:9" ht="13" customHeight="1">
      <c r="G60" s="35" t="str">
        <f t="shared" si="118"/>
        <v/>
      </c>
    </row>
    <row r="61" spans="1:9" ht="13" customHeight="1">
      <c r="G61" s="35" t="str">
        <f t="shared" si="118"/>
        <v/>
      </c>
    </row>
    <row r="62" spans="1:9" ht="13" customHeight="1">
      <c r="G62" s="35" t="str">
        <f t="shared" si="118"/>
        <v/>
      </c>
    </row>
    <row r="63" spans="1:9" ht="13" customHeight="1">
      <c r="G63" s="35" t="str">
        <f t="shared" si="118"/>
        <v/>
      </c>
    </row>
    <row r="64" spans="1:9" ht="13" customHeight="1">
      <c r="G64" s="35" t="str">
        <f t="shared" si="118"/>
        <v/>
      </c>
    </row>
    <row r="65" spans="7:7" ht="13" customHeight="1">
      <c r="G65" s="35" t="str">
        <f t="shared" si="118"/>
        <v/>
      </c>
    </row>
    <row r="66" spans="7:7" ht="13" customHeight="1">
      <c r="G66" s="35" t="str">
        <f t="shared" si="118"/>
        <v/>
      </c>
    </row>
    <row r="67" spans="7:7" ht="13" customHeight="1">
      <c r="G67" s="35" t="str">
        <f t="shared" si="118"/>
        <v/>
      </c>
    </row>
    <row r="68" spans="7:7" ht="13" customHeight="1">
      <c r="G68" s="35" t="str">
        <f t="shared" si="118"/>
        <v/>
      </c>
    </row>
    <row r="69" spans="7:7" ht="13" customHeight="1">
      <c r="G69" s="35" t="str">
        <f t="shared" si="118"/>
        <v/>
      </c>
    </row>
    <row r="70" spans="7:7" ht="13" customHeight="1">
      <c r="G70" s="35" t="str">
        <f t="shared" si="118"/>
        <v/>
      </c>
    </row>
    <row r="71" spans="7:7" ht="13" customHeight="1">
      <c r="G71" s="35" t="str">
        <f t="shared" si="118"/>
        <v/>
      </c>
    </row>
    <row r="72" spans="7:7" ht="13" customHeight="1">
      <c r="G72" s="35" t="str">
        <f t="shared" si="118"/>
        <v/>
      </c>
    </row>
    <row r="73" spans="7:7" ht="13" customHeight="1">
      <c r="G73" s="35" t="str">
        <f t="shared" si="118"/>
        <v/>
      </c>
    </row>
    <row r="74" spans="7:7" ht="13" customHeight="1">
      <c r="G74" s="35" t="str">
        <f t="shared" si="118"/>
        <v/>
      </c>
    </row>
    <row r="75" spans="7:7" ht="13" customHeight="1">
      <c r="G75" s="35" t="str">
        <f t="shared" si="118"/>
        <v/>
      </c>
    </row>
    <row r="76" spans="7:7" ht="13" customHeight="1">
      <c r="G76" s="35" t="str">
        <f t="shared" si="118"/>
        <v/>
      </c>
    </row>
    <row r="77" spans="7:7" ht="13" customHeight="1">
      <c r="G77" s="35" t="str">
        <f t="shared" si="118"/>
        <v/>
      </c>
    </row>
    <row r="78" spans="7:7" ht="13" customHeight="1">
      <c r="G78" s="35" t="str">
        <f t="shared" si="118"/>
        <v/>
      </c>
    </row>
    <row r="79" spans="7:7" ht="13" customHeight="1">
      <c r="G79" s="35" t="str">
        <f t="shared" si="118"/>
        <v/>
      </c>
    </row>
    <row r="80" spans="7:7" ht="13" customHeight="1">
      <c r="G80" s="35" t="str">
        <f t="shared" si="118"/>
        <v/>
      </c>
    </row>
    <row r="81" spans="7:7" ht="13" customHeight="1">
      <c r="G81" s="35" t="str">
        <f t="shared" si="118"/>
        <v/>
      </c>
    </row>
    <row r="82" spans="7:7" ht="13" customHeight="1">
      <c r="G82" s="35" t="str">
        <f t="shared" si="118"/>
        <v/>
      </c>
    </row>
    <row r="83" spans="7:7" ht="13" customHeight="1">
      <c r="G83" s="35" t="str">
        <f t="shared" si="118"/>
        <v/>
      </c>
    </row>
    <row r="84" spans="7:7" ht="13" customHeight="1">
      <c r="G84" s="35" t="str">
        <f t="shared" si="118"/>
        <v/>
      </c>
    </row>
    <row r="85" spans="7:7" ht="13" customHeight="1">
      <c r="G85" s="35" t="str">
        <f t="shared" si="118"/>
        <v/>
      </c>
    </row>
    <row r="86" spans="7:7" ht="13" customHeight="1">
      <c r="G86" s="35" t="str">
        <f t="shared" si="118"/>
        <v/>
      </c>
    </row>
    <row r="87" spans="7:7" ht="13" customHeight="1">
      <c r="G87" s="35" t="str">
        <f t="shared" si="118"/>
        <v/>
      </c>
    </row>
    <row r="88" spans="7:7" ht="13" customHeight="1">
      <c r="G88" s="35" t="str">
        <f t="shared" si="118"/>
        <v/>
      </c>
    </row>
    <row r="89" spans="7:7" ht="13" customHeight="1">
      <c r="G89" s="35" t="str">
        <f t="shared" si="118"/>
        <v/>
      </c>
    </row>
    <row r="90" spans="7:7" ht="13" customHeight="1">
      <c r="G90" s="35" t="str">
        <f t="shared" ref="G90:G115" si="119">IF(D90="","",IF($E$5="OUI",WORKDAY(E90,IF(WEEKDAY(E90,2)&gt;=6,F90,F90-1)),E90+F90-1))</f>
        <v/>
      </c>
    </row>
    <row r="91" spans="7:7" ht="13" customHeight="1">
      <c r="G91" s="35" t="str">
        <f t="shared" si="119"/>
        <v/>
      </c>
    </row>
    <row r="92" spans="7:7" ht="13" customHeight="1">
      <c r="G92" s="35" t="str">
        <f t="shared" si="119"/>
        <v/>
      </c>
    </row>
    <row r="93" spans="7:7" ht="13" customHeight="1">
      <c r="G93" s="35" t="str">
        <f t="shared" si="119"/>
        <v/>
      </c>
    </row>
    <row r="94" spans="7:7" ht="13" customHeight="1">
      <c r="G94" s="35" t="str">
        <f t="shared" si="119"/>
        <v/>
      </c>
    </row>
    <row r="95" spans="7:7" ht="13" customHeight="1">
      <c r="G95" s="35" t="str">
        <f t="shared" si="119"/>
        <v/>
      </c>
    </row>
    <row r="96" spans="7:7" ht="13" customHeight="1">
      <c r="G96" s="35" t="str">
        <f t="shared" si="119"/>
        <v/>
      </c>
    </row>
    <row r="97" spans="7:7" ht="13" customHeight="1">
      <c r="G97" s="35" t="str">
        <f t="shared" si="119"/>
        <v/>
      </c>
    </row>
    <row r="98" spans="7:7" ht="13" customHeight="1">
      <c r="G98" s="35" t="str">
        <f t="shared" si="119"/>
        <v/>
      </c>
    </row>
    <row r="99" spans="7:7" ht="13" customHeight="1">
      <c r="G99" s="35" t="str">
        <f t="shared" si="119"/>
        <v/>
      </c>
    </row>
    <row r="100" spans="7:7" ht="13" customHeight="1">
      <c r="G100" s="35" t="str">
        <f t="shared" si="119"/>
        <v/>
      </c>
    </row>
    <row r="101" spans="7:7" ht="13" customHeight="1">
      <c r="G101" s="35" t="str">
        <f t="shared" si="119"/>
        <v/>
      </c>
    </row>
    <row r="102" spans="7:7" ht="13" customHeight="1">
      <c r="G102" s="35" t="str">
        <f t="shared" si="119"/>
        <v/>
      </c>
    </row>
    <row r="103" spans="7:7" ht="13" customHeight="1">
      <c r="G103" s="35" t="str">
        <f t="shared" si="119"/>
        <v/>
      </c>
    </row>
    <row r="104" spans="7:7" ht="13" customHeight="1">
      <c r="G104" s="35" t="str">
        <f t="shared" si="119"/>
        <v/>
      </c>
    </row>
    <row r="105" spans="7:7" ht="13" customHeight="1">
      <c r="G105" s="35" t="str">
        <f t="shared" si="119"/>
        <v/>
      </c>
    </row>
    <row r="106" spans="7:7" ht="13" customHeight="1">
      <c r="G106" s="35" t="str">
        <f t="shared" si="119"/>
        <v/>
      </c>
    </row>
    <row r="107" spans="7:7" ht="13" customHeight="1">
      <c r="G107" s="35" t="str">
        <f t="shared" si="119"/>
        <v/>
      </c>
    </row>
    <row r="108" spans="7:7" ht="13" customHeight="1">
      <c r="G108" s="35" t="str">
        <f t="shared" si="119"/>
        <v/>
      </c>
    </row>
    <row r="109" spans="7:7" ht="13" customHeight="1">
      <c r="G109" s="35" t="str">
        <f t="shared" si="119"/>
        <v/>
      </c>
    </row>
    <row r="110" spans="7:7">
      <c r="G110" s="35" t="str">
        <f t="shared" si="119"/>
        <v/>
      </c>
    </row>
    <row r="111" spans="7:7">
      <c r="G111" s="35" t="str">
        <f t="shared" si="119"/>
        <v/>
      </c>
    </row>
    <row r="112" spans="7:7">
      <c r="G112" s="35" t="str">
        <f t="shared" si="119"/>
        <v/>
      </c>
    </row>
    <row r="113" spans="7:7">
      <c r="G113" s="35" t="str">
        <f t="shared" si="119"/>
        <v/>
      </c>
    </row>
    <row r="114" spans="7:7">
      <c r="G114" s="35" t="str">
        <f t="shared" si="119"/>
        <v/>
      </c>
    </row>
    <row r="115" spans="7:7">
      <c r="G115" s="35" t="str">
        <f t="shared" si="119"/>
        <v/>
      </c>
    </row>
  </sheetData>
  <mergeCells count="14">
    <mergeCell ref="A7:G7"/>
    <mergeCell ref="E3:G3"/>
    <mergeCell ref="E2:G2"/>
    <mergeCell ref="A1:G1"/>
    <mergeCell ref="A2:D2"/>
    <mergeCell ref="A3:D3"/>
    <mergeCell ref="A4:D4"/>
    <mergeCell ref="A5:D5"/>
    <mergeCell ref="A6:D6"/>
    <mergeCell ref="H9:H10"/>
    <mergeCell ref="G9:G10"/>
    <mergeCell ref="F9:F10"/>
    <mergeCell ref="E9:E10"/>
    <mergeCell ref="D9:D10"/>
  </mergeCells>
  <conditionalFormatting sqref="J8:DR8">
    <cfRule type="expression" dxfId="35" priority="37">
      <formula>J8&lt;&gt;""</formula>
    </cfRule>
  </conditionalFormatting>
  <conditionalFormatting sqref="K7:EU7">
    <cfRule type="expression" dxfId="34" priority="36">
      <formula>K10&lt;&gt;1</formula>
    </cfRule>
  </conditionalFormatting>
  <conditionalFormatting sqref="K7:EU7 K8:DR10">
    <cfRule type="expression" dxfId="33" priority="34">
      <formula>K$10=1</formula>
    </cfRule>
  </conditionalFormatting>
  <conditionalFormatting sqref="H11:H18 H40 I46:DN46 H42:H118">
    <cfRule type="expression" dxfId="32" priority="28">
      <formula>$D11&lt;&gt;""</formula>
    </cfRule>
  </conditionalFormatting>
  <conditionalFormatting sqref="J37:BQ37">
    <cfRule type="expression" dxfId="31" priority="60">
      <formula>AND(J$7=$I$2,#REF!&lt;&gt;"")</formula>
    </cfRule>
  </conditionalFormatting>
  <conditionalFormatting sqref="J37:BQ38 BB41:BC41 AV34:AY34 AN31:AQ31 CH45:CW45">
    <cfRule type="expression" dxfId="30" priority="69" stopIfTrue="1">
      <formula>#REF!=""</formula>
    </cfRule>
    <cfRule type="expression" dxfId="29" priority="70">
      <formula>AND(J$7&gt;=$E31,J$7&lt;=$G31,J$7&lt;=$I31,$H31&gt;0)</formula>
    </cfRule>
    <cfRule type="expression" dxfId="28" priority="71">
      <formula>AND(J$7&gt;=$E31,J$7&lt;=$G31,J$7&gt;=$I31,J$7&gt;=TODAY())</formula>
    </cfRule>
    <cfRule type="expression" dxfId="27" priority="72">
      <formula>AND(J$7&gt;=$E31,J$7&lt;=$G31,J$7&gt;=$I31)</formula>
    </cfRule>
  </conditionalFormatting>
  <conditionalFormatting sqref="H37 H41 H19:H34">
    <cfRule type="expression" dxfId="26" priority="90">
      <formula>#REF!&lt;&gt;""</formula>
    </cfRule>
  </conditionalFormatting>
  <conditionalFormatting sqref="J19:BQ19">
    <cfRule type="expression" dxfId="25" priority="91">
      <formula>AND(J$7=$I$2,#REF!&lt;&gt;"")</formula>
    </cfRule>
  </conditionalFormatting>
  <conditionalFormatting sqref="J19:BQ19">
    <cfRule type="expression" dxfId="24" priority="127" stopIfTrue="1">
      <formula>#REF!=""</formula>
    </cfRule>
    <cfRule type="expression" dxfId="23" priority="128">
      <formula>AND(J$7&gt;=$E19,J$7&lt;=$G19,J$7&lt;=$I19,$H19&gt;0)</formula>
    </cfRule>
    <cfRule type="expression" dxfId="22" priority="129">
      <formula>AND(J$7&gt;=$E19,J$7&lt;=$G19,J$7&gt;=$I19,J$7&gt;=TODAY())</formula>
    </cfRule>
    <cfRule type="expression" dxfId="21" priority="130">
      <formula>AND(J$7&gt;=$E19,J$7&lt;=$G19,J$7&gt;=$I19)</formula>
    </cfRule>
  </conditionalFormatting>
  <conditionalFormatting sqref="H38">
    <cfRule type="expression" dxfId="20" priority="192">
      <formula>#REF!&lt;&gt;""</formula>
    </cfRule>
  </conditionalFormatting>
  <conditionalFormatting sqref="J38:BQ38">
    <cfRule type="expression" dxfId="19" priority="194">
      <formula>AND(J$7=$I$2,#REF!&lt;&gt;"")</formula>
    </cfRule>
  </conditionalFormatting>
  <conditionalFormatting sqref="J7:EU7 J8:DR9 BR10:DR11 J18:DR18 BR42:DR42 J40:BQ40 DO46:DR46 J47:BQ115 J42:BQ45 J10:BQ17">
    <cfRule type="expression" dxfId="18" priority="205">
      <formula>AND(J$7=$I$2,$D7&lt;&gt;"")</formula>
    </cfRule>
  </conditionalFormatting>
  <conditionalFormatting sqref="J18:DR18 BR42:DR42 J40:BQ40 DO46:DR46 J47:BQ115 J42:BQ45 J12:BQ17">
    <cfRule type="expression" dxfId="17" priority="214" stopIfTrue="1">
      <formula>$D12=""</formula>
    </cfRule>
    <cfRule type="expression" dxfId="16" priority="215">
      <formula>AND(J$7&gt;=$E12,J$7&lt;=$G12,J$7&lt;=$I12,$H12&gt;0)</formula>
    </cfRule>
    <cfRule type="expression" dxfId="15" priority="216">
      <formula>AND(J$7&gt;=$E12,J$7&lt;=$G12,J$7&gt;=$I12,J$7&gt;=TODAY())</formula>
    </cfRule>
    <cfRule type="expression" dxfId="14" priority="217">
      <formula>AND(J$7&gt;=$E12,J$7&lt;=$G12,J$7&gt;=$I12)</formula>
    </cfRule>
  </conditionalFormatting>
  <conditionalFormatting sqref="BB41:BC41">
    <cfRule type="expression" dxfId="13" priority="21">
      <formula>AND(BB$7=$I$2,#REF!&lt;&gt;"")</formula>
    </cfRule>
  </conditionalFormatting>
  <conditionalFormatting sqref="AV34:AY34">
    <cfRule type="expression" dxfId="12" priority="16">
      <formula>AND(AV$7=$I$2,#REF!&lt;&gt;"")</formula>
    </cfRule>
  </conditionalFormatting>
  <conditionalFormatting sqref="AN31:AQ31">
    <cfRule type="expression" dxfId="11" priority="11">
      <formula>AND(AN$7=$I$2,#REF!&lt;&gt;"")</formula>
    </cfRule>
  </conditionalFormatting>
  <conditionalFormatting sqref="AK25:AL25">
    <cfRule type="expression" dxfId="10" priority="6">
      <formula>AND(AK$7=$I$2,#REF!&lt;&gt;"")</formula>
    </cfRule>
  </conditionalFormatting>
  <conditionalFormatting sqref="AK25:AL25">
    <cfRule type="expression" dxfId="9" priority="7" stopIfTrue="1">
      <formula>#REF!=""</formula>
    </cfRule>
    <cfRule type="expression" dxfId="8" priority="8">
      <formula>AND(AK$7&gt;=$E25,AK$7&lt;=$G25,AK$7&lt;=$I25,$H25&gt;0)</formula>
    </cfRule>
    <cfRule type="expression" dxfId="7" priority="9">
      <formula>AND(AK$7&gt;=$E25,AK$7&lt;=$G25,AK$7&gt;=$I25,AK$7&gt;=TODAY())</formula>
    </cfRule>
    <cfRule type="expression" dxfId="6" priority="10">
      <formula>AND(AK$7&gt;=$E25,AK$7&lt;=$G25,AK$7&gt;=$I25)</formula>
    </cfRule>
  </conditionalFormatting>
  <conditionalFormatting sqref="CH45:CW45">
    <cfRule type="expression" dxfId="5" priority="1">
      <formula>AND(CH$7=$I$2,#REF!&lt;&gt;"")</formula>
    </cfRule>
  </conditionalFormatting>
  <dataValidations count="1">
    <dataValidation type="list" allowBlank="1" showInputMessage="1" showErrorMessage="1" sqref="E5:G5">
      <formula1>ouinon</formula1>
    </dataValidation>
  </dataValidations>
  <pageMargins left="0.25" right="0.25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3" name="Scroll Bar 6">
              <controlPr defaultSize="0" autoPict="0">
                <anchor moveWithCells="1">
                  <from>
                    <xdr:col>9</xdr:col>
                    <xdr:colOff>50800</xdr:colOff>
                    <xdr:row>1</xdr:row>
                    <xdr:rowOff>38100</xdr:rowOff>
                  </from>
                  <to>
                    <xdr:col>68</xdr:col>
                    <xdr:colOff>177800</xdr:colOff>
                    <xdr:row>2</xdr:row>
                    <xdr:rowOff>165100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4" x14ac:dyDescent="0"/>
  <cols>
    <col min="1" max="1" width="2" bestFit="1" customWidth="1"/>
    <col min="2" max="2" width="2.6640625" bestFit="1" customWidth="1"/>
    <col min="3" max="3" width="4.33203125" customWidth="1"/>
    <col min="4" max="4" width="5.33203125" bestFit="1" customWidth="1"/>
  </cols>
  <sheetData>
    <row r="1" spans="1:4">
      <c r="A1">
        <v>1</v>
      </c>
      <c r="B1" t="s">
        <v>4</v>
      </c>
      <c r="D1" t="s">
        <v>13</v>
      </c>
    </row>
    <row r="2" spans="1:4">
      <c r="A2">
        <v>2</v>
      </c>
      <c r="B2" t="s">
        <v>5</v>
      </c>
      <c r="D2" t="s">
        <v>14</v>
      </c>
    </row>
    <row r="3" spans="1:4">
      <c r="A3">
        <v>3</v>
      </c>
      <c r="B3" t="s">
        <v>5</v>
      </c>
    </row>
    <row r="4" spans="1:4">
      <c r="A4">
        <v>4</v>
      </c>
      <c r="B4" t="s">
        <v>6</v>
      </c>
    </row>
    <row r="5" spans="1:4">
      <c r="A5">
        <v>5</v>
      </c>
      <c r="B5" t="s">
        <v>7</v>
      </c>
    </row>
    <row r="6" spans="1:4">
      <c r="A6">
        <v>6</v>
      </c>
      <c r="B6" t="s">
        <v>8</v>
      </c>
    </row>
    <row r="7" spans="1:4">
      <c r="A7">
        <v>7</v>
      </c>
      <c r="B7" t="s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BANE Meriyama</cp:lastModifiedBy>
  <cp:lastPrinted>2013-05-30T16:14:13Z</cp:lastPrinted>
  <dcterms:created xsi:type="dcterms:W3CDTF">2013-05-27T13:57:34Z</dcterms:created>
  <dcterms:modified xsi:type="dcterms:W3CDTF">2016-04-29T07:59:51Z</dcterms:modified>
</cp:coreProperties>
</file>