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roUI GitHub\Ziro\BoM\"/>
    </mc:Choice>
  </mc:AlternateContent>
  <bookViews>
    <workbookView xWindow="0" yWindow="0" windowWidth="28725" windowHeight="11310"/>
  </bookViews>
  <sheets>
    <sheet name="Summary" sheetId="3" r:id="rId1"/>
    <sheet name="Raw Material Cost" sheetId="5" r:id="rId2"/>
    <sheet name="Assembly Overview" sheetId="4" r:id="rId3"/>
    <sheet name="BOM" sheetId="1" r:id="rId4"/>
    <sheet name="NRE" sheetId="2" r:id="rId5"/>
    <sheet name="Terms &amp; Condition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C28" i="3"/>
  <c r="X6" i="5"/>
  <c r="X7" i="5"/>
  <c r="U6" i="5"/>
  <c r="U7" i="5"/>
  <c r="R6" i="5"/>
  <c r="R7" i="5"/>
  <c r="O6" i="5"/>
  <c r="O7" i="5"/>
  <c r="L6" i="5"/>
  <c r="L7" i="5"/>
  <c r="I6" i="5"/>
  <c r="I7" i="5"/>
  <c r="Z7" i="5" s="1"/>
  <c r="E19" i="3" s="1"/>
  <c r="F6" i="5"/>
  <c r="F7" i="5"/>
  <c r="F10" i="5"/>
  <c r="Z10" i="5" s="1"/>
  <c r="E22" i="3" s="1"/>
  <c r="I9" i="5"/>
  <c r="R9" i="5"/>
  <c r="U10" i="5"/>
  <c r="X9" i="5"/>
  <c r="I10" i="5"/>
  <c r="L10" i="5"/>
  <c r="O10" i="5"/>
  <c r="R10" i="5"/>
  <c r="X10" i="5"/>
  <c r="F9" i="5"/>
  <c r="Z9" i="5" s="1"/>
  <c r="E21" i="3" s="1"/>
  <c r="L9" i="5"/>
  <c r="O9" i="5"/>
  <c r="U9" i="5"/>
  <c r="Z6" i="5" l="1"/>
  <c r="E18" i="3" s="1"/>
  <c r="K18" i="3" l="1"/>
  <c r="K19" i="3"/>
  <c r="K21" i="3"/>
  <c r="K22" i="3"/>
  <c r="G29" i="3"/>
  <c r="G30" i="3"/>
  <c r="G28" i="3"/>
  <c r="K232" i="1" l="1"/>
  <c r="P43" i="2" l="1"/>
  <c r="K88" i="1"/>
  <c r="K85" i="1"/>
  <c r="K87" i="1"/>
  <c r="K86" i="1"/>
  <c r="O36" i="2" l="1"/>
  <c r="P42" i="2"/>
  <c r="P44" i="2"/>
  <c r="P41" i="2"/>
  <c r="P45" i="2" l="1"/>
  <c r="H53" i="2" s="1"/>
  <c r="K100" i="1"/>
  <c r="K99" i="1"/>
  <c r="K98" i="1"/>
  <c r="K97" i="1"/>
  <c r="K96" i="1"/>
  <c r="K95" i="1"/>
  <c r="K94" i="1"/>
  <c r="K93" i="1"/>
  <c r="K92" i="1"/>
  <c r="K91" i="1"/>
  <c r="K90" i="1"/>
  <c r="K89" i="1"/>
  <c r="K151" i="1" l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263" i="1"/>
  <c r="K264" i="1"/>
  <c r="K231" i="1"/>
  <c r="K266" i="1"/>
  <c r="K267" i="1"/>
  <c r="K268" i="1"/>
  <c r="K269" i="1"/>
  <c r="K270" i="1"/>
  <c r="K265" i="1"/>
  <c r="K257" i="1"/>
  <c r="K258" i="1"/>
  <c r="K256" i="1"/>
  <c r="K247" i="1"/>
  <c r="K248" i="1"/>
  <c r="K249" i="1"/>
  <c r="K250" i="1"/>
  <c r="K246" i="1"/>
  <c r="K239" i="1"/>
  <c r="K240" i="1"/>
  <c r="K238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181" i="1"/>
  <c r="K182" i="1"/>
  <c r="K183" i="1"/>
  <c r="K184" i="1"/>
  <c r="K185" i="1"/>
  <c r="K18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20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51" i="1"/>
  <c r="K52" i="1"/>
  <c r="K53" i="1"/>
  <c r="K54" i="1"/>
  <c r="K55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0" i="1"/>
  <c r="K251" i="1" l="1"/>
  <c r="K233" i="1"/>
  <c r="K241" i="1"/>
  <c r="K259" i="1"/>
  <c r="K271" i="1"/>
  <c r="K115" i="1"/>
  <c r="K175" i="1"/>
  <c r="K186" i="1"/>
  <c r="G8" i="5" l="1"/>
  <c r="I8" i="5" s="1"/>
  <c r="G5" i="5"/>
  <c r="I5" i="5" s="1"/>
  <c r="D8" i="5"/>
  <c r="F8" i="5" s="1"/>
  <c r="D5" i="5"/>
  <c r="F5" i="5" s="1"/>
  <c r="P5" i="5"/>
  <c r="R5" i="5" s="1"/>
  <c r="P8" i="5"/>
  <c r="R8" i="5" s="1"/>
  <c r="S8" i="5"/>
  <c r="U8" i="5" s="1"/>
  <c r="S5" i="5"/>
  <c r="U5" i="5" s="1"/>
  <c r="J8" i="5"/>
  <c r="L8" i="5" s="1"/>
  <c r="J5" i="5"/>
  <c r="L5" i="5" s="1"/>
  <c r="Y8" i="5"/>
  <c r="Y5" i="5"/>
  <c r="V8" i="5"/>
  <c r="X8" i="5" s="1"/>
  <c r="V5" i="5"/>
  <c r="X5" i="5" s="1"/>
  <c r="M8" i="5"/>
  <c r="O8" i="5" s="1"/>
  <c r="M5" i="5"/>
  <c r="O5" i="5" s="1"/>
  <c r="Z8" i="5" l="1"/>
  <c r="E20" i="3" s="1"/>
  <c r="K20" i="3" s="1"/>
  <c r="Z5" i="5"/>
  <c r="E17" i="3" s="1"/>
  <c r="K17" i="3" s="1"/>
</calcChain>
</file>

<file path=xl/comments1.xml><?xml version="1.0" encoding="utf-8"?>
<comments xmlns="http://schemas.openxmlformats.org/spreadsheetml/2006/main">
  <authors>
    <author>Nikhil Jali</author>
  </authors>
  <commentList>
    <comment ref="E16" authorId="0" shapeId="0">
      <text>
        <r>
          <rPr>
            <b/>
            <sz val="9"/>
            <color indexed="81"/>
            <rFont val="Tahoma"/>
            <family val="2"/>
          </rPr>
          <t>Nikhil Jali: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See Raw Materials Tab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Nikhil Jali:</t>
        </r>
        <r>
          <rPr>
            <sz val="9"/>
            <color indexed="81"/>
            <rFont val="Tahoma"/>
            <family val="2"/>
          </rPr>
          <t xml:space="preserve">
See NRE Tab
</t>
        </r>
      </text>
    </comment>
  </commentList>
</comments>
</file>

<file path=xl/comments2.xml><?xml version="1.0" encoding="utf-8"?>
<comments xmlns="http://schemas.openxmlformats.org/spreadsheetml/2006/main">
  <authors>
    <author>Nikhil Jali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Nikhil Jali:</t>
        </r>
        <r>
          <rPr>
            <sz val="9"/>
            <color indexed="81"/>
            <rFont val="Tahoma"/>
            <family val="2"/>
          </rPr>
          <t xml:space="preserve">
See BoM Tab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Nikhil Jali:</t>
        </r>
        <r>
          <rPr>
            <sz val="9"/>
            <color indexed="81"/>
            <rFont val="Tahoma"/>
            <family val="2"/>
          </rPr>
          <t xml:space="preserve">
See BoM Tab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Nikhil Jali:</t>
        </r>
        <r>
          <rPr>
            <sz val="9"/>
            <color indexed="81"/>
            <rFont val="Tahoma"/>
            <family val="2"/>
          </rPr>
          <t xml:space="preserve">
See BoM Tab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Nikhil Jali:</t>
        </r>
        <r>
          <rPr>
            <sz val="9"/>
            <color indexed="81"/>
            <rFont val="Tahoma"/>
            <family val="2"/>
          </rPr>
          <t xml:space="preserve">
See BoM Tab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Nikhil Jali:</t>
        </r>
        <r>
          <rPr>
            <sz val="9"/>
            <color indexed="81"/>
            <rFont val="Tahoma"/>
            <family val="2"/>
          </rPr>
          <t xml:space="preserve">
See BoM Tab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Nikhil Jali:</t>
        </r>
        <r>
          <rPr>
            <sz val="9"/>
            <color indexed="81"/>
            <rFont val="Tahoma"/>
            <family val="2"/>
          </rPr>
          <t xml:space="preserve">
See BoM Tab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Nikhil Jali:</t>
        </r>
        <r>
          <rPr>
            <sz val="9"/>
            <color indexed="81"/>
            <rFont val="Tahoma"/>
            <family val="2"/>
          </rPr>
          <t xml:space="preserve">
See BoM Tab</t>
        </r>
      </text>
    </comment>
  </commentList>
</comments>
</file>

<file path=xl/comments3.xml><?xml version="1.0" encoding="utf-8"?>
<comments xmlns="http://schemas.openxmlformats.org/spreadsheetml/2006/main">
  <authors>
    <author>Nikhil Jali</author>
  </authors>
  <commentList>
    <comment ref="C10" authorId="0" shapeId="0">
      <text>
        <r>
          <rPr>
            <b/>
            <sz val="12"/>
            <color indexed="81"/>
            <rFont val="Tahoma"/>
            <family val="2"/>
          </rPr>
          <t>Nikhil Jali:</t>
        </r>
        <r>
          <rPr>
            <sz val="12"/>
            <color indexed="81"/>
            <rFont val="Tahoma"/>
            <family val="2"/>
          </rPr>
          <t xml:space="preserve">
-Look for Hyperlinks. 
-Click to open design files</t>
        </r>
      </text>
    </comment>
  </commentList>
</comments>
</file>

<file path=xl/sharedStrings.xml><?xml version="1.0" encoding="utf-8"?>
<sst xmlns="http://schemas.openxmlformats.org/spreadsheetml/2006/main" count="1616" uniqueCount="783">
  <si>
    <t>Version:</t>
  </si>
  <si>
    <t>Motor Modules</t>
  </si>
  <si>
    <t>Qty</t>
  </si>
  <si>
    <t>Link</t>
  </si>
  <si>
    <t xml:space="preserve">Ziro </t>
  </si>
  <si>
    <t>10-32 Press Fits</t>
  </si>
  <si>
    <t>Vendor Part Number</t>
  </si>
  <si>
    <t>Injection Molded</t>
  </si>
  <si>
    <t>10-32 Screws</t>
  </si>
  <si>
    <t>Glove Modules</t>
  </si>
  <si>
    <t>The upper plastic casing for the Battery.</t>
  </si>
  <si>
    <t>Connector Screw</t>
  </si>
  <si>
    <t>Longer screws with smaller part dimension for  connections</t>
  </si>
  <si>
    <t>To arrest the fabric flap around the wrist</t>
  </si>
  <si>
    <t>Accessories</t>
  </si>
  <si>
    <t>Wheels</t>
  </si>
  <si>
    <t>The wheel would be used by the users to create land based toys</t>
  </si>
  <si>
    <t>RES SMD 0.02 OHM 1% 1W 1206</t>
  </si>
  <si>
    <t>CAP CER 0.1UF 16V X7R 0402</t>
  </si>
  <si>
    <t>100µF 6.3V Ceramic Capacitor X5R 1206</t>
  </si>
  <si>
    <t>100µF 25V Aluminum Capacitors Radial, Can 2000 Hrs @ 85°C</t>
  </si>
  <si>
    <t>Resistor</t>
  </si>
  <si>
    <t>Capacitor</t>
  </si>
  <si>
    <t>Integrated Chip</t>
  </si>
  <si>
    <t>Diode</t>
  </si>
  <si>
    <t>Connector</t>
  </si>
  <si>
    <t>RES SMD 30K OHM 5% 1/16W 0402</t>
  </si>
  <si>
    <t xml:space="preserve"> RES SMD 3K OHM 5% 1/16W 0402</t>
  </si>
  <si>
    <t>1 Circuit IC Switch 8:1 120 Ohm 16-DHVQFN </t>
  </si>
  <si>
    <t>Bipolar Motor Driver Power MOSFET Parallel 12-WSON (3x2)</t>
  </si>
  <si>
    <t>TVS DIODE 5VWM 12.3VC SOD923</t>
  </si>
  <si>
    <t>General Purpose Amplifier 2 Circuit 8-DFN (2x2)</t>
  </si>
  <si>
    <t>Diode Schottky 30V 500mA DC Surface Mount SOD-523</t>
  </si>
  <si>
    <t>WT8266-S1 Wi-Fi Module: http://www.wireless-tag.com/index.php/product/dis/33.html</t>
  </si>
  <si>
    <t>IC LI-ION LDO CHRG MGMT 8-SOIC</t>
  </si>
  <si>
    <t>Female magnetic connector (Hand solder From Back)</t>
  </si>
  <si>
    <t>STRAP BATT ECON 9V I STYLE 6"LD (Hand solder From Front</t>
  </si>
  <si>
    <t>MOSFET P-CH 20V 6.9A 6TSOP</t>
  </si>
  <si>
    <t>MOSFET N-CH 60V 0.36A SOT-23</t>
  </si>
  <si>
    <t>RES ARRAY 4 RES 75 OHM 1206</t>
  </si>
  <si>
    <t>RES SMD 0.62 OHM 5% 1/2W 1206</t>
  </si>
  <si>
    <t>RES SMD 300K OHM 5% 1/16W 0402</t>
  </si>
  <si>
    <t>Switch</t>
  </si>
  <si>
    <t xml:space="preserve">Switch </t>
  </si>
  <si>
    <t>Integrated Circuit</t>
  </si>
  <si>
    <t>Magnetic Connector</t>
  </si>
  <si>
    <t>Mosfets</t>
  </si>
  <si>
    <t xml:space="preserve">Battery </t>
  </si>
  <si>
    <t>8.4V, 600mAh Li-ion battery pack. EBL SZLE 6F22</t>
  </si>
  <si>
    <t>RES SMD 10K OHM 5% 1/16W 0402</t>
  </si>
  <si>
    <t>CAP CER 10000PF 50V X7R 0402</t>
  </si>
  <si>
    <t>CAP CER 10UF 10V X5R 0402</t>
  </si>
  <si>
    <t>CAP CER 2200PF 50V X7R 0402</t>
  </si>
  <si>
    <t>RES SMD 300 OHM 5% 1/16W 0402</t>
  </si>
  <si>
    <t xml:space="preserve"> RES ARRAY 4 RES 510K OHM 1206</t>
  </si>
  <si>
    <t>IC BATT CHG LI-ION 1 CELL 10SON</t>
  </si>
  <si>
    <t>6 Position FFC, FPC Connector Contacts, Bottom 0.039" 1.00mm Surface Mount, Right Angle</t>
  </si>
  <si>
    <t>2 Positions Header, Shrouded Connector 0.039" 1.00mm Surface Mount, Right Angle Tin</t>
  </si>
  <si>
    <t>USB - micro B USB 2.0 Receptacle Connector 5 Position Surface Mount, Right Angle, Horizontal</t>
  </si>
  <si>
    <t xml:space="preserve">Momentary Switch with Bi-ColorRed/Green LED. </t>
  </si>
  <si>
    <t>Battery</t>
  </si>
  <si>
    <t>Mosfet</t>
  </si>
  <si>
    <t>USB Connector</t>
  </si>
  <si>
    <t>3 Finger Custom Flex Sensors</t>
  </si>
  <si>
    <t>1276-1001-1-ND</t>
  </si>
  <si>
    <t>490-7217-1-ND</t>
  </si>
  <si>
    <t>A106045CT-ND</t>
  </si>
  <si>
    <t xml:space="preserve"> 490-4516-2-ND</t>
  </si>
  <si>
    <t>1276-6830-1-ND</t>
  </si>
  <si>
    <t>490-6359-1-ND</t>
  </si>
  <si>
    <t>568-5818-1-ND</t>
  </si>
  <si>
    <t>311-300KJRCT-ND</t>
  </si>
  <si>
    <t>311-30KJRCT-ND</t>
  </si>
  <si>
    <t>311-300JRTR-ND</t>
  </si>
  <si>
    <t>311-3.0KJRCT-ND</t>
  </si>
  <si>
    <t>CRA6S8510KCT-ND</t>
  </si>
  <si>
    <t>568-7741-1-ND</t>
  </si>
  <si>
    <t>AP2112K-3.3TRG1DICT-ND</t>
  </si>
  <si>
    <t>296-37142-1-ND</t>
  </si>
  <si>
    <t xml:space="preserve">609-1891-1-ND </t>
  </si>
  <si>
    <t>455-1802-1-ND</t>
  </si>
  <si>
    <t>ESD9X5.0ST5GOSTR-ND</t>
  </si>
  <si>
    <t>609-4616-1-ND</t>
  </si>
  <si>
    <t>1428-1007-2-ND</t>
  </si>
  <si>
    <t>568-7397-2-ND</t>
  </si>
  <si>
    <t>KPL502040</t>
  </si>
  <si>
    <t>http://www.mcmaster.com/#92395a515/=14i1gg7</t>
  </si>
  <si>
    <t>92395A515</t>
  </si>
  <si>
    <t>Total Cost</t>
  </si>
  <si>
    <t>Cost/ Unit</t>
  </si>
  <si>
    <t>http://www.mcmaster.com/#90289a341/=14i1jgg</t>
  </si>
  <si>
    <t>90289A341</t>
  </si>
  <si>
    <t>Vendor</t>
  </si>
  <si>
    <t>Panasonic Electronics Components</t>
  </si>
  <si>
    <t>Nichicon</t>
  </si>
  <si>
    <t>Yageo</t>
  </si>
  <si>
    <t>NXP Semiconductors</t>
  </si>
  <si>
    <t>Texas Instruments</t>
  </si>
  <si>
    <t>ON Semiconductor</t>
  </si>
  <si>
    <t>TE Connectivity AMP Connector</t>
  </si>
  <si>
    <t>Diodes Inc</t>
  </si>
  <si>
    <t>STMicroelectronics</t>
  </si>
  <si>
    <t>Wireless-Tag</t>
  </si>
  <si>
    <t>SZLEPower</t>
  </si>
  <si>
    <t>NOD  PCB</t>
  </si>
  <si>
    <t>Broadcom Limited</t>
  </si>
  <si>
    <t>CFE Corporation Co. Ltd</t>
  </si>
  <si>
    <t>Keystone Electronics</t>
  </si>
  <si>
    <t>Infineon Technologies</t>
  </si>
  <si>
    <t>TE Connectivity AMP Connectors</t>
  </si>
  <si>
    <t>C&amp;K Components</t>
  </si>
  <si>
    <t>DRK-02OSH-17125</t>
  </si>
  <si>
    <t>McMaster</t>
  </si>
  <si>
    <t>Flexpoint</t>
  </si>
  <si>
    <t>Vishay Dale</t>
  </si>
  <si>
    <t>Amphenol FCI</t>
  </si>
  <si>
    <t>JST Sales America Inc.</t>
  </si>
  <si>
    <t>Invensense</t>
  </si>
  <si>
    <t>Filshu Electronics Co. Ltd.</t>
  </si>
  <si>
    <t>Brooks O Kane</t>
  </si>
  <si>
    <t>ZR2-MMD-HNG-PR1032</t>
  </si>
  <si>
    <t>ZR2-MMD-RTP-PR1032</t>
  </si>
  <si>
    <t>ZR2-MMD-RPS-F1032</t>
  </si>
  <si>
    <t>ZR2-MMD-QRK-E1-R7</t>
  </si>
  <si>
    <t>ZR2-MMD-QRK-E1-C2</t>
  </si>
  <si>
    <t>ZR2-MMD-QRK-E1-C3</t>
  </si>
  <si>
    <t>ZR2-MMD-QRK-E1-C5</t>
  </si>
  <si>
    <t>ZR2-MMD-QRK-E1-C4</t>
  </si>
  <si>
    <t>ZR2-MMD-QRK-E1-C1</t>
  </si>
  <si>
    <t>ZR2-MMD-QRK-E1-R11</t>
  </si>
  <si>
    <t>ZR2-MMD-QRK-E1-C6</t>
  </si>
  <si>
    <t>ZR2-MMD-QRK-E1-C7</t>
  </si>
  <si>
    <t>ZR2-MMD-QRK-E1-C8</t>
  </si>
  <si>
    <t>ZR2-MMD-QRK-E1-C9</t>
  </si>
  <si>
    <t>ZR2-MMD-QRK-E1-C11</t>
  </si>
  <si>
    <t>ZR2-MMD-QRK-E1-R1</t>
  </si>
  <si>
    <t>ZR2-MMD-QRK-E1-R3</t>
  </si>
  <si>
    <t>ZR2-MMD-QRK-E1-R6</t>
  </si>
  <si>
    <t>ZR2-MMD-QRK-E1-R9</t>
  </si>
  <si>
    <t>ZR2-MMD-QRK-E1-R10</t>
  </si>
  <si>
    <t>ZR2-MMD-QRK-E1-R2</t>
  </si>
  <si>
    <t>ZR2-MMD-QRK-E1-R5</t>
  </si>
  <si>
    <t>ZR2-MMD-QRK-E1-R8</t>
  </si>
  <si>
    <t>ZR2-MMD-QRK-E1-R12</t>
  </si>
  <si>
    <t>ZR2-MMD-QRK-E1-IC2</t>
  </si>
  <si>
    <t>ZR2-MMD-QRK-E1-IC4</t>
  </si>
  <si>
    <t>ZR2-MMD-QRK-E1-D1</t>
  </si>
  <si>
    <t>ZR2-MMD-QRK-E1-SV1</t>
  </si>
  <si>
    <t>ZR2-MMD-QRK-E1-IC1</t>
  </si>
  <si>
    <t>ZR2-MMD-QRK-E1-IC5</t>
  </si>
  <si>
    <t>ZR2-MMD-QRK-E1-D2</t>
  </si>
  <si>
    <t>ZR2-MMD-QRK-E1-IC3</t>
  </si>
  <si>
    <t>ZR2-MMD-QRK-E1-BAT</t>
  </si>
  <si>
    <t>ZR2-MMD-QRK-E1-MOT</t>
  </si>
  <si>
    <t>ZR2-MMD-QRK-E1-PCB</t>
  </si>
  <si>
    <t>ZR2-MMD-QRK-E2-C1</t>
  </si>
  <si>
    <t>ZR2-MMD-QRK-E2-C2</t>
  </si>
  <si>
    <t>ZR2-MMD-QRK-E2-C3</t>
  </si>
  <si>
    <t>ZR2-MMD-QRK-E2-C4</t>
  </si>
  <si>
    <t>ZR2-MMD-QRK-E2-C5</t>
  </si>
  <si>
    <t>ZR2-MMD-QRK-E2-D1</t>
  </si>
  <si>
    <t>ZR2-MMD-QRK-E2-D2</t>
  </si>
  <si>
    <t>ZR2-MMD-QRK-E2-D5</t>
  </si>
  <si>
    <t>ZR2-MMD-QRK-E2-D6</t>
  </si>
  <si>
    <t>ZR2-MMD-QRK-E2-D7</t>
  </si>
  <si>
    <t>ZR2-MMD-QRK-E2-IC1</t>
  </si>
  <si>
    <t>ZR2-MMD-QRK-E2-J1</t>
  </si>
  <si>
    <t>ZR2-MMD-QRK-E2-Q1</t>
  </si>
  <si>
    <t>ZR2-MMD-QRK-E2-Q2</t>
  </si>
  <si>
    <t>ZR2-MMD-QRK-E2-Q3</t>
  </si>
  <si>
    <t>ZR2-MMD-QRK-E2-R1</t>
  </si>
  <si>
    <t>ZR2-MMD-QRK-E2-R10</t>
  </si>
  <si>
    <t>ZR2-MMD-QRK-E2-R11</t>
  </si>
  <si>
    <t>ZR2-MMD-QRK-E2-R13</t>
  </si>
  <si>
    <t>ZR2-MMD-QRK-E2-R15</t>
  </si>
  <si>
    <t>ZR2-MMD-QRK-E2-R2</t>
  </si>
  <si>
    <t>ZR2-MMD-QRK-E2-R3</t>
  </si>
  <si>
    <t>ZR2-MMD-QRK-E2-R4</t>
  </si>
  <si>
    <t>ZR2-MMD-QRK-E2-R5</t>
  </si>
  <si>
    <t>ZR2-MMD-QRK-E2-R6</t>
  </si>
  <si>
    <t>ZR2-MMD-QRK-E2-R7</t>
  </si>
  <si>
    <t>ZR2-MMD-QRK-E2-R8</t>
  </si>
  <si>
    <t>ZR2-MMD-QRK-E2-R9</t>
  </si>
  <si>
    <t>ZR2-MMD-QRK-E2-S1</t>
  </si>
  <si>
    <t>ZR2-MMD-QRK-E2-S2</t>
  </si>
  <si>
    <t>ZR2-MMD-QRK-E2-BAT</t>
  </si>
  <si>
    <t>ZR2-MMD-QRK-E2-PCB</t>
  </si>
  <si>
    <t>ZR2-GMD-PSL-E1-C11</t>
  </si>
  <si>
    <t>ZR2-GMD-PSL-E1-C3</t>
  </si>
  <si>
    <t>ZR2-GMD-PSL-E1-C4</t>
  </si>
  <si>
    <t>ZR2-GMD-PSL-E1-C6</t>
  </si>
  <si>
    <t>ZR2-GMD-PSL-E1-C7</t>
  </si>
  <si>
    <t>ZR2-GMD-PSL-E1-R8</t>
  </si>
  <si>
    <t>ZR2-GMD-PSL-E1-C9</t>
  </si>
  <si>
    <t>ZR2-GMD-PSL-E1-C1</t>
  </si>
  <si>
    <t>ZR2-GMD-PSL-E1-C2</t>
  </si>
  <si>
    <t>ZR2-GMD-PSL-E1-C5</t>
  </si>
  <si>
    <t>ZR2-GMD-PSL-E1-C10</t>
  </si>
  <si>
    <t>ZR2-GMD-PSL-E1-Q1</t>
  </si>
  <si>
    <t>ZR2-GMD-PSL-E1-R2</t>
  </si>
  <si>
    <t>ZR2-GMD-PSL-E1-R3</t>
  </si>
  <si>
    <t>ZR2-GMD-PSL-E1-R4</t>
  </si>
  <si>
    <t>ZR2-GMD-PSL-E1-R6</t>
  </si>
  <si>
    <t>ZR2-GMD-PSL-E1-R7</t>
  </si>
  <si>
    <t>ZR2-GMD-PSL-E1-R13</t>
  </si>
  <si>
    <t>ZR2-GMD-PSL-E1-R1</t>
  </si>
  <si>
    <t>ZR2-GMD-PSL-E1-R10</t>
  </si>
  <si>
    <t>ZR2-GMD-PSL-E1-R11</t>
  </si>
  <si>
    <t>ZR2-GMD-PSL-E1-R12</t>
  </si>
  <si>
    <t>ZR2-GMD-PSL-E1-R14</t>
  </si>
  <si>
    <t>ZR2-GMD-PSL-E1-R16</t>
  </si>
  <si>
    <t>ZR2-GMD-PSL-E1-R5</t>
  </si>
  <si>
    <t>ZR2-GMD-PSL-E1-R9</t>
  </si>
  <si>
    <t>ZR2-GMD-PSL-E1-R15</t>
  </si>
  <si>
    <t>ZR2-GMD-PSL-E1-IC4</t>
  </si>
  <si>
    <t>ZR2-GMD-PSL-E1-IC1</t>
  </si>
  <si>
    <t>ZR2-GMD-PSL-E1-IC2</t>
  </si>
  <si>
    <t>ZR2-GMD-PSL-E1-X1</t>
  </si>
  <si>
    <t>ZR2-GMD-PSL-E1-J2</t>
  </si>
  <si>
    <t>ZR2-GMD-PSL-E1-D2</t>
  </si>
  <si>
    <t>ZR2-GMD-PSL-E1-J1</t>
  </si>
  <si>
    <t>ZR2-GMD-PSL-E1-IC5</t>
  </si>
  <si>
    <t>ZR2-GMD-PSL-E1-D1</t>
  </si>
  <si>
    <t>ZR2-GMD-PSL-E1-SW1</t>
  </si>
  <si>
    <t>ZR2-GMD-PSL-E1-IC3</t>
  </si>
  <si>
    <t>ZR2-GMD-PSL-E1-FLX</t>
  </si>
  <si>
    <t>ZR2-GMD-BSL-MAG</t>
  </si>
  <si>
    <t>ZR2-GMD-BSL-BAT</t>
  </si>
  <si>
    <t>Packaging</t>
  </si>
  <si>
    <t>Brass</t>
  </si>
  <si>
    <t>Steel</t>
  </si>
  <si>
    <t>ZR2-MMD-QRK-M-SCR-18-8</t>
  </si>
  <si>
    <t>ZR2-MMD-QRK-M-SFT150-725-G2</t>
  </si>
  <si>
    <t>ZR2-MMD-QRK-M-SFT150-1300-G3</t>
  </si>
  <si>
    <t>ZR2-MMD-QRK-M-SFT150-1900-G4</t>
  </si>
  <si>
    <t>Keychain</t>
  </si>
  <si>
    <t>Tile</t>
  </si>
  <si>
    <t>ZR2-CSC-F1032</t>
  </si>
  <si>
    <t>ZR2-ACC-SPM</t>
  </si>
  <si>
    <t>ZR2-ACC-DCA</t>
  </si>
  <si>
    <t>ZR2-ACC-KYC</t>
  </si>
  <si>
    <t>ZR2-ACC-USB</t>
  </si>
  <si>
    <t>Micro USB Cable</t>
  </si>
  <si>
    <t>Sourcing the keychain for smaller pledges</t>
  </si>
  <si>
    <t xml:space="preserve">The plastic part </t>
  </si>
  <si>
    <t>Manufacturing Process</t>
  </si>
  <si>
    <t>Sub-Assembly 
Part Number</t>
  </si>
  <si>
    <t>ZR2-MMD-HNG-ASSM1</t>
  </si>
  <si>
    <t>ZR2-MMD-HNG
[Hinge]</t>
  </si>
  <si>
    <t>ZR2-MMD-RTP
[Rotating Pin]</t>
  </si>
  <si>
    <t>ZR2-MMD-RPS
[Rotating Pin Screw]</t>
  </si>
  <si>
    <t>[ZR2-MMD]
Motor Modules</t>
  </si>
  <si>
    <t>ZR2-MMD-ASSM1</t>
  </si>
  <si>
    <t>ZR2-MMD-ASSM2</t>
  </si>
  <si>
    <t>ZR2-MMD-ASSM3</t>
  </si>
  <si>
    <t>ZR2-MMD-ASSM5</t>
  </si>
  <si>
    <t>ZR2-MMD-SHL-SQN</t>
  </si>
  <si>
    <t>Procured</t>
  </si>
  <si>
    <t>ZR2-MMD-SHL-KNSHFT</t>
  </si>
  <si>
    <t>Knurled Shafts Used to Seal the two identical pieces of shell together</t>
  </si>
  <si>
    <t>ZR2-MMD-SHL-BLID</t>
  </si>
  <si>
    <t xml:space="preserve">Procured </t>
  </si>
  <si>
    <t>Vaccum Formed</t>
  </si>
  <si>
    <t>Die Cut</t>
  </si>
  <si>
    <t>ZR2-WHL-TYRE</t>
  </si>
  <si>
    <t>The outer rubber on the tyre</t>
  </si>
  <si>
    <t>ZR2-TLE-CAXLE-UNI-330</t>
  </si>
  <si>
    <t>The Cross Axle used to connect two tile to each other</t>
  </si>
  <si>
    <t>ZR2-MMD-RTP-ASSM1</t>
  </si>
  <si>
    <t>ZR2-MMD-RPS-ASSM1</t>
  </si>
  <si>
    <t>ZR2-MMD-QRK-ASSM1</t>
  </si>
  <si>
    <t>ZR2-MMD-QRK-ASSM2</t>
  </si>
  <si>
    <t>ZR2-MMD-QRK-ASSM3</t>
  </si>
  <si>
    <t>ZR2-MMD-QRK-ASSM4</t>
  </si>
  <si>
    <t>ZR2-MMD-QRK-ASSM5</t>
  </si>
  <si>
    <t>ZR2-MMD-QRK-ASSM6</t>
  </si>
  <si>
    <t>0.1uF</t>
  </si>
  <si>
    <t>CL05B104KO5NNNC</t>
  </si>
  <si>
    <t>22u, 25V</t>
  </si>
  <si>
    <t>MURATA ELECTRONICS</t>
  </si>
  <si>
    <t>GRM31CR61E226ME15L</t>
  </si>
  <si>
    <t>CAP CER 22UF 25V X5R 1206</t>
  </si>
  <si>
    <t>22u, 35V</t>
  </si>
  <si>
    <t>NICHICON</t>
  </si>
  <si>
    <t>UWJ1V220MCL1GB</t>
  </si>
  <si>
    <t>CAP ALUM 22UF 20% 35V SMD</t>
  </si>
  <si>
    <t>GREEN</t>
  </si>
  <si>
    <t>QT BRIGHTEK (QTB) (VA)</t>
  </si>
  <si>
    <t>QBLP651-IG</t>
  </si>
  <si>
    <t>LED GREEN CLEAR 1206 SMD</t>
  </si>
  <si>
    <t>TS30011</t>
  </si>
  <si>
    <t>SEMTECH CORPORATION (VA)</t>
  </si>
  <si>
    <t>TS30013-M050QFNR</t>
  </si>
  <si>
    <t>IC REG BUCK 5V 3A SYNC 16QFN</t>
  </si>
  <si>
    <t>CONN-CIR_MAG</t>
  </si>
  <si>
    <t>CP-102A-ND</t>
  </si>
  <si>
    <t>CUI INC</t>
  </si>
  <si>
    <t>PJ-102A</t>
  </si>
  <si>
    <t>CONN JACK POWER 2.0MM PCB</t>
  </si>
  <si>
    <t>Vertical USB-A</t>
  </si>
  <si>
    <t>ON SHORE TECHNOLOGY INC</t>
  </si>
  <si>
    <t>USB-A1VSW6</t>
  </si>
  <si>
    <t>CONN USB TYPE A VERTICAL WHITE</t>
  </si>
  <si>
    <t>4.7UH,4.6A</t>
  </si>
  <si>
    <t>BOURNS INC</t>
  </si>
  <si>
    <t>SRU8043-4R7Y</t>
  </si>
  <si>
    <t>FIXED IND 4.7UH 4.6A 17 MOHM SMD</t>
  </si>
  <si>
    <t>15E, 5%, 1206</t>
  </si>
  <si>
    <t>RC1206JR-0715RL</t>
  </si>
  <si>
    <t>RES SMD 15 OHM 5% 1/4W 1206</t>
  </si>
  <si>
    <t>ZR2-MMD-QRK-E1-ASSM1</t>
  </si>
  <si>
    <t>ZR2-MMD-SHL
[Shell]</t>
  </si>
  <si>
    <t>ZR2-GMD-BSL
[Battery Shell]</t>
  </si>
  <si>
    <t>ZR2-WHL
[Wheels]</t>
  </si>
  <si>
    <t>ZR2-CSC
[Connector Screw]</t>
  </si>
  <si>
    <t>ZR2-MMD-QRK-E2-N &amp; P</t>
  </si>
  <si>
    <t>9V Battery Strap</t>
  </si>
  <si>
    <t>ZR2-GMD-TXT
[Glove Textile]</t>
  </si>
  <si>
    <t>ZR2-GMD
[Glove Modules]</t>
  </si>
  <si>
    <t>ZR2-ACC
[Accessories]</t>
  </si>
  <si>
    <t>Screw Press Fits</t>
  </si>
  <si>
    <t>Rotating Pin Plastic Body</t>
  </si>
  <si>
    <t xml:space="preserve">Rotating Pin with Screw </t>
  </si>
  <si>
    <t>Metal screw</t>
  </si>
  <si>
    <t>ZR2-MMD-HNG-BODY</t>
  </si>
  <si>
    <t>ZR2-MMD-RTP-BODY</t>
  </si>
  <si>
    <t>ZR2-MMD-RPS-BODY</t>
  </si>
  <si>
    <t>ZR2-MMD-QRK-M-CTP</t>
  </si>
  <si>
    <t>ZR2-MMD-QRK-M-CMD</t>
  </si>
  <si>
    <t>ZR2-MMD-QRK-M-CBM</t>
  </si>
  <si>
    <t>ZR2-MMD-QRK-M-G2</t>
  </si>
  <si>
    <t>ZR2-MMD-QRK-M-G3</t>
  </si>
  <si>
    <t>ZR2-MMD-QRK-M-G4</t>
  </si>
  <si>
    <t>ZR2-MMD-QRK-M-GPC</t>
  </si>
  <si>
    <t>ZR2-MMD-QRK-M-G5</t>
  </si>
  <si>
    <t>Gear 5- Output Gear (32Teeth, 0.5Modulus)</t>
  </si>
  <si>
    <t>RGB LED</t>
  </si>
  <si>
    <t>RES SMD 3K OHM 5% 1/16W 0402</t>
  </si>
  <si>
    <t>Tactile Switch SPST-NO Top Actuated Surface Mount</t>
  </si>
  <si>
    <t>ZR2-MMD-QRK-E1-ASSM2</t>
  </si>
  <si>
    <t>ZR2-GMD-ASSM1</t>
  </si>
  <si>
    <t>ZR2-GMD-ASSM2</t>
  </si>
  <si>
    <t>ZR2-GMD-ASSM3</t>
  </si>
  <si>
    <t>ZR2-GMD-ASSM4</t>
  </si>
  <si>
    <t>ZR2-GMD-ASSM5</t>
  </si>
  <si>
    <t>ZR2-GMD-ASSM6</t>
  </si>
  <si>
    <t>ZR2-GMD-ASSM7</t>
  </si>
  <si>
    <t>91292A034</t>
  </si>
  <si>
    <t>90509A033</t>
  </si>
  <si>
    <t>98388A216</t>
  </si>
  <si>
    <t xml:space="preserve">Resistive Sensor Rotary Position Hole for Shaft SMD </t>
  </si>
  <si>
    <t>ERJ-8CWFR020V</t>
  </si>
  <si>
    <t>GRM31CR60J107ME39K</t>
  </si>
  <si>
    <t>UVR1E101MED1TA</t>
  </si>
  <si>
    <t>SV01A103AEA01B00</t>
  </si>
  <si>
    <t>GRM188R61C105KA93D</t>
  </si>
  <si>
    <t>RC0402JR-0730KL</t>
  </si>
  <si>
    <t>RC0402JR-073KL</t>
  </si>
  <si>
    <t>74HC4051BQ,115</t>
  </si>
  <si>
    <t>DRV8835DSSR</t>
  </si>
  <si>
    <t>ESD9X5.0ST5G</t>
  </si>
  <si>
    <t>5176837-6</t>
  </si>
  <si>
    <t>AZ1117CH-3.3TRG1</t>
  </si>
  <si>
    <t>LM358QT</t>
  </si>
  <si>
    <t>PMEG3005EB,115</t>
  </si>
  <si>
    <t>WT8266-S1</t>
  </si>
  <si>
    <t>ASMB-MTB1-0A3A2</t>
  </si>
  <si>
    <t>BQ2057WSNTR</t>
  </si>
  <si>
    <t>IRLTS2242TRPBF</t>
  </si>
  <si>
    <t>2N7002P,215</t>
  </si>
  <si>
    <t>YC164-JR-0775RL</t>
  </si>
  <si>
    <t>RLP73K2BR62JTD</t>
  </si>
  <si>
    <t>RC0402JR-07300KL</t>
  </si>
  <si>
    <t>PTS645SM43SMTR92 LFS</t>
  </si>
  <si>
    <t>ZR2-MMD-QRK-E2-ASSM1</t>
  </si>
  <si>
    <t>MMD 
Final Assembly
Operations</t>
  </si>
  <si>
    <t>Assembly
Number</t>
  </si>
  <si>
    <t>ZR2-MMD-SHL-BODY</t>
  </si>
  <si>
    <t>ZR2-GMD-PSL-E1-PCB</t>
  </si>
  <si>
    <t>ZR2-GMD-PSL-E1-ASSM1</t>
  </si>
  <si>
    <t>Murata Electronics</t>
  </si>
  <si>
    <t>Linear Voltage Regulator IC, Fixed 1 Output 3.3V 600mA SOT-23-5</t>
  </si>
  <si>
    <t>ZR2-GMD-PSL-E1-ASSM2</t>
  </si>
  <si>
    <t>GMD Final Assembly Operations</t>
  </si>
  <si>
    <t>Quark Housing- Top Lid</t>
  </si>
  <si>
    <t>Quark Housing- Gear Housing</t>
  </si>
  <si>
    <t>Quark Housing- Bottom Lid</t>
  </si>
  <si>
    <t>Gear 2- Large ( 43Teeth, 0.3Modulus)
                  Small (   9 Teeth, 0.3 Modulus)</t>
  </si>
  <si>
    <t>Gear 3- Large (43Teeth, 0.3Modulus)    
                  Small (9Teeth, 0.4Modulus)</t>
  </si>
  <si>
    <t>Gear 4- Large (35Teeth, 0.4 Modulus) 
                  Small (11Teeth, 0.5 Modulus)</t>
  </si>
  <si>
    <t>1µF 16V Ceramic Capacitor X5R 0603 (1608 Metric) 0.063"</t>
  </si>
  <si>
    <t xml:space="preserve">1µF 16V Ceramic Capacitor X5R 0603 (1608 Metric) 0.063" </t>
  </si>
  <si>
    <t>Linear Voltage Regulator IC, Fixed Output 3.3V 800mA SOT-223</t>
  </si>
  <si>
    <t xml:space="preserve">WT8266-S1 Wi-Fi Module: </t>
  </si>
  <si>
    <t>http://www.wireless-tag.com/index.php/product/dis/33.html</t>
  </si>
  <si>
    <t xml:space="preserve">Dong Hui Motor </t>
  </si>
  <si>
    <t>M-BP14202-01000H0CE12:
L14B12:L14AG12:L14</t>
  </si>
  <si>
    <t>M-BP14202-01000H0CE12:
L14B12:L14AG12:L15</t>
  </si>
  <si>
    <t>M-BP14202-01000H0CE12:
L14B12:L14AG12:L16</t>
  </si>
  <si>
    <t>M-BP14202-01000H0CE12:
L14B12:L14AG12:L17</t>
  </si>
  <si>
    <t xml:space="preserve">Green FR4 with white SolderMask,  0.031" Thickness with 1oz Copper Pour, 30mm x 270 mm, </t>
  </si>
  <si>
    <t>https://www.amazon.com/New-Magnetic-Button-Clasp-Snaps/dp/B005T7OC7Q</t>
  </si>
  <si>
    <t>Magnetic Clasp</t>
  </si>
  <si>
    <t>ZR2-TLE-CAXLE-BI-45OFF</t>
  </si>
  <si>
    <t>The Offset Cross Axle To connect two tiles at angle</t>
  </si>
  <si>
    <t>ZR2-GMD-TXT-BODY</t>
  </si>
  <si>
    <t>Samsun Electro-Mech America</t>
  </si>
  <si>
    <t xml:space="preserve">Female magnetic connector </t>
  </si>
  <si>
    <t>Polystyrene Sheet (White)</t>
  </si>
  <si>
    <t>Hinge: the plastic body of the hinge</t>
  </si>
  <si>
    <t>Conventional Naming &amp; Description</t>
  </si>
  <si>
    <t>Gear 2 Shaft: 1.5X7.25mm Steel Shaft</t>
  </si>
  <si>
    <t>Gear 3 Shaft: 1.5X13.00mm Steel Shaft</t>
  </si>
  <si>
    <t>Gear 4 Shaft: 1.5X19.00mm Steel Shaft</t>
  </si>
  <si>
    <t>Potentiometer to output shaft connector</t>
  </si>
  <si>
    <t>18-8 Stainless Steel Socket Head Cap</t>
  </si>
  <si>
    <t xml:space="preserve">14 POS, Thru Hole, 90deg, Header Connector Gold 0.079" (2.54mm) </t>
  </si>
  <si>
    <t>M-BP14202-01000H0CE12
L14B12:L14AG12:L14</t>
  </si>
  <si>
    <t>PCB I, Green FR4, 0.031", 1oz, White Silkscreen</t>
  </si>
  <si>
    <t>PCB II, Green FR4, 0.031", 1oz, White Silkscreen</t>
  </si>
  <si>
    <t>PCB, Green FR4, 0.031", 1oz, White Silkscreen</t>
  </si>
  <si>
    <t>Lower layer of foam for housing components</t>
  </si>
  <si>
    <t>Upper layer of foam</t>
  </si>
  <si>
    <t>12" X 10" X 5"  corrugated E-flute box w laminated artwork</t>
  </si>
  <si>
    <t>ZR2-WHL-BODY</t>
  </si>
  <si>
    <t>ZR2-CSC-BODY</t>
  </si>
  <si>
    <t>Upper plastic casing for the PCB of the glove.</t>
  </si>
  <si>
    <t>Lower plastic casing for the PCB of the glove.</t>
  </si>
  <si>
    <t>Fabric construction of the fully assembled glove</t>
  </si>
  <si>
    <t>Various Textile Materials.</t>
  </si>
  <si>
    <t>Externally Sourced</t>
  </si>
  <si>
    <t>Overall chassis and casing of motor module. 
Contains internal structures for housing Quark and batteries</t>
  </si>
  <si>
    <t>Battery holder lid</t>
  </si>
  <si>
    <t xml:space="preserve">Square Nuts (10-32) </t>
  </si>
  <si>
    <t>These 2 Sided plastic parts would aid in building toys (Split)</t>
  </si>
  <si>
    <t>`</t>
  </si>
  <si>
    <t>http://www.mcmaster.com/#91292a034/=14roz8u</t>
  </si>
  <si>
    <t>http://www.mcmaster.com/#90509a033/=14rozi3</t>
  </si>
  <si>
    <t>http://www.mcmaster.com/#98388a216/=14rozxp</t>
  </si>
  <si>
    <t>ZR2-TLE-LBRACKET</t>
  </si>
  <si>
    <t>Bracket used to connect modules to materials</t>
  </si>
  <si>
    <t>ZR2-GMD-BSL-BODY</t>
  </si>
  <si>
    <t>Charging station tray-Top</t>
  </si>
  <si>
    <t>Charging station tray- Lid</t>
  </si>
  <si>
    <t>PCB Mft.</t>
  </si>
  <si>
    <t>ZR2-MMD-QRK-E2-ASSM2</t>
  </si>
  <si>
    <t>ZR2-MMD-QRK-E1-ASSM3</t>
  </si>
  <si>
    <t>Ext. Sourced</t>
  </si>
  <si>
    <t>Polyamide substrate with resistive ink-&gt; Flex Sensor</t>
  </si>
  <si>
    <t>9V, 25W DC Adapter</t>
  </si>
  <si>
    <t>110~220VAC  to 9VDC, 2.7A OUTPUT, barrell connector 2.0mm for ZR2-PCK-E1-J5</t>
  </si>
  <si>
    <t>ZR2-WHL-ASSM1</t>
  </si>
  <si>
    <t>ZR2-ACC-SPM-BODY</t>
  </si>
  <si>
    <t>ZR2-ACC-SPM-ADAPT</t>
  </si>
  <si>
    <t>3.7V 400mAh 2C rate, Li-Ion Battery, Pouch cell with in-built protection circuit. 
Terminated in a UL3302 AWG28 wire of length L=5’’ and end connector JST-SHR-02</t>
  </si>
  <si>
    <t>Inch-to-Inch, 10-32 Thread Size, 5/16" Hex Size, 1/8" Hex Length</t>
  </si>
  <si>
    <t>Male Hex Thread Adapter: Smartphone Mount-Tile Adapter</t>
  </si>
  <si>
    <t>ZR2-ACC-SPM-ASSM1</t>
  </si>
  <si>
    <t>ZR2-TLE 
[Tiles]</t>
  </si>
  <si>
    <t>Push Fit: 
ZR2-CSC-F1032  into ZR2-CSC-BODY</t>
  </si>
  <si>
    <t>ZR2-TLE-POD-BODY</t>
  </si>
  <si>
    <t>ZR2-TLE-POD-ASSM1</t>
  </si>
  <si>
    <t>ZR2-TLE-POD</t>
  </si>
  <si>
    <t>Part Number          /       Assembly Process</t>
  </si>
  <si>
    <t>Component  /  Material  /  Assembly Process</t>
  </si>
  <si>
    <t>ZR2-PCK-POUCH</t>
  </si>
  <si>
    <t>ZR2-PCK-BOX
[Packaging Box]</t>
  </si>
  <si>
    <t>ZR2-PCK-BOX-UFM</t>
  </si>
  <si>
    <t>ZR2-PCK-BOX-LFM</t>
  </si>
  <si>
    <t>ZR2-PCK-BOX-ASSM1</t>
  </si>
  <si>
    <t>ZR2-PCK-BOX-ASSM2</t>
  </si>
  <si>
    <t>ZR2-PCK-BOX-CBD</t>
  </si>
  <si>
    <t>6" x 2.5" x 1.5" (l,b,d). See Link for holding tiles</t>
  </si>
  <si>
    <t>PQ-354C Patone ABS Plastic</t>
  </si>
  <si>
    <t>PQ-374C Pantone Acetal Plastic</t>
  </si>
  <si>
    <t>PQ-374C ABS Plastic</t>
  </si>
  <si>
    <t>PQ-374C ABS plastic</t>
  </si>
  <si>
    <t>White Opaque ABS Plastic</t>
  </si>
  <si>
    <t>Nylon/Acetal- White Opaque</t>
  </si>
  <si>
    <t>Nylon/Acetal- White Opaque'</t>
  </si>
  <si>
    <t>ABS Plastic- White Opaque</t>
  </si>
  <si>
    <t>Final Assembly Operations</t>
  </si>
  <si>
    <t>ZR2-ASSM1</t>
  </si>
  <si>
    <t>ZR2-ASSM2</t>
  </si>
  <si>
    <t>ZR2-ASSM3</t>
  </si>
  <si>
    <t>ZR2-ASSM4</t>
  </si>
  <si>
    <t>ZR2-ASSM5</t>
  </si>
  <si>
    <t>ZR2-ASSM6</t>
  </si>
  <si>
    <t>ZR2-ASSM7</t>
  </si>
  <si>
    <t>ZR2-ASSM8</t>
  </si>
  <si>
    <t>Green USB to microUSB cable, L=30" i.e. RoHS compliant, TPE and non-toxic</t>
  </si>
  <si>
    <t xml:space="preserve">White Smartphone Mount </t>
  </si>
  <si>
    <t>http://www.mcmaster.com/#95316a450/=14rs2yq</t>
  </si>
  <si>
    <t>Place 2 or 4 ZR2-WHL into Box*</t>
  </si>
  <si>
    <t>Place 1 ZR2-GMD into Box*</t>
  </si>
  <si>
    <t>Note: Not all have keychaing( ZR2-ACC-KYC)</t>
  </si>
  <si>
    <t xml:space="preserve">Place ZR2-ACC into Box*. </t>
  </si>
  <si>
    <t>Product Name:</t>
  </si>
  <si>
    <t xml:space="preserve"> Bill of Materials</t>
  </si>
  <si>
    <t>Note: 
* Box refers to ZR2-PCK-ASSM5  in above
** For Starter Kit= 2 units, For Pro Kit= 4 units</t>
  </si>
  <si>
    <t>Place 2 or 4** ZR2-MMD into the tray within Box*</t>
  </si>
  <si>
    <t>Place 2 or 4** ZR2-TLE into ZR2-PCK-POUCH and place in Box*</t>
  </si>
  <si>
    <t>Carbon Brush Motor, 3.5V-7V, 0-21300rpm, 0-60gcm Stall Torque with Brass Pinion Gear- 9 teeth, 0.3 modulus</t>
  </si>
  <si>
    <t>Green Velvet Pouch with Ziro logo</t>
  </si>
  <si>
    <t>Corrugated Cardboard Box that is flattened and comes unfolded</t>
  </si>
  <si>
    <t>ZR2-PCK-BOX-DOC</t>
  </si>
  <si>
    <t>Information Document and Booklet</t>
  </si>
  <si>
    <t>Place ZR2-PCK-BOX-DOC into Box* and close it</t>
  </si>
  <si>
    <t>MMD Total</t>
  </si>
  <si>
    <t>GMD Total</t>
  </si>
  <si>
    <t>Download Firmware and Pair the Kit (2 minutes per kit)</t>
  </si>
  <si>
    <t>ACC Total</t>
  </si>
  <si>
    <t>PCK Total</t>
  </si>
  <si>
    <t>WHL Total</t>
  </si>
  <si>
    <t>TLE Total</t>
  </si>
  <si>
    <t>CSC Total</t>
  </si>
  <si>
    <t>Final Assembly
 Total</t>
  </si>
  <si>
    <t>Brushed DC Motor</t>
  </si>
  <si>
    <t>6-axis Accel/Gyro 24QFN, ±2G, I2C interface, 3.3V</t>
  </si>
  <si>
    <t>Switch with Bi-Color LED indicator</t>
  </si>
  <si>
    <t>Item</t>
  </si>
  <si>
    <t>Part Number</t>
  </si>
  <si>
    <t>Part Description</t>
  </si>
  <si>
    <t>Plastic Material</t>
  </si>
  <si>
    <t>Tooling Finishing</t>
  </si>
  <si>
    <t>Cavity</t>
  </si>
  <si>
    <t>Core</t>
  </si>
  <si>
    <t>Steel Material</t>
  </si>
  <si>
    <t>Hot Runner System Type</t>
  </si>
  <si>
    <t>Currency</t>
  </si>
  <si>
    <t>Unit Cost</t>
  </si>
  <si>
    <t>Tooling Life</t>
  </si>
  <si>
    <t>PQ-19-4008 Black Nitrile Rubber, NRB</t>
  </si>
  <si>
    <t>EV Foam, black</t>
  </si>
  <si>
    <t>ZR2-GMD-PSL-M-LOW-BODY</t>
  </si>
  <si>
    <t>ZR2-GMD-PSL-M-UPR-BODY</t>
  </si>
  <si>
    <t>USD</t>
  </si>
  <si>
    <t>T1 Lead Time
[Wks]</t>
  </si>
  <si>
    <t xml:space="preserve"> Electronics Tooling Costs</t>
  </si>
  <si>
    <t>ZR2-TOOL-E-SOLDER_PASTE_STENCIL</t>
  </si>
  <si>
    <t>ZR2-TOOL-E-SOLDER_WAVE_STENCIL</t>
  </si>
  <si>
    <t>ZR2-TOOL-E-ASSM_FIXTURE</t>
  </si>
  <si>
    <t>Stencil For Wave Soldering</t>
  </si>
  <si>
    <t>Stencil For Solder Paste Application</t>
  </si>
  <si>
    <t>Fixture for assembly(if any)</t>
  </si>
  <si>
    <t xml:space="preserve">Currency </t>
  </si>
  <si>
    <t>Ext. Cost</t>
  </si>
  <si>
    <t>PQ-374C Pantone ABS Plastic</t>
  </si>
  <si>
    <t>PQ-354C Pantone ABS Plastic</t>
  </si>
  <si>
    <t>IC</t>
  </si>
  <si>
    <t>Inductor</t>
  </si>
  <si>
    <t>Module Shell</t>
  </si>
  <si>
    <t>Quark Shell- Top</t>
  </si>
  <si>
    <t>Opaque White ABS Plastic</t>
  </si>
  <si>
    <t>ZR2-TOOL-M-INJ-CSC</t>
  </si>
  <si>
    <t>ZR2-TOOL-M-INJ-WHL</t>
  </si>
  <si>
    <t>Polystyrene White Sheet</t>
  </si>
  <si>
    <t xml:space="preserve"> White Acetylene</t>
  </si>
  <si>
    <t>Mechanical Tooling Costs</t>
  </si>
  <si>
    <t>Hinge</t>
  </si>
  <si>
    <t>Glove Upper Casing</t>
  </si>
  <si>
    <t>Glove Lower Casing</t>
  </si>
  <si>
    <t>Rotating Pin</t>
  </si>
  <si>
    <t>Rotating Pin Screw</t>
  </si>
  <si>
    <t>Rotating Pin Connector</t>
  </si>
  <si>
    <t>Wheel Body</t>
  </si>
  <si>
    <t>POD Body</t>
  </si>
  <si>
    <t>L-Bracket</t>
  </si>
  <si>
    <t>Bi Axle</t>
  </si>
  <si>
    <t>Uni Axle</t>
  </si>
  <si>
    <t>Quark Gear 2</t>
  </si>
  <si>
    <t>Quark Gear 3</t>
  </si>
  <si>
    <t>Quark Gear 4</t>
  </si>
  <si>
    <t>Quark Gear 5</t>
  </si>
  <si>
    <t>Charging Tray - Top</t>
  </si>
  <si>
    <t>Charging Tray - Bottom</t>
  </si>
  <si>
    <t>Foam Insert- Top</t>
  </si>
  <si>
    <t>Foam Insert- Bottom</t>
  </si>
  <si>
    <t>ZR2-TOOL-M-INJ-MMD-SHL</t>
  </si>
  <si>
    <t>Glove Battery Casing</t>
  </si>
  <si>
    <t>ZR2-TOOL-M-INJ-MMD-BSL</t>
  </si>
  <si>
    <t>Battery Holder Lid</t>
  </si>
  <si>
    <t>Quark Shell- Mid</t>
  </si>
  <si>
    <t>Quark Shell- Bottom</t>
  </si>
  <si>
    <t>ZR2-TOOL-M-INJ-QRK-TOP</t>
  </si>
  <si>
    <t>ZR2-TOOL-M-INJ-QRK-MID</t>
  </si>
  <si>
    <t>ZR2-TOOL-M-INJ-QRK-BOT</t>
  </si>
  <si>
    <t>ZR2-TOOL-M-INJ-QRK-G2</t>
  </si>
  <si>
    <t>ZR2-TOOL-M-INJ-QRK-G3</t>
  </si>
  <si>
    <t>ZR2-TOOL-M-INJ-QRK-G4</t>
  </si>
  <si>
    <t>ZR2-TOOL-M-INJ-QRK-G5</t>
  </si>
  <si>
    <t>ZR2-TOOL-M-INJ-QRK-GPC</t>
  </si>
  <si>
    <t>ZR2-TOOL-M-INJ-TLE-POD</t>
  </si>
  <si>
    <t>ZR2-TOOL-M-INJ-TLE-LBRACKET</t>
  </si>
  <si>
    <t>ZR2-TOOL-M-INJ-TLE-CAXLE-BI</t>
  </si>
  <si>
    <t>ZR2-TOOL-M-INJ-TLE-CAXLE-UNI</t>
  </si>
  <si>
    <t>ZR2-TOOL-M-INJ-MMD-RPS</t>
  </si>
  <si>
    <t>ZR2-TOOL-M-INJ-MMD-RTP</t>
  </si>
  <si>
    <t>ZR2-TOOL-M-INJ-GMD-BSL</t>
  </si>
  <si>
    <t>ZR2-TOOL-M-INJ-GMD-PSL-L</t>
  </si>
  <si>
    <t>ZR2-TOOL-M-INJ-GMD-PSL-U</t>
  </si>
  <si>
    <t>ZR2-TOOL-M-INJ-MMD-HNG</t>
  </si>
  <si>
    <t>ZR2-TOOL-M-CUT-PCK-FOAM-TOP</t>
  </si>
  <si>
    <t>ZR2-TOOL-M-CUT-PCK-FOAM-BOT</t>
  </si>
  <si>
    <t>ZR2-TOOL-M-VAC-PCK-TRAY-BOT</t>
  </si>
  <si>
    <t>ZR2-TOOL-M-VAC-PCK-TRAY-TOP</t>
  </si>
  <si>
    <t>EV Foam Black</t>
  </si>
  <si>
    <t>Weight 
[Grams]</t>
  </si>
  <si>
    <t># of Cavities</t>
  </si>
  <si>
    <t>Total Mechanical Tooling Cost</t>
  </si>
  <si>
    <t>Quark Potentiometer Insert</t>
  </si>
  <si>
    <t>250k/500k*</t>
  </si>
  <si>
    <t>NRE and Tooling Costs</t>
  </si>
  <si>
    <t>Date:</t>
  </si>
  <si>
    <t>CM Quote Reference:</t>
  </si>
  <si>
    <t>Raw Materials Cost</t>
  </si>
  <si>
    <t>Manufacturing Overhead</t>
  </si>
  <si>
    <t>Direct Labor</t>
  </si>
  <si>
    <t>SG&amp;A</t>
  </si>
  <si>
    <t xml:space="preserve">Selling Price </t>
  </si>
  <si>
    <t>Contract Manufacturer(CM):</t>
  </si>
  <si>
    <t xml:space="preserve"> Volume</t>
  </si>
  <si>
    <t>Indiegogo</t>
  </si>
  <si>
    <t>Retail</t>
  </si>
  <si>
    <t>PCBA with 
100% AOI Testing</t>
  </si>
  <si>
    <t>ZR2-TOOL-M-INJ-WHL-TYRE</t>
  </si>
  <si>
    <t>Wheel Rubber Insert</t>
  </si>
  <si>
    <t>Black Nitrile Rubber</t>
  </si>
  <si>
    <t>ZR2_TOOL-E-AOI-Setup</t>
  </si>
  <si>
    <t>Material</t>
  </si>
  <si>
    <t>Weight
[grams]</t>
  </si>
  <si>
    <t>Automatic Optical Inspection Setup</t>
  </si>
  <si>
    <t xml:space="preserve">Electronics Tooling Cost:       </t>
  </si>
  <si>
    <t>Total Tooling And NRE  Cost:</t>
  </si>
  <si>
    <t>Ziro</t>
  </si>
  <si>
    <t>Glove Module
[GMD]</t>
  </si>
  <si>
    <t>Motor Module
[MMD]</t>
  </si>
  <si>
    <t>Accessories
[ACC]</t>
  </si>
  <si>
    <t>Packaging
[PCK]</t>
  </si>
  <si>
    <t>Wheels
[WHL]</t>
  </si>
  <si>
    <t>Tiles
[TLE]</t>
  </si>
  <si>
    <t>Connector Screw
[CSC]</t>
  </si>
  <si>
    <t>Hinge
[HNG]</t>
  </si>
  <si>
    <t>Rotating Pin
[RTP]</t>
  </si>
  <si>
    <t>Rotating Pin Screw
[RPS]</t>
  </si>
  <si>
    <t>Quark
[QRK]</t>
  </si>
  <si>
    <t>Electronics
[E1]</t>
  </si>
  <si>
    <t>Electronics
[E2]</t>
  </si>
  <si>
    <t>Mechanical
[M]</t>
  </si>
  <si>
    <t>Shell
[SHL]</t>
  </si>
  <si>
    <t>Textile
[TXT]</t>
  </si>
  <si>
    <t>PCB Shell
[PSL]</t>
  </si>
  <si>
    <t>Battery Shell
[BSL]</t>
  </si>
  <si>
    <t>SmartPhone Mount
[SPM]</t>
  </si>
  <si>
    <t>Other Peripherals
[DCA, KYC, USB]</t>
  </si>
  <si>
    <t>Packaging Box
[BOX]</t>
  </si>
  <si>
    <t>Other
[DOC,LFM,UFM,CBD]</t>
  </si>
  <si>
    <t>ZR2-PCK-TRA-M-BOT</t>
  </si>
  <si>
    <t>ZR2-PCK-TRA-M-TOP</t>
  </si>
  <si>
    <t>ZR2-PCK-TRA-E1-C1</t>
  </si>
  <si>
    <t>ZR2-PCK-TRA-E1-C2</t>
  </si>
  <si>
    <t>ZR2-PCK-TRA-E1-C3</t>
  </si>
  <si>
    <t>ZR2-PCK-TRA-E1-C9</t>
  </si>
  <si>
    <t>ZR2-PCK-TRA-E1-C10</t>
  </si>
  <si>
    <t>ZR2-PCK-TRA-E1-C11</t>
  </si>
  <si>
    <t>ZR2-PCK-TRA-E1-C12</t>
  </si>
  <si>
    <t>ZR2-PCK-TRA-E1-D1</t>
  </si>
  <si>
    <t>ZR2-PCK-TRA-E1-D2</t>
  </si>
  <si>
    <t>ZR2-PCK-TRA-E1-D3</t>
  </si>
  <si>
    <t>ZR2-PCK-TRA-E1-D4</t>
  </si>
  <si>
    <t>ZR2-PCK-TRA-E1-D5</t>
  </si>
  <si>
    <t>ZR2-PCK-TRA-E1-D6</t>
  </si>
  <si>
    <t>ZR2-PCK-TRA-E1-D7</t>
  </si>
  <si>
    <t>ZR2-PCK-TRA-E1-D8</t>
  </si>
  <si>
    <t>ZR2-PCK-TRA-E1-D9</t>
  </si>
  <si>
    <t>ZR2-PCK-TRA-E1-D10</t>
  </si>
  <si>
    <t>ZR2-PCK-TRA-E1-D11</t>
  </si>
  <si>
    <t>ZR2-PCK-TRA-E1-D12</t>
  </si>
  <si>
    <t>ZR2-PCK-TRA-E1-IC1</t>
  </si>
  <si>
    <t>ZR2-PCK-TRA-E1-J1</t>
  </si>
  <si>
    <t>ZR2-PCK-TRA-E1-J2</t>
  </si>
  <si>
    <t>ZR2-PCK-TRA-E1-J3</t>
  </si>
  <si>
    <t>ZR2-PCK-TRA-E1-J4</t>
  </si>
  <si>
    <t>ZR2-PCK-TRA-E1-J5</t>
  </si>
  <si>
    <t>ZR2-PCK-TRA-E1-J6</t>
  </si>
  <si>
    <t>ZR2-PCK-TRA-E1-L1</t>
  </si>
  <si>
    <t>ZR2-PCK-TRA-E1-R1</t>
  </si>
  <si>
    <t>ZR2-PCK-TRA-E1-PCB</t>
  </si>
  <si>
    <t>ZR2-PCK-TRA-E1-ASSM1</t>
  </si>
  <si>
    <t>ZR2-PCK-TRA-E1-ASSM2</t>
  </si>
  <si>
    <t>ZR2-PCK-TRA-E1-ASSM3</t>
  </si>
  <si>
    <t>ZR2-PCK-TRA-E1-ASSM4</t>
  </si>
  <si>
    <t xml:space="preserve">
ZR2-MMD-QRK
Quark</t>
  </si>
  <si>
    <t xml:space="preserve">
ZR2-GMD-PSL
[PCB Shell]</t>
  </si>
  <si>
    <t>ZR2-PCK-TRA
[Charging Tray]</t>
  </si>
  <si>
    <t>Charging Tray
[TRA]</t>
  </si>
  <si>
    <t>Other- Pouch
[POUCH]</t>
  </si>
  <si>
    <t>Other
[BODY, TYRE]</t>
  </si>
  <si>
    <t>POD
[POD]</t>
  </si>
  <si>
    <t>Other
[BODY, F1032]</t>
  </si>
  <si>
    <t>Other
[Lbracket, CAXLE (UNI/BI) ]</t>
  </si>
  <si>
    <t>Product</t>
  </si>
  <si>
    <t>Ziro Starter Kit</t>
  </si>
  <si>
    <t>Ziro Pro Kit</t>
  </si>
  <si>
    <t>Mechanical NRE</t>
  </si>
  <si>
    <t>Electrical NRE</t>
  </si>
  <si>
    <t>Volume</t>
  </si>
  <si>
    <t>Other NRE</t>
  </si>
  <si>
    <t>Total</t>
  </si>
  <si>
    <t>Total NRE Costs</t>
  </si>
  <si>
    <t>CoGs Summary</t>
  </si>
  <si>
    <t>Q4, 2016</t>
  </si>
  <si>
    <t>Est. Production Date:</t>
  </si>
  <si>
    <t>Contract Manufacturer Summary</t>
  </si>
  <si>
    <t>Contact Info:</t>
  </si>
  <si>
    <t>&gt;Enter Name, email and contact info</t>
  </si>
  <si>
    <t>&gt;Enter Quote reference Number (Internal to CM)</t>
  </si>
  <si>
    <t>&gt;Enter Name of CM</t>
  </si>
  <si>
    <t>&gt;Enter Date of Generation</t>
  </si>
  <si>
    <t>Quote Summary</t>
  </si>
  <si>
    <t>Indiegogo                    500</t>
  </si>
  <si>
    <t>Indiegogo                  1000</t>
  </si>
  <si>
    <t>Retail                    20,000</t>
  </si>
  <si>
    <t>Unit Cost (Refer BoM)</t>
  </si>
  <si>
    <t>Sub-Total</t>
  </si>
  <si>
    <t>Unit Cost 
(Refer BoM)</t>
  </si>
  <si>
    <t>Motor Module
[ZR2-MMD]</t>
  </si>
  <si>
    <t>Glove Module
[ZR2-GMD]</t>
  </si>
  <si>
    <t>Accessories
[ZR2-ACC]</t>
  </si>
  <si>
    <t>Packaging
[ZR2-PCK]</t>
  </si>
  <si>
    <t>Wheels
[ZR2-WHL]</t>
  </si>
  <si>
    <t>Tile
[ZR2-TLE]</t>
  </si>
  <si>
    <t>Connector Screw
[ZR2-CSC]</t>
  </si>
  <si>
    <t>Final Assembly
Cost</t>
  </si>
  <si>
    <t xml:space="preserve">
Ziro Pro Kit
</t>
  </si>
  <si>
    <t xml:space="preserve">
Ziro Starter Kit
</t>
  </si>
  <si>
    <t>Volumes</t>
  </si>
  <si>
    <t>Logistics</t>
  </si>
  <si>
    <t>Profit</t>
  </si>
  <si>
    <t>NRE Tooling Summary</t>
  </si>
  <si>
    <t>Ziro v2.0 Assembly-Component Tree
[ZR2]</t>
  </si>
  <si>
    <t>Electronics-I
[E1]</t>
  </si>
  <si>
    <t>Click Individual Blocks to go to respective BoM entry</t>
  </si>
  <si>
    <t xml:space="preserve">  </t>
  </si>
  <si>
    <r>
      <rPr>
        <b/>
        <sz val="12"/>
        <color theme="1"/>
        <rFont val="Arial"/>
        <family val="2"/>
      </rPr>
      <t>Push Fit</t>
    </r>
    <r>
      <rPr>
        <sz val="12"/>
        <color theme="1"/>
        <rFont val="Arial"/>
        <family val="2"/>
      </rPr>
      <t>: 
ZR2-MMD-HNG-PR1032 into ZR2-MMD-HNG-INJ</t>
    </r>
  </si>
  <si>
    <r>
      <rPr>
        <b/>
        <sz val="12"/>
        <color theme="1"/>
        <rFont val="Arial"/>
        <family val="2"/>
      </rPr>
      <t>Push Fit:</t>
    </r>
    <r>
      <rPr>
        <sz val="12"/>
        <color theme="1"/>
        <rFont val="Arial"/>
        <family val="2"/>
      </rPr>
      <t xml:space="preserve"> 
ZR2-MMD-RTP-PR1032 into ZR2-MMD-RTP-BODY</t>
    </r>
  </si>
  <si>
    <r>
      <rPr>
        <b/>
        <sz val="12"/>
        <color theme="1"/>
        <rFont val="Arial"/>
        <family val="2"/>
      </rPr>
      <t xml:space="preserve">Push Fit: 
</t>
    </r>
    <r>
      <rPr>
        <sz val="12"/>
        <color theme="1"/>
        <rFont val="Arial"/>
        <family val="2"/>
      </rPr>
      <t>ZR2-MMD-RPS-F1032  into ZR2-MMD-RPS-BODY</t>
    </r>
  </si>
  <si>
    <r>
      <rPr>
        <b/>
        <sz val="12"/>
        <color theme="1"/>
        <rFont val="Arial"/>
        <family val="2"/>
      </rPr>
      <t>PCB Assembly</t>
    </r>
    <r>
      <rPr>
        <sz val="12"/>
        <color theme="1"/>
        <rFont val="Arial"/>
        <family val="2"/>
      </rPr>
      <t xml:space="preserve">
ZR2-MMD-QRK-E1-xxx into ZR2-MMD-QRK-E1-PCB</t>
    </r>
  </si>
  <si>
    <r>
      <rPr>
        <b/>
        <sz val="12"/>
        <color theme="1"/>
        <rFont val="Arial"/>
        <family val="2"/>
      </rPr>
      <t>Insert and Solder</t>
    </r>
    <r>
      <rPr>
        <sz val="12"/>
        <color theme="1"/>
        <rFont val="Arial"/>
        <family val="2"/>
      </rPr>
      <t xml:space="preserve">
Insert Motor(ZR2-MMD-QRK-E1-MOT) and solder into 
PCB-I (ZR2-MMD-QRK-E1-PCB)</t>
    </r>
  </si>
  <si>
    <r>
      <rPr>
        <b/>
        <sz val="12"/>
        <color theme="1"/>
        <rFont val="Arial"/>
        <family val="2"/>
      </rPr>
      <t xml:space="preserve">PCB Assembly
</t>
    </r>
    <r>
      <rPr>
        <sz val="12"/>
        <color theme="1"/>
        <rFont val="Arial"/>
        <family val="2"/>
      </rPr>
      <t>Solder all components to PCB i.e.
ZR2-MMD-QRK-E2-xxx into ZR2-MMD-QRK-E2-PCB</t>
    </r>
  </si>
  <si>
    <r>
      <rPr>
        <b/>
        <sz val="12"/>
        <rFont val="Arial"/>
        <family val="2"/>
      </rPr>
      <t>Solder</t>
    </r>
    <r>
      <rPr>
        <sz val="12"/>
        <color theme="1"/>
        <rFont val="Arial"/>
        <family val="2"/>
      </rPr>
      <t xml:space="preserve"> 
Assemble magnetic connector to PCB i.e. 
ZR2-MMD-QRK-E2-J1 to ZR2-MMD-QRK-E2-PCB</t>
    </r>
  </si>
  <si>
    <r>
      <rPr>
        <b/>
        <sz val="12"/>
        <color theme="1"/>
        <rFont val="Arial"/>
        <family val="2"/>
      </rPr>
      <t xml:space="preserve">Solder </t>
    </r>
    <r>
      <rPr>
        <sz val="12"/>
        <color theme="1"/>
        <rFont val="Arial"/>
        <family val="2"/>
      </rPr>
      <t xml:space="preserve">
Solder male header of PCB1 to PCB2 i.e. 
</t>
    </r>
    <r>
      <rPr>
        <b/>
        <sz val="12"/>
        <color theme="1"/>
        <rFont val="Arial"/>
        <family val="2"/>
      </rPr>
      <t>ZR2-MMD-QRK-E1-SV1</t>
    </r>
    <r>
      <rPr>
        <sz val="12"/>
        <color theme="1"/>
        <rFont val="Arial"/>
        <family val="2"/>
      </rPr>
      <t xml:space="preserve"> to </t>
    </r>
    <r>
      <rPr>
        <b/>
        <sz val="12"/>
        <color theme="1"/>
        <rFont val="Arial"/>
        <family val="2"/>
      </rPr>
      <t>ZR2-MMD-QRK-E2</t>
    </r>
  </si>
  <si>
    <r>
      <rPr>
        <b/>
        <sz val="12"/>
        <color theme="1"/>
        <rFont val="Arial"/>
        <family val="2"/>
      </rPr>
      <t>Insert:</t>
    </r>
    <r>
      <rPr>
        <sz val="12"/>
        <color theme="1"/>
        <rFont val="Arial"/>
        <family val="2"/>
      </rPr>
      <t xml:space="preserve"> 
Slide Motor and PCB assembly into Quark housing i.e.
ZR2-MMD-QRK-E1-ASSM3 into  ZR2-MMD-QRK-M-CMD</t>
    </r>
  </si>
  <si>
    <r>
      <rPr>
        <b/>
        <sz val="12"/>
        <color theme="1"/>
        <rFont val="Arial"/>
        <family val="2"/>
      </rPr>
      <t>Insert:</t>
    </r>
    <r>
      <rPr>
        <sz val="12"/>
        <color theme="1"/>
        <rFont val="Arial"/>
        <family val="2"/>
      </rPr>
      <t xml:space="preserve"> 
Put 3 shafts ZR2-MMD-QRK-M-(SFT150-725-G2, SFT150-1300-G3, SFT150-1900-G4), into ZR2-MMD-QRK-M-CMD</t>
    </r>
  </si>
  <si>
    <r>
      <rPr>
        <b/>
        <sz val="12"/>
        <color theme="1"/>
        <rFont val="Arial"/>
        <family val="2"/>
      </rPr>
      <t>Insert:</t>
    </r>
    <r>
      <rPr>
        <sz val="12"/>
        <color theme="1"/>
        <rFont val="Arial"/>
        <family val="2"/>
      </rPr>
      <t xml:space="preserve"> 
Five Plastic Gears ZR2-MMD-QRK-M-(GPC,G5,G4,G3,G2) onto above placed shafts. Order: (GPC,G5,G4,G3,G2)</t>
    </r>
  </si>
  <si>
    <r>
      <rPr>
        <b/>
        <sz val="12"/>
        <color theme="1"/>
        <rFont val="Arial"/>
        <family val="2"/>
      </rPr>
      <t>Cover:</t>
    </r>
    <r>
      <rPr>
        <sz val="12"/>
        <color theme="1"/>
        <rFont val="Arial"/>
        <family val="2"/>
      </rPr>
      <t xml:space="preserve"> 
Put the lid ZR2-MMD-QRK-M-CTP</t>
    </r>
  </si>
  <si>
    <r>
      <rPr>
        <b/>
        <sz val="12"/>
        <color theme="1"/>
        <rFont val="Arial"/>
        <family val="2"/>
      </rPr>
      <t>Cover:</t>
    </r>
    <r>
      <rPr>
        <sz val="12"/>
        <color theme="1"/>
        <rFont val="Arial"/>
        <family val="2"/>
      </rPr>
      <t xml:space="preserve"> 
Put the lid ZR2-MMD-QRK-M-CBM</t>
    </r>
  </si>
  <si>
    <r>
      <rPr>
        <b/>
        <sz val="12"/>
        <color theme="1"/>
        <rFont val="Arial"/>
        <family val="2"/>
      </rPr>
      <t>Screw:</t>
    </r>
    <r>
      <rPr>
        <sz val="12"/>
        <color theme="1"/>
        <rFont val="Arial"/>
        <family val="2"/>
      </rPr>
      <t xml:space="preserve"> 
Screw 4 ZR2-MMD-QRK-M-SCR-18-8 into top lid</t>
    </r>
  </si>
  <si>
    <r>
      <rPr>
        <b/>
        <sz val="12"/>
        <color theme="1"/>
        <rFont val="Arial"/>
        <family val="2"/>
      </rPr>
      <t>Insert</t>
    </r>
    <r>
      <rPr>
        <sz val="12"/>
        <color theme="1"/>
        <rFont val="Arial"/>
        <family val="2"/>
      </rPr>
      <t xml:space="preserve"> 
Insert ZR2-MMD-SHL-KNSHFT to the holes of the knurled shafts in the shell ZR2-MMD-SHL-BODY</t>
    </r>
  </si>
  <si>
    <r>
      <rPr>
        <b/>
        <sz val="12"/>
        <color theme="1"/>
        <rFont val="Arial"/>
        <family val="2"/>
      </rPr>
      <t>Insert</t>
    </r>
    <r>
      <rPr>
        <sz val="12"/>
        <color theme="1"/>
        <rFont val="Arial"/>
        <family val="2"/>
      </rPr>
      <t xml:space="preserve"> 
Insert Quark with PCB (finished in the process
 ZR2-MMD-QRK-ASSM6) into ZR2-MMD-SHL-BODY</t>
    </r>
  </si>
  <si>
    <r>
      <rPr>
        <b/>
        <sz val="12"/>
        <color theme="1"/>
        <rFont val="Arial"/>
        <family val="2"/>
      </rPr>
      <t xml:space="preserve">Insert
</t>
    </r>
    <r>
      <rPr>
        <sz val="12"/>
        <color theme="1"/>
        <rFont val="Arial"/>
        <family val="2"/>
      </rPr>
      <t>Square Nuts ZR2-MMD-SHL-SQN into the 
ZR2-MMD-SHL-BODY</t>
    </r>
  </si>
  <si>
    <r>
      <rPr>
        <b/>
        <sz val="12"/>
        <color theme="1"/>
        <rFont val="Arial"/>
        <family val="2"/>
      </rPr>
      <t>Push Fit</t>
    </r>
    <r>
      <rPr>
        <sz val="12"/>
        <color theme="1"/>
        <rFont val="Arial"/>
        <family val="2"/>
      </rPr>
      <t>: 
Push shell (ZR2-MMD-SHL-BODY)  onto above assembly making sure battery connector is in position</t>
    </r>
  </si>
  <si>
    <r>
      <t xml:space="preserve">PCB Assembly:
</t>
    </r>
    <r>
      <rPr>
        <sz val="12"/>
        <color theme="1"/>
        <rFont val="Arial"/>
        <family val="2"/>
      </rPr>
      <t>Assemble ZR2-GMD-PSL-E1 into ZR2-GMD-PSL-E1-PCB</t>
    </r>
  </si>
  <si>
    <r>
      <t xml:space="preserve">Insert:
</t>
    </r>
    <r>
      <rPr>
        <sz val="12"/>
        <color theme="1"/>
        <rFont val="Arial"/>
        <family val="2"/>
      </rPr>
      <t>Put ZR2-GMD-E1-FLX into ZR2-GMD-PSL-E1-PCB</t>
    </r>
  </si>
  <si>
    <r>
      <rPr>
        <b/>
        <sz val="12"/>
        <color theme="1"/>
        <rFont val="Arial"/>
        <family val="2"/>
      </rPr>
      <t xml:space="preserve">Insert:
</t>
    </r>
    <r>
      <rPr>
        <sz val="12"/>
        <color theme="1"/>
        <rFont val="Arial"/>
        <family val="2"/>
      </rPr>
      <t>Insert PCB with Flex sensor into enclosure i.e. 
ZR2-GMD-PSL-E1-ASSM2 into ZR2-GMD-PSL-M-LOW-BODY and cover it with ZR2-GMD-PSL-M-UPR-BODY</t>
    </r>
  </si>
  <si>
    <r>
      <rPr>
        <b/>
        <sz val="12"/>
        <color theme="1"/>
        <rFont val="Arial"/>
        <family val="2"/>
      </rPr>
      <t xml:space="preserve">Insert:
</t>
    </r>
    <r>
      <rPr>
        <sz val="12"/>
        <color theme="1"/>
        <rFont val="Arial"/>
        <family val="2"/>
      </rPr>
      <t>Put Battery into Battery Shell i.e. 
ZR2-GMD-BSL-BAT into ZR2-GMD-BSL-BODY</t>
    </r>
  </si>
  <si>
    <r>
      <rPr>
        <b/>
        <sz val="12"/>
        <color theme="1"/>
        <rFont val="Arial"/>
        <family val="2"/>
      </rPr>
      <t>Connect</t>
    </r>
    <r>
      <rPr>
        <sz val="12"/>
        <color theme="1"/>
        <rFont val="Arial"/>
        <family val="2"/>
      </rPr>
      <t xml:space="preserve"> 
Insert Battery connector into ZR2-GMD-PSL-E1-J2 on PCB</t>
    </r>
  </si>
  <si>
    <r>
      <rPr>
        <b/>
        <sz val="12"/>
        <color theme="1"/>
        <rFont val="Arial"/>
        <family val="2"/>
      </rPr>
      <t xml:space="preserve">Insert
</t>
    </r>
    <r>
      <rPr>
        <sz val="12"/>
        <color theme="1"/>
        <rFont val="Arial"/>
        <family val="2"/>
      </rPr>
      <t>Put above assembly (ZR2-GMD-ASSM3) into 
Glove(ZR2-GMD-TXT) ensuring sensor location in slots</t>
    </r>
  </si>
  <si>
    <r>
      <rPr>
        <b/>
        <sz val="12"/>
        <color theme="1"/>
        <rFont val="Arial"/>
        <family val="2"/>
      </rPr>
      <t>Insert</t>
    </r>
    <r>
      <rPr>
        <sz val="12"/>
        <color theme="1"/>
        <rFont val="Arial"/>
        <family val="2"/>
      </rPr>
      <t xml:space="preserve">
Put electronics into the Glove i.e.
ZR2-GMD-ASSM1  into ZR2-GMD-TXT</t>
    </r>
  </si>
  <si>
    <r>
      <rPr>
        <b/>
        <sz val="12"/>
        <color theme="1"/>
        <rFont val="Arial"/>
        <family val="2"/>
      </rPr>
      <t xml:space="preserve">Insert
</t>
    </r>
    <r>
      <rPr>
        <sz val="12"/>
        <color theme="1"/>
        <rFont val="Arial"/>
        <family val="2"/>
      </rPr>
      <t>Push the Switch Cap of (ZR2-GMD-PSL-E1-SW1) to holder</t>
    </r>
  </si>
  <si>
    <r>
      <rPr>
        <b/>
        <sz val="12"/>
        <color theme="1"/>
        <rFont val="Arial"/>
        <family val="2"/>
      </rPr>
      <t xml:space="preserve">Glue
</t>
    </r>
    <r>
      <rPr>
        <sz val="12"/>
        <color theme="1"/>
        <rFont val="Arial"/>
        <family val="2"/>
      </rPr>
      <t>Put glue on the zipper and seal the glove</t>
    </r>
  </si>
  <si>
    <r>
      <rPr>
        <b/>
        <sz val="12"/>
        <color theme="1"/>
        <rFont val="Arial"/>
        <family val="2"/>
      </rPr>
      <t xml:space="preserve">Screw: </t>
    </r>
    <r>
      <rPr>
        <sz val="12"/>
        <color theme="1"/>
        <rFont val="Arial"/>
        <family val="2"/>
      </rPr>
      <t xml:space="preserve">
Screw adapter into body i.e. ZR2-ACC-SPM-(ADAPT to BODY)</t>
    </r>
  </si>
  <si>
    <r>
      <t xml:space="preserve">Fold
</t>
    </r>
    <r>
      <rPr>
        <sz val="12"/>
        <color theme="1"/>
        <rFont val="Arial"/>
        <family val="2"/>
      </rPr>
      <t>Fold cardboard into final shape i.e.
ZR2-PCK-BOX-CBD into box shape</t>
    </r>
  </si>
  <si>
    <r>
      <t xml:space="preserve">Place
</t>
    </r>
    <r>
      <rPr>
        <sz val="12"/>
        <color theme="1"/>
        <rFont val="Arial"/>
        <family val="2"/>
      </rPr>
      <t>Place Foam into box:
ZR2-PCK-LFM and UFM into ZR2-PCK-BOX</t>
    </r>
  </si>
  <si>
    <r>
      <rPr>
        <b/>
        <sz val="12"/>
        <color theme="1"/>
        <rFont val="Arial"/>
        <family val="2"/>
      </rPr>
      <t>PCB Assembly</t>
    </r>
    <r>
      <rPr>
        <sz val="12"/>
        <color theme="1"/>
        <rFont val="Arial"/>
        <family val="2"/>
      </rPr>
      <t xml:space="preserve"> 
Assemble ZR2-PCK-E1-xxx into ZR2-PCK-E1-PCB</t>
    </r>
  </si>
  <si>
    <r>
      <t xml:space="preserve">Solder
</t>
    </r>
    <r>
      <rPr>
        <sz val="12"/>
        <color theme="1"/>
        <rFont val="Arial"/>
        <family val="2"/>
      </rPr>
      <t>Insert and solder ZR2-PCK-E1-(J1:J6) into ZR2-PCB-E1-PCB</t>
    </r>
  </si>
  <si>
    <r>
      <t xml:space="preserve">Insert
</t>
    </r>
    <r>
      <rPr>
        <sz val="12"/>
        <color theme="1"/>
        <rFont val="Arial"/>
        <family val="2"/>
      </rPr>
      <t>Put PCB into bottom tray i.e.
ZR2-PCK-E1-PCB  into ZR2-PCK-TRA-BOT</t>
    </r>
  </si>
  <si>
    <r>
      <t xml:space="preserve">Insert 
</t>
    </r>
    <r>
      <rPr>
        <sz val="12"/>
        <color theme="1"/>
        <rFont val="Arial"/>
        <family val="2"/>
      </rPr>
      <t>Insert Tray 1 onto previous assembly i.e. 
ZR2-PCK-TRA-TOP onto ZR2-PCK-E1-ASSM3</t>
    </r>
  </si>
  <si>
    <r>
      <rPr>
        <b/>
        <sz val="12"/>
        <color theme="1"/>
        <rFont val="Arial"/>
        <family val="2"/>
      </rPr>
      <t xml:space="preserve">Insert
</t>
    </r>
    <r>
      <rPr>
        <sz val="12"/>
        <color theme="1"/>
        <rFont val="Arial"/>
        <family val="2"/>
      </rPr>
      <t>Put tyre over wheel rim i.e. 
ZR2-WHL-TYRE onto ZR2-WHL-BODY</t>
    </r>
  </si>
  <si>
    <r>
      <rPr>
        <b/>
        <sz val="12"/>
        <color theme="1"/>
        <rFont val="Arial"/>
        <family val="2"/>
      </rPr>
      <t xml:space="preserve">Snap On:
</t>
    </r>
    <r>
      <rPr>
        <sz val="12"/>
        <color theme="1"/>
        <rFont val="Arial"/>
        <family val="2"/>
      </rPr>
      <t>Snap two ZR2-TLE-POD-BODY together</t>
    </r>
  </si>
  <si>
    <t>Terms and Conditions:</t>
  </si>
  <si>
    <t>&gt;Enter Terms and Conditions in "Terms &amp; Conditions" Tab</t>
  </si>
  <si>
    <t>Enter Terms and Conditions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</si>
</sst>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_);_(&quot;$&quot;* \(#,##0.00000\);_(&quot;$&quot;* &quot;-&quot;??_);_(@_)"/>
    <numFmt numFmtId="165" formatCode="_([$$-409]* #,##0.00_);_([$$-409]* \(#,##0.00\);_([$$-409]* &quot;-&quot;??_);_(@_)"/>
    <numFmt numFmtId="166" formatCode="_-* #,##0_-;\-* #,##0_-;_-* &quot;-&quot;??_-;_-@_-"/>
    <numFmt numFmtId="167" formatCode="0.0"/>
    <numFmt numFmtId="168" formatCode="_(* #,##0_);_(* \(#,##0\);_(* &quot;-&quot;??_);_(@_)"/>
    <numFmt numFmtId="169" formatCode="_(&quot;$&quot;* #,##0.000_);_(&quot;$&quot;* \(#,##0.000\);_(&quot;$&quot;* &quot;-&quot;??_);_(@_)"/>
    <numFmt numFmtId="170" formatCode="_(&quot;$&quot;* #,##0.0000_);_(&quot;$&quot;* \(#,##0.0000\);_(&quot;$&quot;* &quot;-&quot;??_);_(@_)"/>
    <numFmt numFmtId="171" formatCode="_(&quot;$&quot;* #,##0.000000_);_(&quot;$&quot;* \(#,##0.000000\);_(&quot;$&quot;* &quot;-&quot;??_);_(@_)"/>
  </numFmts>
  <fonts count="4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name val="Arial"/>
      <family val="2"/>
    </font>
    <font>
      <sz val="14"/>
      <color theme="10"/>
      <name val="Calibri"/>
      <family val="2"/>
      <scheme val="minor"/>
    </font>
    <font>
      <sz val="14"/>
      <color rgb="FF333333"/>
      <name val="Arial"/>
      <family val="2"/>
    </font>
    <font>
      <b/>
      <u/>
      <sz val="14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rgb="FF0563C1"/>
      <name val="Calibri"/>
      <family val="2"/>
    </font>
    <font>
      <sz val="11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b/>
      <u/>
      <sz val="2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36"/>
      <color theme="10"/>
      <name val="Calibri"/>
      <family val="2"/>
      <scheme val="minor"/>
    </font>
    <font>
      <b/>
      <sz val="2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indexed="81"/>
      <name val="Tahoma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indexed="81"/>
      <name val="Tahoma"/>
      <family val="2"/>
    </font>
    <font>
      <b/>
      <sz val="16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66"/>
        <bgColor indexed="64"/>
      </patternFill>
    </fill>
  </fills>
  <borders count="1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050">
    <xf numFmtId="0" fontId="0" fillId="0" borderId="0" xfId="0"/>
    <xf numFmtId="0" fontId="10" fillId="9" borderId="6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8" fillId="10" borderId="16" xfId="0" applyFont="1" applyFill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10" fillId="9" borderId="6" xfId="1" applyFont="1" applyFill="1" applyBorder="1" applyAlignment="1">
      <alignment horizontal="center" vertical="center" wrapText="1"/>
    </xf>
    <xf numFmtId="0" fontId="10" fillId="9" borderId="6" xfId="1" applyFont="1" applyFill="1" applyBorder="1" applyAlignment="1">
      <alignment horizontal="left" vertical="center" wrapText="1"/>
    </xf>
    <xf numFmtId="0" fontId="10" fillId="9" borderId="6" xfId="1" applyFont="1" applyFill="1" applyBorder="1" applyAlignment="1">
      <alignment horizontal="center" vertical="center"/>
    </xf>
    <xf numFmtId="0" fontId="11" fillId="6" borderId="20" xfId="3" applyFont="1" applyFill="1" applyBorder="1" applyAlignment="1">
      <alignment horizontal="left" vertical="top"/>
    </xf>
    <xf numFmtId="0" fontId="11" fillId="6" borderId="22" xfId="3" applyFont="1" applyFill="1" applyBorder="1" applyAlignment="1">
      <alignment horizontal="left" vertical="top"/>
    </xf>
    <xf numFmtId="0" fontId="8" fillId="6" borderId="41" xfId="0" applyFont="1" applyFill="1" applyBorder="1" applyAlignment="1">
      <alignment horizontal="left" vertical="top"/>
    </xf>
    <xf numFmtId="0" fontId="11" fillId="6" borderId="41" xfId="3" applyFont="1" applyFill="1" applyBorder="1" applyAlignment="1">
      <alignment horizontal="left" vertical="top"/>
    </xf>
    <xf numFmtId="0" fontId="11" fillId="6" borderId="25" xfId="3" applyFont="1" applyFill="1" applyBorder="1" applyAlignment="1">
      <alignment horizontal="left" vertical="top"/>
    </xf>
    <xf numFmtId="0" fontId="8" fillId="6" borderId="20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0" fontId="8" fillId="6" borderId="44" xfId="0" applyFont="1" applyFill="1" applyBorder="1" applyAlignment="1">
      <alignment horizontal="left" vertical="top"/>
    </xf>
    <xf numFmtId="0" fontId="8" fillId="6" borderId="25" xfId="0" applyFont="1" applyFill="1" applyBorder="1" applyAlignment="1">
      <alignment horizontal="left" vertical="top"/>
    </xf>
    <xf numFmtId="0" fontId="8" fillId="8" borderId="39" xfId="0" applyFont="1" applyFill="1" applyBorder="1" applyAlignment="1">
      <alignment horizontal="left" vertical="top"/>
    </xf>
    <xf numFmtId="0" fontId="11" fillId="8" borderId="20" xfId="3" applyFont="1" applyFill="1" applyBorder="1" applyAlignment="1">
      <alignment horizontal="left" vertical="top"/>
    </xf>
    <xf numFmtId="0" fontId="8" fillId="8" borderId="32" xfId="0" applyFont="1" applyFill="1" applyBorder="1" applyAlignment="1">
      <alignment horizontal="left" vertical="top"/>
    </xf>
    <xf numFmtId="0" fontId="8" fillId="8" borderId="22" xfId="0" applyFont="1" applyFill="1" applyBorder="1" applyAlignment="1">
      <alignment horizontal="left" vertical="top"/>
    </xf>
    <xf numFmtId="0" fontId="8" fillId="8" borderId="25" xfId="0" applyFont="1" applyFill="1" applyBorder="1" applyAlignment="1">
      <alignment horizontal="left" vertical="top"/>
    </xf>
    <xf numFmtId="0" fontId="11" fillId="8" borderId="22" xfId="3" applyFont="1" applyFill="1" applyBorder="1" applyAlignment="1">
      <alignment horizontal="left" vertical="top"/>
    </xf>
    <xf numFmtId="0" fontId="8" fillId="8" borderId="20" xfId="0" applyFont="1" applyFill="1" applyBorder="1" applyAlignment="1">
      <alignment horizontal="left" vertical="top"/>
    </xf>
    <xf numFmtId="0" fontId="8" fillId="10" borderId="19" xfId="0" applyFont="1" applyFill="1" applyBorder="1" applyAlignment="1">
      <alignment horizontal="left" vertical="top"/>
    </xf>
    <xf numFmtId="0" fontId="8" fillId="10" borderId="40" xfId="0" applyFont="1" applyFill="1" applyBorder="1" applyAlignment="1">
      <alignment horizontal="left" vertical="top"/>
    </xf>
    <xf numFmtId="0" fontId="8" fillId="10" borderId="40" xfId="0" applyFont="1" applyFill="1" applyBorder="1" applyAlignment="1">
      <alignment horizontal="center" vertical="center"/>
    </xf>
    <xf numFmtId="0" fontId="8" fillId="10" borderId="38" xfId="0" applyFont="1" applyFill="1" applyBorder="1" applyAlignment="1">
      <alignment horizontal="center" vertical="center"/>
    </xf>
    <xf numFmtId="0" fontId="8" fillId="10" borderId="38" xfId="0" applyFont="1" applyFill="1" applyBorder="1" applyAlignment="1">
      <alignment horizontal="left" vertical="top"/>
    </xf>
    <xf numFmtId="0" fontId="8" fillId="7" borderId="38" xfId="0" applyFont="1" applyFill="1" applyBorder="1" applyAlignment="1">
      <alignment horizontal="center" vertical="center"/>
    </xf>
    <xf numFmtId="0" fontId="11" fillId="7" borderId="39" xfId="3" applyFont="1" applyFill="1" applyBorder="1" applyAlignment="1">
      <alignment horizontal="left" vertical="top"/>
    </xf>
    <xf numFmtId="0" fontId="11" fillId="7" borderId="20" xfId="3" applyFont="1" applyFill="1" applyBorder="1" applyAlignment="1">
      <alignment horizontal="left" vertical="top"/>
    </xf>
    <xf numFmtId="0" fontId="11" fillId="7" borderId="22" xfId="3" applyFont="1" applyFill="1" applyBorder="1" applyAlignment="1">
      <alignment horizontal="left" vertical="top"/>
    </xf>
    <xf numFmtId="0" fontId="11" fillId="7" borderId="25" xfId="3" applyFont="1" applyFill="1" applyBorder="1" applyAlignment="1">
      <alignment horizontal="left" vertical="top"/>
    </xf>
    <xf numFmtId="0" fontId="11" fillId="7" borderId="32" xfId="3" applyFont="1" applyFill="1" applyBorder="1" applyAlignment="1">
      <alignment horizontal="left" vertical="top"/>
    </xf>
    <xf numFmtId="0" fontId="8" fillId="7" borderId="32" xfId="0" applyFont="1" applyFill="1" applyBorder="1" applyAlignment="1">
      <alignment horizontal="left" vertical="top"/>
    </xf>
    <xf numFmtId="0" fontId="8" fillId="7" borderId="22" xfId="0" applyFont="1" applyFill="1" applyBorder="1" applyAlignment="1">
      <alignment horizontal="left" vertical="top"/>
    </xf>
    <xf numFmtId="0" fontId="12" fillId="7" borderId="22" xfId="0" applyFont="1" applyFill="1" applyBorder="1" applyAlignment="1">
      <alignment horizontal="left" vertical="top"/>
    </xf>
    <xf numFmtId="0" fontId="8" fillId="7" borderId="25" xfId="0" applyFont="1" applyFill="1" applyBorder="1" applyAlignment="1">
      <alignment horizontal="left" vertical="top"/>
    </xf>
    <xf numFmtId="0" fontId="8" fillId="12" borderId="25" xfId="0" applyFont="1" applyFill="1" applyBorder="1" applyAlignment="1">
      <alignment horizontal="left" vertical="top"/>
    </xf>
    <xf numFmtId="0" fontId="11" fillId="13" borderId="20" xfId="3" applyFont="1" applyFill="1" applyBorder="1" applyAlignment="1">
      <alignment horizontal="left" vertical="top"/>
    </xf>
    <xf numFmtId="0" fontId="11" fillId="13" borderId="41" xfId="3" applyFont="1" applyFill="1" applyBorder="1" applyAlignment="1">
      <alignment horizontal="left" vertical="top"/>
    </xf>
    <xf numFmtId="0" fontId="11" fillId="13" borderId="39" xfId="3" applyFont="1" applyFill="1" applyBorder="1" applyAlignment="1">
      <alignment horizontal="left" vertical="top"/>
    </xf>
    <xf numFmtId="0" fontId="8" fillId="6" borderId="32" xfId="0" applyFont="1" applyFill="1" applyBorder="1" applyAlignment="1">
      <alignment horizontal="left" vertical="top"/>
    </xf>
    <xf numFmtId="0" fontId="8" fillId="7" borderId="19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left" vertical="center"/>
    </xf>
    <xf numFmtId="0" fontId="8" fillId="6" borderId="15" xfId="0" applyFont="1" applyFill="1" applyBorder="1" applyAlignment="1">
      <alignment horizontal="center" vertical="center"/>
    </xf>
    <xf numFmtId="0" fontId="8" fillId="8" borderId="38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1" fontId="12" fillId="7" borderId="16" xfId="0" applyNumberFormat="1" applyFont="1" applyFill="1" applyBorder="1" applyAlignment="1">
      <alignment horizontal="center" vertical="center"/>
    </xf>
    <xf numFmtId="1" fontId="12" fillId="7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8" fillId="12" borderId="19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center" vertical="center"/>
    </xf>
    <xf numFmtId="0" fontId="8" fillId="13" borderId="40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left" vertical="center"/>
    </xf>
    <xf numFmtId="0" fontId="8" fillId="6" borderId="24" xfId="0" applyFont="1" applyFill="1" applyBorder="1" applyAlignment="1">
      <alignment horizontal="left" vertical="center"/>
    </xf>
    <xf numFmtId="164" fontId="9" fillId="0" borderId="0" xfId="2" applyNumberFormat="1" applyFont="1" applyAlignment="1">
      <alignment horizontal="center" vertical="center" wrapText="1"/>
    </xf>
    <xf numFmtId="164" fontId="8" fillId="0" borderId="0" xfId="2" applyNumberFormat="1" applyFont="1" applyAlignment="1">
      <alignment horizontal="center" vertical="center"/>
    </xf>
    <xf numFmtId="164" fontId="10" fillId="9" borderId="6" xfId="2" applyNumberFormat="1" applyFont="1" applyFill="1" applyBorder="1" applyAlignment="1">
      <alignment horizontal="center" vertical="center"/>
    </xf>
    <xf numFmtId="164" fontId="8" fillId="6" borderId="19" xfId="2" applyNumberFormat="1" applyFont="1" applyFill="1" applyBorder="1" applyAlignment="1">
      <alignment horizontal="center" vertical="center"/>
    </xf>
    <xf numFmtId="164" fontId="8" fillId="6" borderId="14" xfId="2" applyNumberFormat="1" applyFont="1" applyFill="1" applyBorder="1" applyAlignment="1">
      <alignment horizontal="center" vertical="center"/>
    </xf>
    <xf numFmtId="164" fontId="8" fillId="6" borderId="40" xfId="2" applyNumberFormat="1" applyFont="1" applyFill="1" applyBorder="1" applyAlignment="1">
      <alignment horizontal="center" vertical="center"/>
    </xf>
    <xf numFmtId="164" fontId="8" fillId="6" borderId="24" xfId="2" applyNumberFormat="1" applyFont="1" applyFill="1" applyBorder="1" applyAlignment="1">
      <alignment horizontal="center" vertical="center"/>
    </xf>
    <xf numFmtId="164" fontId="8" fillId="6" borderId="15" xfId="2" applyNumberFormat="1" applyFont="1" applyFill="1" applyBorder="1" applyAlignment="1">
      <alignment horizontal="center" vertical="center"/>
    </xf>
    <xf numFmtId="164" fontId="8" fillId="8" borderId="38" xfId="2" applyNumberFormat="1" applyFont="1" applyFill="1" applyBorder="1" applyAlignment="1">
      <alignment horizontal="center" vertical="center"/>
    </xf>
    <xf numFmtId="164" fontId="8" fillId="8" borderId="19" xfId="2" applyNumberFormat="1" applyFont="1" applyFill="1" applyBorder="1" applyAlignment="1">
      <alignment horizontal="center" vertical="center"/>
    </xf>
    <xf numFmtId="164" fontId="8" fillId="8" borderId="14" xfId="2" applyNumberFormat="1" applyFont="1" applyFill="1" applyBorder="1" applyAlignment="1">
      <alignment horizontal="center" vertical="center"/>
    </xf>
    <xf numFmtId="164" fontId="8" fillId="8" borderId="16" xfId="2" applyNumberFormat="1" applyFont="1" applyFill="1" applyBorder="1" applyAlignment="1">
      <alignment horizontal="center" vertical="center"/>
    </xf>
    <xf numFmtId="164" fontId="8" fillId="8" borderId="24" xfId="2" applyNumberFormat="1" applyFont="1" applyFill="1" applyBorder="1" applyAlignment="1">
      <alignment horizontal="center" vertical="center"/>
    </xf>
    <xf numFmtId="164" fontId="8" fillId="10" borderId="19" xfId="2" applyNumberFormat="1" applyFont="1" applyFill="1" applyBorder="1" applyAlignment="1">
      <alignment horizontal="center" vertical="center"/>
    </xf>
    <xf numFmtId="164" fontId="8" fillId="10" borderId="16" xfId="2" applyNumberFormat="1" applyFont="1" applyFill="1" applyBorder="1" applyAlignment="1">
      <alignment horizontal="center" vertical="center"/>
    </xf>
    <xf numFmtId="164" fontId="8" fillId="10" borderId="40" xfId="2" applyNumberFormat="1" applyFont="1" applyFill="1" applyBorder="1" applyAlignment="1">
      <alignment horizontal="center" vertical="center"/>
    </xf>
    <xf numFmtId="164" fontId="8" fillId="10" borderId="38" xfId="2" applyNumberFormat="1" applyFont="1" applyFill="1" applyBorder="1" applyAlignment="1">
      <alignment horizontal="center" vertical="center"/>
    </xf>
    <xf numFmtId="164" fontId="8" fillId="7" borderId="38" xfId="2" applyNumberFormat="1" applyFont="1" applyFill="1" applyBorder="1" applyAlignment="1">
      <alignment horizontal="center" vertical="center"/>
    </xf>
    <xf numFmtId="164" fontId="8" fillId="7" borderId="19" xfId="2" applyNumberFormat="1" applyFont="1" applyFill="1" applyBorder="1" applyAlignment="1">
      <alignment horizontal="center" vertical="center"/>
    </xf>
    <xf numFmtId="164" fontId="8" fillId="7" borderId="16" xfId="2" applyNumberFormat="1" applyFont="1" applyFill="1" applyBorder="1" applyAlignment="1">
      <alignment horizontal="center" vertical="center"/>
    </xf>
    <xf numFmtId="164" fontId="8" fillId="7" borderId="14" xfId="2" applyNumberFormat="1" applyFont="1" applyFill="1" applyBorder="1" applyAlignment="1">
      <alignment horizontal="center" vertical="center"/>
    </xf>
    <xf numFmtId="164" fontId="8" fillId="7" borderId="24" xfId="2" applyNumberFormat="1" applyFont="1" applyFill="1" applyBorder="1" applyAlignment="1">
      <alignment horizontal="center" vertical="center"/>
    </xf>
    <xf numFmtId="164" fontId="8" fillId="12" borderId="19" xfId="2" applyNumberFormat="1" applyFont="1" applyFill="1" applyBorder="1" applyAlignment="1">
      <alignment horizontal="center" vertical="center"/>
    </xf>
    <xf numFmtId="164" fontId="8" fillId="12" borderId="14" xfId="2" applyNumberFormat="1" applyFont="1" applyFill="1" applyBorder="1" applyAlignment="1">
      <alignment horizontal="center" vertical="center"/>
    </xf>
    <xf numFmtId="164" fontId="8" fillId="12" borderId="24" xfId="2" applyNumberFormat="1" applyFont="1" applyFill="1" applyBorder="1" applyAlignment="1">
      <alignment horizontal="center" vertical="center"/>
    </xf>
    <xf numFmtId="164" fontId="8" fillId="13" borderId="19" xfId="2" applyNumberFormat="1" applyFont="1" applyFill="1" applyBorder="1" applyAlignment="1">
      <alignment horizontal="center" vertical="center"/>
    </xf>
    <xf numFmtId="164" fontId="8" fillId="13" borderId="40" xfId="2" applyNumberFormat="1" applyFont="1" applyFill="1" applyBorder="1" applyAlignment="1">
      <alignment horizontal="center" vertical="center"/>
    </xf>
    <xf numFmtId="164" fontId="8" fillId="13" borderId="38" xfId="2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164" fontId="8" fillId="6" borderId="16" xfId="2" applyNumberFormat="1" applyFont="1" applyFill="1" applyBorder="1" applyAlignment="1">
      <alignment horizontal="center" vertical="center"/>
    </xf>
    <xf numFmtId="164" fontId="9" fillId="0" borderId="54" xfId="2" applyNumberFormat="1" applyFont="1" applyBorder="1" applyAlignment="1">
      <alignment horizontal="center" vertical="center"/>
    </xf>
    <xf numFmtId="0" fontId="9" fillId="0" borderId="57" xfId="0" applyFont="1" applyBorder="1" applyAlignment="1">
      <alignment vertical="center"/>
    </xf>
    <xf numFmtId="164" fontId="8" fillId="6" borderId="14" xfId="2" applyNumberFormat="1" applyFont="1" applyFill="1" applyBorder="1" applyAlignment="1" applyProtection="1">
      <alignment horizontal="center" vertical="center"/>
      <protection locked="0"/>
    </xf>
    <xf numFmtId="164" fontId="8" fillId="6" borderId="19" xfId="2" applyNumberFormat="1" applyFont="1" applyFill="1" applyBorder="1" applyAlignment="1" applyProtection="1">
      <alignment horizontal="center" vertical="center"/>
      <protection locked="0"/>
    </xf>
    <xf numFmtId="164" fontId="8" fillId="6" borderId="15" xfId="2" applyNumberFormat="1" applyFont="1" applyFill="1" applyBorder="1" applyAlignment="1" applyProtection="1">
      <alignment horizontal="center" vertical="center"/>
      <protection locked="0"/>
    </xf>
    <xf numFmtId="164" fontId="8" fillId="6" borderId="24" xfId="2" applyNumberFormat="1" applyFont="1" applyFill="1" applyBorder="1" applyAlignment="1" applyProtection="1">
      <alignment horizontal="center" vertical="center"/>
      <protection locked="0"/>
    </xf>
    <xf numFmtId="164" fontId="8" fillId="8" borderId="38" xfId="2" applyNumberFormat="1" applyFont="1" applyFill="1" applyBorder="1" applyAlignment="1" applyProtection="1">
      <alignment horizontal="center" vertical="center"/>
      <protection locked="0"/>
    </xf>
    <xf numFmtId="164" fontId="8" fillId="8" borderId="19" xfId="2" applyNumberFormat="1" applyFont="1" applyFill="1" applyBorder="1" applyAlignment="1" applyProtection="1">
      <alignment horizontal="center" vertical="center"/>
      <protection locked="0"/>
    </xf>
    <xf numFmtId="164" fontId="8" fillId="8" borderId="14" xfId="2" applyNumberFormat="1" applyFont="1" applyFill="1" applyBorder="1" applyAlignment="1" applyProtection="1">
      <alignment horizontal="center" vertical="center"/>
      <protection locked="0"/>
    </xf>
    <xf numFmtId="164" fontId="8" fillId="8" borderId="16" xfId="2" applyNumberFormat="1" applyFont="1" applyFill="1" applyBorder="1" applyAlignment="1" applyProtection="1">
      <alignment horizontal="center" vertical="center"/>
      <protection locked="0"/>
    </xf>
    <xf numFmtId="164" fontId="8" fillId="8" borderId="24" xfId="2" applyNumberFormat="1" applyFont="1" applyFill="1" applyBorder="1" applyAlignment="1" applyProtection="1">
      <alignment horizontal="center" vertical="center"/>
      <protection locked="0"/>
    </xf>
    <xf numFmtId="164" fontId="8" fillId="10" borderId="19" xfId="2" applyNumberFormat="1" applyFont="1" applyFill="1" applyBorder="1" applyAlignment="1" applyProtection="1">
      <alignment horizontal="center" vertical="center"/>
      <protection locked="0"/>
    </xf>
    <xf numFmtId="164" fontId="8" fillId="10" borderId="16" xfId="2" applyNumberFormat="1" applyFont="1" applyFill="1" applyBorder="1" applyAlignment="1" applyProtection="1">
      <alignment horizontal="center" vertical="center"/>
      <protection locked="0"/>
    </xf>
    <xf numFmtId="164" fontId="8" fillId="10" borderId="40" xfId="2" applyNumberFormat="1" applyFont="1" applyFill="1" applyBorder="1" applyAlignment="1" applyProtection="1">
      <alignment horizontal="center" vertical="center"/>
      <protection locked="0"/>
    </xf>
    <xf numFmtId="164" fontId="8" fillId="10" borderId="38" xfId="2" applyNumberFormat="1" applyFont="1" applyFill="1" applyBorder="1" applyAlignment="1" applyProtection="1">
      <alignment horizontal="center" vertical="center"/>
      <protection locked="0"/>
    </xf>
    <xf numFmtId="164" fontId="8" fillId="7" borderId="38" xfId="2" applyNumberFormat="1" applyFont="1" applyFill="1" applyBorder="1" applyAlignment="1" applyProtection="1">
      <alignment horizontal="center" vertical="center"/>
      <protection locked="0"/>
    </xf>
    <xf numFmtId="164" fontId="8" fillId="7" borderId="19" xfId="2" applyNumberFormat="1" applyFont="1" applyFill="1" applyBorder="1" applyAlignment="1" applyProtection="1">
      <alignment horizontal="center" vertical="center"/>
      <protection locked="0"/>
    </xf>
    <xf numFmtId="164" fontId="8" fillId="7" borderId="16" xfId="2" applyNumberFormat="1" applyFont="1" applyFill="1" applyBorder="1" applyAlignment="1" applyProtection="1">
      <alignment horizontal="center" vertical="center"/>
      <protection locked="0"/>
    </xf>
    <xf numFmtId="164" fontId="8" fillId="7" borderId="14" xfId="2" applyNumberFormat="1" applyFont="1" applyFill="1" applyBorder="1" applyAlignment="1" applyProtection="1">
      <alignment horizontal="center" vertical="center"/>
      <protection locked="0"/>
    </xf>
    <xf numFmtId="164" fontId="8" fillId="7" borderId="24" xfId="2" applyNumberFormat="1" applyFont="1" applyFill="1" applyBorder="1" applyAlignment="1" applyProtection="1">
      <alignment horizontal="center" vertical="center"/>
      <protection locked="0"/>
    </xf>
    <xf numFmtId="164" fontId="12" fillId="7" borderId="16" xfId="2" applyNumberFormat="1" applyFont="1" applyFill="1" applyBorder="1" applyAlignment="1" applyProtection="1">
      <alignment horizontal="center" vertical="center"/>
      <protection locked="0"/>
    </xf>
    <xf numFmtId="164" fontId="12" fillId="7" borderId="14" xfId="2" applyNumberFormat="1" applyFont="1" applyFill="1" applyBorder="1" applyAlignment="1" applyProtection="1">
      <alignment horizontal="center" vertical="center"/>
      <protection locked="0"/>
    </xf>
    <xf numFmtId="164" fontId="8" fillId="12" borderId="19" xfId="2" applyNumberFormat="1" applyFont="1" applyFill="1" applyBorder="1" applyAlignment="1" applyProtection="1">
      <alignment horizontal="center" vertical="center"/>
      <protection locked="0"/>
    </xf>
    <xf numFmtId="164" fontId="8" fillId="12" borderId="14" xfId="2" applyNumberFormat="1" applyFont="1" applyFill="1" applyBorder="1" applyAlignment="1" applyProtection="1">
      <alignment horizontal="center" vertical="center"/>
      <protection locked="0"/>
    </xf>
    <xf numFmtId="164" fontId="8" fillId="12" borderId="24" xfId="2" applyNumberFormat="1" applyFont="1" applyFill="1" applyBorder="1" applyAlignment="1" applyProtection="1">
      <alignment horizontal="center" vertical="center"/>
      <protection locked="0"/>
    </xf>
    <xf numFmtId="164" fontId="8" fillId="13" borderId="19" xfId="2" applyNumberFormat="1" applyFont="1" applyFill="1" applyBorder="1" applyAlignment="1" applyProtection="1">
      <alignment horizontal="center" vertical="center"/>
      <protection locked="0"/>
    </xf>
    <xf numFmtId="164" fontId="8" fillId="13" borderId="40" xfId="2" applyNumberFormat="1" applyFont="1" applyFill="1" applyBorder="1" applyAlignment="1" applyProtection="1">
      <alignment horizontal="center" vertical="center"/>
      <protection locked="0"/>
    </xf>
    <xf numFmtId="164" fontId="8" fillId="13" borderId="38" xfId="2" applyNumberFormat="1" applyFont="1" applyFill="1" applyBorder="1" applyAlignment="1" applyProtection="1">
      <alignment horizontal="center" vertical="center"/>
      <protection locked="0"/>
    </xf>
    <xf numFmtId="164" fontId="8" fillId="6" borderId="40" xfId="2" applyNumberFormat="1" applyFont="1" applyFill="1" applyBorder="1" applyAlignment="1" applyProtection="1">
      <alignment horizontal="center" vertical="center"/>
      <protection locked="0"/>
    </xf>
    <xf numFmtId="164" fontId="8" fillId="6" borderId="16" xfId="2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 wrapText="1"/>
    </xf>
    <xf numFmtId="0" fontId="22" fillId="6" borderId="19" xfId="3" applyFont="1" applyFill="1" applyBorder="1" applyAlignment="1">
      <alignment horizontal="left" vertical="center"/>
    </xf>
    <xf numFmtId="0" fontId="8" fillId="6" borderId="19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left" vertical="center" wrapText="1"/>
    </xf>
    <xf numFmtId="0" fontId="22" fillId="6" borderId="14" xfId="3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23" fillId="6" borderId="14" xfId="0" applyFont="1" applyFill="1" applyBorder="1" applyAlignment="1">
      <alignment horizontal="left" vertical="center" wrapText="1"/>
    </xf>
    <xf numFmtId="0" fontId="9" fillId="6" borderId="40" xfId="0" applyFont="1" applyFill="1" applyBorder="1" applyAlignment="1">
      <alignment horizontal="right" vertical="center" wrapText="1"/>
    </xf>
    <xf numFmtId="0" fontId="8" fillId="6" borderId="40" xfId="0" applyFont="1" applyFill="1" applyBorder="1" applyAlignment="1">
      <alignment vertical="center" wrapText="1"/>
    </xf>
    <xf numFmtId="0" fontId="8" fillId="6" borderId="40" xfId="0" applyFont="1" applyFill="1" applyBorder="1" applyAlignment="1">
      <alignment horizontal="left" vertical="center" wrapText="1"/>
    </xf>
    <xf numFmtId="0" fontId="23" fillId="6" borderId="40" xfId="0" applyFont="1" applyFill="1" applyBorder="1" applyAlignment="1">
      <alignment horizontal="left" vertical="center" wrapText="1"/>
    </xf>
    <xf numFmtId="0" fontId="11" fillId="6" borderId="19" xfId="3" applyFont="1" applyFill="1" applyBorder="1" applyAlignment="1">
      <alignment horizontal="left" vertical="center"/>
    </xf>
    <xf numFmtId="0" fontId="11" fillId="6" borderId="14" xfId="3" applyFont="1" applyFill="1" applyBorder="1" applyAlignment="1">
      <alignment horizontal="left" vertical="center"/>
    </xf>
    <xf numFmtId="0" fontId="11" fillId="6" borderId="33" xfId="3" applyFont="1" applyFill="1" applyBorder="1" applyAlignment="1">
      <alignment horizontal="left" vertical="center"/>
    </xf>
    <xf numFmtId="0" fontId="11" fillId="6" borderId="34" xfId="3" applyFont="1" applyFill="1" applyBorder="1" applyAlignment="1">
      <alignment horizontal="left" vertical="center"/>
    </xf>
    <xf numFmtId="0" fontId="11" fillId="6" borderId="35" xfId="3" applyFont="1" applyFill="1" applyBorder="1" applyAlignment="1">
      <alignment horizontal="left" vertical="center"/>
    </xf>
    <xf numFmtId="0" fontId="8" fillId="6" borderId="24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left" vertical="center" wrapText="1"/>
    </xf>
    <xf numFmtId="0" fontId="8" fillId="6" borderId="33" xfId="0" applyFont="1" applyFill="1" applyBorder="1" applyAlignment="1">
      <alignment horizontal="left" vertical="center"/>
    </xf>
    <xf numFmtId="0" fontId="8" fillId="6" borderId="34" xfId="0" applyFont="1" applyFill="1" applyBorder="1" applyAlignment="1">
      <alignment horizontal="left" vertical="center"/>
    </xf>
    <xf numFmtId="0" fontId="11" fillId="6" borderId="34" xfId="3" applyFont="1" applyFill="1" applyBorder="1" applyAlignment="1">
      <alignment horizontal="right" vertical="center"/>
    </xf>
    <xf numFmtId="0" fontId="9" fillId="6" borderId="34" xfId="0" applyFont="1" applyFill="1" applyBorder="1" applyAlignment="1">
      <alignment horizontal="right" vertical="center"/>
    </xf>
    <xf numFmtId="0" fontId="22" fillId="6" borderId="34" xfId="3" applyFont="1" applyFill="1" applyBorder="1" applyAlignment="1">
      <alignment horizontal="left" vertical="center"/>
    </xf>
    <xf numFmtId="0" fontId="8" fillId="6" borderId="15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right" vertical="center"/>
    </xf>
    <xf numFmtId="0" fontId="9" fillId="6" borderId="16" xfId="0" applyFont="1" applyFill="1" applyBorder="1" applyAlignment="1">
      <alignment horizontal="right" vertical="center"/>
    </xf>
    <xf numFmtId="0" fontId="9" fillId="6" borderId="45" xfId="0" applyFont="1" applyFill="1" applyBorder="1" applyAlignment="1">
      <alignment horizontal="right" vertical="center"/>
    </xf>
    <xf numFmtId="0" fontId="9" fillId="6" borderId="33" xfId="0" applyFont="1" applyFill="1" applyBorder="1" applyAlignment="1">
      <alignment horizontal="right" vertical="center" wrapText="1"/>
    </xf>
    <xf numFmtId="0" fontId="9" fillId="6" borderId="34" xfId="0" applyFont="1" applyFill="1" applyBorder="1" applyAlignment="1">
      <alignment horizontal="right" vertical="center" wrapText="1"/>
    </xf>
    <xf numFmtId="0" fontId="9" fillId="6" borderId="35" xfId="0" applyFont="1" applyFill="1" applyBorder="1" applyAlignment="1">
      <alignment horizontal="right" vertical="center" wrapText="1"/>
    </xf>
    <xf numFmtId="0" fontId="11" fillId="6" borderId="24" xfId="3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right" vertical="center"/>
    </xf>
    <xf numFmtId="0" fontId="8" fillId="6" borderId="19" xfId="0" applyFont="1" applyFill="1" applyBorder="1" applyAlignment="1">
      <alignment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horizontal="right" vertical="center"/>
    </xf>
    <xf numFmtId="0" fontId="8" fillId="6" borderId="24" xfId="0" applyFont="1" applyFill="1" applyBorder="1" applyAlignment="1">
      <alignment vertical="center" wrapText="1"/>
    </xf>
    <xf numFmtId="0" fontId="8" fillId="8" borderId="38" xfId="0" applyFont="1" applyFill="1" applyBorder="1" applyAlignment="1">
      <alignment horizontal="left" vertical="center"/>
    </xf>
    <xf numFmtId="0" fontId="8" fillId="8" borderId="38" xfId="0" applyFont="1" applyFill="1" applyBorder="1" applyAlignment="1">
      <alignment horizontal="center" vertical="center" wrapText="1"/>
    </xf>
    <xf numFmtId="0" fontId="8" fillId="8" borderId="38" xfId="0" applyFont="1" applyFill="1" applyBorder="1" applyAlignment="1">
      <alignment horizontal="left" vertical="center" wrapText="1"/>
    </xf>
    <xf numFmtId="0" fontId="11" fillId="8" borderId="19" xfId="3" applyFont="1" applyFill="1" applyBorder="1" applyAlignment="1">
      <alignment horizontal="left" vertical="center"/>
    </xf>
    <xf numFmtId="0" fontId="8" fillId="8" borderId="19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left" vertical="center" wrapText="1"/>
    </xf>
    <xf numFmtId="0" fontId="11" fillId="8" borderId="14" xfId="3" applyFont="1" applyFill="1" applyBorder="1" applyAlignment="1">
      <alignment horizontal="left" vertical="center"/>
    </xf>
    <xf numFmtId="0" fontId="8" fillId="8" borderId="14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left" vertical="center" wrapText="1"/>
    </xf>
    <xf numFmtId="0" fontId="8" fillId="8" borderId="16" xfId="0" applyFont="1" applyFill="1" applyBorder="1" applyAlignment="1">
      <alignment horizontal="left" vertical="center"/>
    </xf>
    <xf numFmtId="0" fontId="8" fillId="8" borderId="16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left" vertical="center" wrapText="1"/>
    </xf>
    <xf numFmtId="0" fontId="8" fillId="8" borderId="14" xfId="0" applyFont="1" applyFill="1" applyBorder="1" applyAlignment="1">
      <alignment horizontal="left" vertical="center"/>
    </xf>
    <xf numFmtId="0" fontId="11" fillId="8" borderId="24" xfId="3" applyFont="1" applyFill="1" applyBorder="1" applyAlignment="1">
      <alignment horizontal="left" vertical="center"/>
    </xf>
    <xf numFmtId="0" fontId="8" fillId="8" borderId="24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left" vertical="center" wrapText="1"/>
    </xf>
    <xf numFmtId="0" fontId="11" fillId="8" borderId="14" xfId="3" applyFont="1" applyFill="1" applyBorder="1" applyAlignment="1">
      <alignment horizontal="right" vertical="center"/>
    </xf>
    <xf numFmtId="0" fontId="9" fillId="8" borderId="24" xfId="0" applyFont="1" applyFill="1" applyBorder="1" applyAlignment="1">
      <alignment horizontal="right" vertical="center"/>
    </xf>
    <xf numFmtId="0" fontId="8" fillId="8" borderId="24" xfId="0" applyFont="1" applyFill="1" applyBorder="1" applyAlignment="1">
      <alignment horizontal="left" vertical="center"/>
    </xf>
    <xf numFmtId="0" fontId="9" fillId="8" borderId="19" xfId="0" applyFont="1" applyFill="1" applyBorder="1" applyAlignment="1">
      <alignment horizontal="right" vertical="center"/>
    </xf>
    <xf numFmtId="0" fontId="9" fillId="8" borderId="14" xfId="0" applyFont="1" applyFill="1" applyBorder="1" applyAlignment="1">
      <alignment horizontal="right" vertical="center"/>
    </xf>
    <xf numFmtId="0" fontId="11" fillId="10" borderId="19" xfId="3" applyFont="1" applyFill="1" applyBorder="1" applyAlignment="1">
      <alignment horizontal="left" vertical="center"/>
    </xf>
    <xf numFmtId="0" fontId="8" fillId="10" borderId="19" xfId="0" applyFont="1" applyFill="1" applyBorder="1" applyAlignment="1">
      <alignment horizontal="center" vertical="center" wrapText="1"/>
    </xf>
    <xf numFmtId="0" fontId="8" fillId="10" borderId="19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horizontal="center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9" fillId="10" borderId="40" xfId="0" applyFont="1" applyFill="1" applyBorder="1" applyAlignment="1">
      <alignment horizontal="right" vertical="center"/>
    </xf>
    <xf numFmtId="0" fontId="8" fillId="10" borderId="40" xfId="0" applyFont="1" applyFill="1" applyBorder="1" applyAlignment="1">
      <alignment horizontal="center" vertical="center" wrapText="1"/>
    </xf>
    <xf numFmtId="0" fontId="8" fillId="10" borderId="40" xfId="0" applyFont="1" applyFill="1" applyBorder="1" applyAlignment="1">
      <alignment horizontal="left" vertical="center" wrapText="1"/>
    </xf>
    <xf numFmtId="0" fontId="8" fillId="10" borderId="40" xfId="0" applyFont="1" applyFill="1" applyBorder="1" applyAlignment="1">
      <alignment horizontal="left" vertical="center"/>
    </xf>
    <xf numFmtId="0" fontId="11" fillId="10" borderId="38" xfId="3" applyFont="1" applyFill="1" applyBorder="1" applyAlignment="1">
      <alignment horizontal="left" vertical="center"/>
    </xf>
    <xf numFmtId="0" fontId="8" fillId="10" borderId="38" xfId="0" applyFont="1" applyFill="1" applyBorder="1" applyAlignment="1">
      <alignment horizontal="center" vertical="center" wrapText="1"/>
    </xf>
    <xf numFmtId="0" fontId="8" fillId="10" borderId="38" xfId="0" applyFont="1" applyFill="1" applyBorder="1" applyAlignment="1">
      <alignment horizontal="left" vertical="center" wrapText="1"/>
    </xf>
    <xf numFmtId="0" fontId="11" fillId="7" borderId="38" xfId="3" applyFont="1" applyFill="1" applyBorder="1" applyAlignment="1">
      <alignment horizontal="left" vertical="center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left" vertical="center" wrapText="1"/>
    </xf>
    <xf numFmtId="0" fontId="22" fillId="7" borderId="19" xfId="3" applyFont="1" applyFill="1" applyBorder="1" applyAlignment="1">
      <alignment horizontal="left" vertical="center"/>
    </xf>
    <xf numFmtId="0" fontId="8" fillId="7" borderId="19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left" vertical="center" wrapText="1"/>
    </xf>
    <xf numFmtId="0" fontId="11" fillId="7" borderId="16" xfId="3" applyFont="1" applyFill="1" applyBorder="1" applyAlignment="1">
      <alignment horizontal="left" vertical="center"/>
    </xf>
    <xf numFmtId="0" fontId="8" fillId="7" borderId="16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left" vertical="center" wrapText="1"/>
    </xf>
    <xf numFmtId="0" fontId="11" fillId="7" borderId="14" xfId="3" applyFont="1" applyFill="1" applyBorder="1" applyAlignment="1">
      <alignment horizontal="left" vertical="center"/>
    </xf>
    <xf numFmtId="0" fontId="8" fillId="7" borderId="14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left" vertical="center" wrapText="1"/>
    </xf>
    <xf numFmtId="0" fontId="9" fillId="7" borderId="14" xfId="0" applyFont="1" applyFill="1" applyBorder="1" applyAlignment="1">
      <alignment horizontal="right" vertical="center"/>
    </xf>
    <xf numFmtId="0" fontId="9" fillId="7" borderId="24" xfId="0" applyFont="1" applyFill="1" applyBorder="1" applyAlignment="1">
      <alignment horizontal="right" vertical="center"/>
    </xf>
    <xf numFmtId="0" fontId="8" fillId="7" borderId="24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left" vertical="center"/>
    </xf>
    <xf numFmtId="49" fontId="12" fillId="7" borderId="16" xfId="0" applyNumberFormat="1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left" vertical="center" wrapText="1"/>
    </xf>
    <xf numFmtId="0" fontId="12" fillId="7" borderId="14" xfId="0" applyFont="1" applyFill="1" applyBorder="1" applyAlignment="1">
      <alignment horizontal="left" vertical="center"/>
    </xf>
    <xf numFmtId="49" fontId="12" fillId="7" borderId="14" xfId="0" applyNumberFormat="1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left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24" fillId="7" borderId="14" xfId="3" applyFont="1" applyFill="1" applyBorder="1" applyAlignment="1">
      <alignment horizontal="right" vertical="center"/>
    </xf>
    <xf numFmtId="0" fontId="8" fillId="7" borderId="14" xfId="0" applyFont="1" applyFill="1" applyBorder="1" applyAlignment="1">
      <alignment vertical="center" wrapText="1"/>
    </xf>
    <xf numFmtId="0" fontId="11" fillId="12" borderId="19" xfId="3" applyFont="1" applyFill="1" applyBorder="1" applyAlignment="1">
      <alignment horizontal="left" vertical="center"/>
    </xf>
    <xf numFmtId="0" fontId="8" fillId="12" borderId="19" xfId="0" applyFont="1" applyFill="1" applyBorder="1" applyAlignment="1">
      <alignment horizontal="center" vertical="center" wrapText="1"/>
    </xf>
    <xf numFmtId="0" fontId="8" fillId="12" borderId="19" xfId="0" applyFont="1" applyFill="1" applyBorder="1" applyAlignment="1">
      <alignment horizontal="left" vertical="center" wrapText="1"/>
    </xf>
    <xf numFmtId="0" fontId="11" fillId="12" borderId="14" xfId="3" applyFont="1" applyFill="1" applyBorder="1" applyAlignment="1">
      <alignment horizontal="left" vertical="center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left" vertical="center" wrapText="1"/>
    </xf>
    <xf numFmtId="0" fontId="9" fillId="12" borderId="24" xfId="0" applyFont="1" applyFill="1" applyBorder="1" applyAlignment="1">
      <alignment horizontal="right" vertical="center"/>
    </xf>
    <xf numFmtId="0" fontId="8" fillId="12" borderId="24" xfId="0" applyFont="1" applyFill="1" applyBorder="1" applyAlignment="1">
      <alignment horizontal="center" vertical="center" wrapText="1"/>
    </xf>
    <xf numFmtId="0" fontId="8" fillId="12" borderId="24" xfId="0" applyFont="1" applyFill="1" applyBorder="1" applyAlignment="1">
      <alignment horizontal="left" vertical="center" wrapText="1"/>
    </xf>
    <xf numFmtId="0" fontId="11" fillId="13" borderId="19" xfId="3" applyFont="1" applyFill="1" applyBorder="1" applyAlignment="1">
      <alignment horizontal="left" vertical="center"/>
    </xf>
    <xf numFmtId="0" fontId="8" fillId="13" borderId="19" xfId="0" applyFont="1" applyFill="1" applyBorder="1" applyAlignment="1">
      <alignment horizontal="left" vertical="center" wrapText="1"/>
    </xf>
    <xf numFmtId="0" fontId="10" fillId="13" borderId="40" xfId="3" applyFont="1" applyFill="1" applyBorder="1" applyAlignment="1">
      <alignment horizontal="right" vertical="center"/>
    </xf>
    <xf numFmtId="0" fontId="8" fillId="13" borderId="40" xfId="0" applyFont="1" applyFill="1" applyBorder="1" applyAlignment="1">
      <alignment horizontal="left" vertical="center" wrapText="1"/>
    </xf>
    <xf numFmtId="0" fontId="11" fillId="13" borderId="38" xfId="3" applyFont="1" applyFill="1" applyBorder="1" applyAlignment="1">
      <alignment horizontal="left" vertical="center"/>
    </xf>
    <xf numFmtId="0" fontId="8" fillId="13" borderId="38" xfId="0" applyFont="1" applyFill="1" applyBorder="1" applyAlignment="1">
      <alignment horizontal="left" vertical="center" wrapText="1"/>
    </xf>
    <xf numFmtId="0" fontId="11" fillId="13" borderId="40" xfId="3" applyFont="1" applyFill="1" applyBorder="1" applyAlignment="1">
      <alignment horizontal="left" vertical="center"/>
    </xf>
    <xf numFmtId="0" fontId="11" fillId="7" borderId="19" xfId="3" applyFont="1" applyFill="1" applyBorder="1" applyAlignment="1">
      <alignment horizontal="left" vertical="center"/>
    </xf>
    <xf numFmtId="0" fontId="11" fillId="7" borderId="24" xfId="3" applyFont="1" applyFill="1" applyBorder="1" applyAlignment="1">
      <alignment horizontal="left" vertical="center"/>
    </xf>
    <xf numFmtId="0" fontId="23" fillId="7" borderId="24" xfId="0" applyFont="1" applyFill="1" applyBorder="1" applyAlignment="1">
      <alignment horizontal="left" vertical="center" wrapText="1"/>
    </xf>
    <xf numFmtId="0" fontId="10" fillId="7" borderId="24" xfId="3" applyFont="1" applyFill="1" applyBorder="1" applyAlignment="1">
      <alignment horizontal="right" vertical="center"/>
    </xf>
    <xf numFmtId="0" fontId="8" fillId="6" borderId="16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9" fillId="8" borderId="36" xfId="0" applyFont="1" applyFill="1" applyBorder="1" applyAlignment="1">
      <alignment horizontal="center" vertical="center" wrapText="1"/>
    </xf>
    <xf numFmtId="0" fontId="9" fillId="10" borderId="40" xfId="0" applyFont="1" applyFill="1" applyBorder="1" applyAlignment="1">
      <alignment horizontal="center" vertical="center"/>
    </xf>
    <xf numFmtId="0" fontId="9" fillId="10" borderId="38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9" fillId="6" borderId="55" xfId="0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49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0" borderId="0" xfId="0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11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12" xfId="0" applyBorder="1"/>
    <xf numFmtId="0" fontId="0" fillId="0" borderId="50" xfId="0" applyBorder="1"/>
    <xf numFmtId="0" fontId="0" fillId="0" borderId="12" xfId="0" applyFill="1" applyBorder="1" applyAlignment="1">
      <alignment horizontal="left" vertical="center" wrapText="1"/>
    </xf>
    <xf numFmtId="0" fontId="0" fillId="0" borderId="50" xfId="0" applyFill="1" applyBorder="1" applyAlignment="1">
      <alignment horizontal="left" vertical="center" wrapText="1"/>
    </xf>
    <xf numFmtId="0" fontId="0" fillId="0" borderId="51" xfId="0" applyFill="1" applyBorder="1" applyAlignment="1">
      <alignment horizontal="left" vertical="center" wrapText="1"/>
    </xf>
    <xf numFmtId="0" fontId="0" fillId="0" borderId="51" xfId="0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Border="1"/>
    <xf numFmtId="0" fontId="0" fillId="0" borderId="50" xfId="0" applyBorder="1" applyAlignment="1">
      <alignment horizontal="left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/>
    <xf numFmtId="0" fontId="26" fillId="18" borderId="12" xfId="3" applyFont="1" applyFill="1" applyBorder="1" applyAlignment="1">
      <alignment horizontal="left" vertical="center"/>
    </xf>
    <xf numFmtId="0" fontId="3" fillId="8" borderId="50" xfId="3" applyFont="1" applyFill="1" applyBorder="1" applyAlignment="1">
      <alignment horizontal="left" vertical="center"/>
    </xf>
    <xf numFmtId="0" fontId="3" fillId="8" borderId="60" xfId="3" applyFont="1" applyFill="1" applyBorder="1" applyAlignment="1">
      <alignment horizontal="left" vertical="center"/>
    </xf>
    <xf numFmtId="0" fontId="27" fillId="6" borderId="12" xfId="3" applyFont="1" applyFill="1" applyBorder="1" applyAlignment="1">
      <alignment horizontal="left" vertical="center"/>
    </xf>
    <xf numFmtId="0" fontId="3" fillId="6" borderId="50" xfId="3" applyFont="1" applyFill="1" applyBorder="1" applyAlignment="1">
      <alignment horizontal="left" vertical="center"/>
    </xf>
    <xf numFmtId="0" fontId="3" fillId="13" borderId="50" xfId="3" applyFont="1" applyFill="1" applyBorder="1" applyAlignment="1">
      <alignment horizontal="left" vertical="center"/>
    </xf>
    <xf numFmtId="0" fontId="3" fillId="13" borderId="59" xfId="3" applyFont="1" applyFill="1" applyBorder="1" applyAlignment="1">
      <alignment horizontal="left" vertical="center"/>
    </xf>
    <xf numFmtId="0" fontId="3" fillId="6" borderId="12" xfId="3" applyFont="1" applyFill="1" applyBorder="1" applyAlignment="1">
      <alignment horizontal="left" vertical="center"/>
    </xf>
    <xf numFmtId="0" fontId="3" fillId="6" borderId="48" xfId="3" applyFont="1" applyFill="1" applyBorder="1" applyAlignment="1">
      <alignment horizontal="left" vertical="center"/>
    </xf>
    <xf numFmtId="0" fontId="3" fillId="6" borderId="51" xfId="3" applyFont="1" applyFill="1" applyBorder="1" applyAlignment="1">
      <alignment horizontal="left" vertical="center"/>
    </xf>
    <xf numFmtId="0" fontId="3" fillId="6" borderId="0" xfId="3" applyFont="1" applyFill="1" applyBorder="1" applyAlignment="1">
      <alignment horizontal="left" vertical="center"/>
    </xf>
    <xf numFmtId="0" fontId="3" fillId="7" borderId="62" xfId="3" applyFont="1" applyFill="1" applyBorder="1" applyAlignment="1">
      <alignment horizontal="left" vertical="center"/>
    </xf>
    <xf numFmtId="0" fontId="3" fillId="7" borderId="51" xfId="3" applyFont="1" applyFill="1" applyBorder="1" applyAlignment="1">
      <alignment horizontal="left" vertical="center"/>
    </xf>
    <xf numFmtId="0" fontId="3" fillId="7" borderId="12" xfId="3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51" xfId="0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51" xfId="0" applyBorder="1" applyAlignment="1">
      <alignment horizontal="left"/>
    </xf>
    <xf numFmtId="0" fontId="0" fillId="0" borderId="50" xfId="0" applyBorder="1" applyAlignment="1">
      <alignment vertical="center"/>
    </xf>
    <xf numFmtId="0" fontId="0" fillId="0" borderId="50" xfId="0" applyBorder="1" applyAlignment="1">
      <alignment horizontal="center"/>
    </xf>
    <xf numFmtId="0" fontId="9" fillId="0" borderId="0" xfId="0" applyFont="1" applyAlignment="1">
      <alignment vertical="center" wrapText="1"/>
    </xf>
    <xf numFmtId="12" fontId="0" fillId="0" borderId="12" xfId="0" applyNumberFormat="1" applyBorder="1" applyAlignment="1">
      <alignment vertical="center"/>
    </xf>
    <xf numFmtId="12" fontId="0" fillId="0" borderId="50" xfId="0" applyNumberFormat="1" applyBorder="1" applyAlignment="1">
      <alignment vertical="center"/>
    </xf>
    <xf numFmtId="12" fontId="0" fillId="0" borderId="51" xfId="0" applyNumberFormat="1" applyBorder="1" applyAlignment="1">
      <alignment vertical="center"/>
    </xf>
    <xf numFmtId="0" fontId="7" fillId="0" borderId="5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4" fontId="0" fillId="0" borderId="50" xfId="2" applyFont="1" applyBorder="1" applyAlignment="1">
      <alignment horizontal="center" vertical="center"/>
    </xf>
    <xf numFmtId="165" fontId="0" fillId="0" borderId="4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 vertical="center"/>
    </xf>
    <xf numFmtId="44" fontId="9" fillId="0" borderId="69" xfId="0" applyNumberFormat="1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/>
    <xf numFmtId="0" fontId="0" fillId="0" borderId="0" xfId="0" applyFill="1" applyBorder="1"/>
    <xf numFmtId="0" fontId="18" fillId="0" borderId="0" xfId="0" applyFont="1" applyFill="1" applyAlignment="1"/>
    <xf numFmtId="0" fontId="24" fillId="6" borderId="14" xfId="3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12" borderId="6" xfId="3" applyFont="1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/>
    <xf numFmtId="0" fontId="0" fillId="0" borderId="13" xfId="0" applyBorder="1"/>
    <xf numFmtId="0" fontId="0" fillId="0" borderId="54" xfId="0" applyBorder="1"/>
    <xf numFmtId="165" fontId="0" fillId="0" borderId="12" xfId="2" applyNumberFormat="1" applyFont="1" applyBorder="1" applyAlignment="1">
      <alignment horizontal="center" vertical="center"/>
    </xf>
    <xf numFmtId="165" fontId="0" fillId="0" borderId="50" xfId="2" applyNumberFormat="1" applyFont="1" applyBorder="1" applyAlignment="1">
      <alignment horizontal="center" vertical="center"/>
    </xf>
    <xf numFmtId="165" fontId="0" fillId="0" borderId="51" xfId="2" applyNumberFormat="1" applyFont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wrapText="1"/>
    </xf>
    <xf numFmtId="167" fontId="16" fillId="0" borderId="0" xfId="0" applyNumberFormat="1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12" fontId="0" fillId="0" borderId="6" xfId="0" applyNumberFormat="1" applyFont="1" applyBorder="1" applyAlignment="1">
      <alignment vertical="center"/>
    </xf>
    <xf numFmtId="165" fontId="0" fillId="0" borderId="6" xfId="2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3" borderId="58" xfId="3" applyFont="1" applyFill="1" applyBorder="1" applyAlignment="1">
      <alignment horizontal="left" vertical="center"/>
    </xf>
    <xf numFmtId="12" fontId="0" fillId="0" borderId="6" xfId="0" applyNumberFormat="1" applyBorder="1" applyAlignment="1">
      <alignment vertical="center"/>
    </xf>
    <xf numFmtId="0" fontId="0" fillId="0" borderId="57" xfId="0" applyBorder="1"/>
    <xf numFmtId="0" fontId="0" fillId="0" borderId="57" xfId="0" applyBorder="1" applyAlignment="1">
      <alignment horizontal="left" vertical="center" wrapText="1"/>
    </xf>
    <xf numFmtId="0" fontId="3" fillId="13" borderId="51" xfId="3" applyFont="1" applyFill="1" applyBorder="1" applyAlignment="1">
      <alignment horizontal="left" vertical="center"/>
    </xf>
    <xf numFmtId="12" fontId="0" fillId="0" borderId="12" xfId="0" applyNumberFormat="1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9" fillId="0" borderId="0" xfId="0" applyFont="1" applyAlignment="1"/>
    <xf numFmtId="0" fontId="7" fillId="0" borderId="6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 wrapText="1"/>
    </xf>
    <xf numFmtId="44" fontId="4" fillId="0" borderId="80" xfId="0" applyNumberFormat="1" applyFont="1" applyBorder="1"/>
    <xf numFmtId="0" fontId="7" fillId="0" borderId="82" xfId="0" applyFont="1" applyBorder="1" applyAlignment="1">
      <alignment horizontal="center" vertical="center"/>
    </xf>
    <xf numFmtId="0" fontId="7" fillId="0" borderId="83" xfId="0" applyFont="1" applyBorder="1" applyAlignment="1">
      <alignment horizontal="center" vertical="center"/>
    </xf>
    <xf numFmtId="0" fontId="7" fillId="0" borderId="79" xfId="0" applyFont="1" applyBorder="1" applyAlignment="1">
      <alignment horizontal="center" vertical="center"/>
    </xf>
    <xf numFmtId="44" fontId="0" fillId="0" borderId="75" xfId="2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0" fillId="0" borderId="67" xfId="0" applyBorder="1" applyAlignment="1">
      <alignment horizontal="left" vertical="center"/>
    </xf>
    <xf numFmtId="0" fontId="0" fillId="0" borderId="77" xfId="0" applyBorder="1" applyAlignment="1">
      <alignment horizontal="center" vertical="center"/>
    </xf>
    <xf numFmtId="0" fontId="0" fillId="0" borderId="77" xfId="0" applyBorder="1" applyAlignment="1">
      <alignment horizontal="left" vertical="center" wrapText="1"/>
    </xf>
    <xf numFmtId="0" fontId="0" fillId="0" borderId="77" xfId="0" applyBorder="1" applyAlignment="1">
      <alignment vertical="center"/>
    </xf>
    <xf numFmtId="44" fontId="0" fillId="0" borderId="77" xfId="2" applyFont="1" applyBorder="1" applyAlignment="1">
      <alignment horizontal="center" vertical="center"/>
    </xf>
    <xf numFmtId="44" fontId="0" fillId="0" borderId="80" xfId="2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67" xfId="0" applyBorder="1" applyAlignment="1">
      <alignment horizontal="left"/>
    </xf>
    <xf numFmtId="0" fontId="0" fillId="0" borderId="77" xfId="0" applyFill="1" applyBorder="1" applyAlignment="1">
      <alignment horizontal="left" vertical="center" wrapText="1"/>
    </xf>
    <xf numFmtId="0" fontId="3" fillId="7" borderId="77" xfId="3" applyFont="1" applyFill="1" applyBorder="1" applyAlignment="1">
      <alignment horizontal="left" vertical="center"/>
    </xf>
    <xf numFmtId="12" fontId="0" fillId="0" borderId="77" xfId="0" applyNumberFormat="1" applyBorder="1" applyAlignment="1">
      <alignment vertical="center"/>
    </xf>
    <xf numFmtId="0" fontId="0" fillId="0" borderId="67" xfId="0" applyBorder="1"/>
    <xf numFmtId="0" fontId="0" fillId="0" borderId="78" xfId="0" applyBorder="1"/>
    <xf numFmtId="0" fontId="0" fillId="0" borderId="68" xfId="0" applyBorder="1"/>
    <xf numFmtId="0" fontId="0" fillId="0" borderId="77" xfId="0" applyBorder="1" applyAlignment="1">
      <alignment horizontal="center"/>
    </xf>
    <xf numFmtId="165" fontId="0" fillId="0" borderId="77" xfId="2" applyNumberFormat="1" applyFont="1" applyBorder="1" applyAlignment="1">
      <alignment horizontal="center" vertical="center"/>
    </xf>
    <xf numFmtId="0" fontId="0" fillId="0" borderId="77" xfId="0" applyBorder="1"/>
    <xf numFmtId="0" fontId="0" fillId="0" borderId="69" xfId="0" applyBorder="1" applyAlignment="1">
      <alignment horizontal="center" vertical="center"/>
    </xf>
    <xf numFmtId="0" fontId="0" fillId="0" borderId="77" xfId="0" applyBorder="1" applyAlignment="1">
      <alignment horizontal="center" vertical="center" wrapText="1"/>
    </xf>
    <xf numFmtId="0" fontId="0" fillId="0" borderId="57" xfId="0" applyFont="1" applyBorder="1" applyAlignment="1">
      <alignment horizontal="left" vertical="center"/>
    </xf>
    <xf numFmtId="0" fontId="0" fillId="0" borderId="57" xfId="0" applyFont="1" applyBorder="1"/>
    <xf numFmtId="0" fontId="0" fillId="0" borderId="13" xfId="0" applyFont="1" applyBorder="1"/>
    <xf numFmtId="0" fontId="0" fillId="0" borderId="54" xfId="0" applyFont="1" applyBorder="1"/>
    <xf numFmtId="0" fontId="0" fillId="0" borderId="6" xfId="0" applyFont="1" applyBorder="1"/>
    <xf numFmtId="0" fontId="0" fillId="0" borderId="83" xfId="0" applyFont="1" applyBorder="1" applyAlignment="1">
      <alignment horizontal="center" vertical="center"/>
    </xf>
    <xf numFmtId="44" fontId="13" fillId="0" borderId="56" xfId="2" applyFont="1" applyFill="1" applyBorder="1" applyAlignment="1">
      <alignment horizontal="center" vertical="center" wrapText="1"/>
    </xf>
    <xf numFmtId="44" fontId="13" fillId="0" borderId="92" xfId="2" applyFont="1" applyFill="1" applyBorder="1" applyAlignment="1">
      <alignment horizontal="center" vertical="center" wrapText="1"/>
    </xf>
    <xf numFmtId="44" fontId="13" fillId="0" borderId="93" xfId="2" applyFont="1" applyFill="1" applyBorder="1" applyAlignment="1">
      <alignment horizontal="left" vertical="center" wrapText="1"/>
    </xf>
    <xf numFmtId="44" fontId="13" fillId="0" borderId="93" xfId="2" applyFont="1" applyFill="1" applyBorder="1" applyAlignment="1">
      <alignment horizontal="center" vertical="center" wrapText="1"/>
    </xf>
    <xf numFmtId="44" fontId="13" fillId="0" borderId="100" xfId="2" applyFont="1" applyFill="1" applyBorder="1" applyAlignment="1">
      <alignment horizontal="left" vertical="center" wrapText="1"/>
    </xf>
    <xf numFmtId="44" fontId="13" fillId="0" borderId="100" xfId="2" applyFont="1" applyFill="1" applyBorder="1" applyAlignment="1">
      <alignment horizontal="center" vertical="center" wrapText="1"/>
    </xf>
    <xf numFmtId="44" fontId="13" fillId="0" borderId="37" xfId="2" applyFont="1" applyFill="1" applyBorder="1" applyAlignment="1">
      <alignment horizontal="center" vertical="center" wrapText="1"/>
    </xf>
    <xf numFmtId="44" fontId="13" fillId="0" borderId="61" xfId="2" applyFont="1" applyFill="1" applyBorder="1" applyAlignment="1">
      <alignment horizontal="left" vertical="center" wrapText="1"/>
    </xf>
    <xf numFmtId="44" fontId="13" fillId="0" borderId="61" xfId="2" applyFont="1" applyFill="1" applyBorder="1" applyAlignment="1">
      <alignment horizontal="center" vertical="center" wrapText="1"/>
    </xf>
    <xf numFmtId="44" fontId="13" fillId="0" borderId="91" xfId="2" applyFont="1" applyFill="1" applyBorder="1" applyAlignment="1">
      <alignment horizontal="center" vertical="center" wrapText="1"/>
    </xf>
    <xf numFmtId="44" fontId="13" fillId="0" borderId="96" xfId="2" applyFont="1" applyFill="1" applyBorder="1" applyAlignment="1">
      <alignment horizontal="left" vertical="center" wrapText="1"/>
    </xf>
    <xf numFmtId="44" fontId="13" fillId="0" borderId="96" xfId="2" applyFont="1" applyFill="1" applyBorder="1" applyAlignment="1">
      <alignment horizontal="center" vertical="center" wrapText="1"/>
    </xf>
    <xf numFmtId="0" fontId="7" fillId="0" borderId="0" xfId="0" applyFont="1" applyFill="1" applyBorder="1"/>
    <xf numFmtId="166" fontId="15" fillId="0" borderId="90" xfId="4" quotePrefix="1" applyNumberFormat="1" applyFont="1" applyFill="1" applyBorder="1" applyAlignment="1">
      <alignment horizontal="center" vertical="center" wrapText="1"/>
    </xf>
    <xf numFmtId="0" fontId="6" fillId="0" borderId="107" xfId="0" applyFont="1" applyFill="1" applyBorder="1" applyAlignment="1">
      <alignment horizontal="center" vertical="center" wrapText="1"/>
    </xf>
    <xf numFmtId="0" fontId="6" fillId="0" borderId="107" xfId="0" applyFont="1" applyBorder="1" applyAlignment="1">
      <alignment horizontal="center" vertical="center" wrapText="1"/>
    </xf>
    <xf numFmtId="168" fontId="13" fillId="0" borderId="22" xfId="4" quotePrefix="1" applyNumberFormat="1" applyFont="1" applyFill="1" applyBorder="1" applyAlignment="1">
      <alignment horizontal="left" vertical="center" wrapText="1"/>
    </xf>
    <xf numFmtId="168" fontId="13" fillId="0" borderId="32" xfId="4" quotePrefix="1" applyNumberFormat="1" applyFont="1" applyFill="1" applyBorder="1" applyAlignment="1">
      <alignment horizontal="left" vertical="center" wrapText="1"/>
    </xf>
    <xf numFmtId="168" fontId="0" fillId="0" borderId="0" xfId="4" applyNumberFormat="1" applyFont="1" applyFill="1" applyBorder="1" applyAlignment="1">
      <alignment horizontal="center"/>
    </xf>
    <xf numFmtId="168" fontId="0" fillId="0" borderId="0" xfId="4" applyNumberFormat="1" applyFont="1" applyFill="1" applyAlignment="1">
      <alignment horizontal="center"/>
    </xf>
    <xf numFmtId="168" fontId="13" fillId="0" borderId="95" xfId="4" quotePrefix="1" applyNumberFormat="1" applyFont="1" applyFill="1" applyBorder="1" applyAlignment="1">
      <alignment horizontal="left" vertical="center" wrapText="1"/>
    </xf>
    <xf numFmtId="168" fontId="13" fillId="0" borderId="0" xfId="4" applyNumberFormat="1" applyFont="1" applyFill="1" applyBorder="1" applyAlignment="1">
      <alignment horizontal="center" vertical="center" wrapText="1"/>
    </xf>
    <xf numFmtId="168" fontId="15" fillId="0" borderId="0" xfId="4" applyNumberFormat="1" applyFont="1" applyFill="1" applyBorder="1" applyAlignment="1">
      <alignment horizontal="center" vertical="center" wrapText="1"/>
    </xf>
    <xf numFmtId="0" fontId="0" fillId="22" borderId="0" xfId="0" applyFill="1"/>
    <xf numFmtId="44" fontId="13" fillId="0" borderId="123" xfId="2" applyFont="1" applyFill="1" applyBorder="1" applyAlignment="1">
      <alignment horizontal="center" vertical="center" wrapText="1"/>
    </xf>
    <xf numFmtId="44" fontId="13" fillId="0" borderId="30" xfId="2" applyFont="1" applyFill="1" applyBorder="1" applyAlignment="1">
      <alignment horizontal="center" vertical="center" wrapText="1"/>
    </xf>
    <xf numFmtId="44" fontId="13" fillId="0" borderId="122" xfId="2" applyFont="1" applyFill="1" applyBorder="1" applyAlignment="1">
      <alignment horizontal="center" vertical="center" wrapText="1"/>
    </xf>
    <xf numFmtId="169" fontId="13" fillId="0" borderId="123" xfId="2" applyNumberFormat="1" applyFont="1" applyFill="1" applyBorder="1" applyAlignment="1">
      <alignment horizontal="center" vertical="center" wrapText="1"/>
    </xf>
    <xf numFmtId="169" fontId="13" fillId="0" borderId="61" xfId="2" applyNumberFormat="1" applyFont="1" applyFill="1" applyBorder="1" applyAlignment="1">
      <alignment horizontal="center" vertical="center" wrapText="1"/>
    </xf>
    <xf numFmtId="169" fontId="13" fillId="0" borderId="30" xfId="2" applyNumberFormat="1" applyFont="1" applyFill="1" applyBorder="1" applyAlignment="1">
      <alignment horizontal="center" vertical="center" wrapText="1"/>
    </xf>
    <xf numFmtId="169" fontId="13" fillId="0" borderId="93" xfId="2" applyNumberFormat="1" applyFont="1" applyFill="1" applyBorder="1" applyAlignment="1">
      <alignment horizontal="center" vertical="center" wrapText="1"/>
    </xf>
    <xf numFmtId="169" fontId="13" fillId="0" borderId="122" xfId="2" applyNumberFormat="1" applyFont="1" applyFill="1" applyBorder="1" applyAlignment="1">
      <alignment horizontal="center" vertical="center" wrapText="1"/>
    </xf>
    <xf numFmtId="169" fontId="13" fillId="0" borderId="100" xfId="2" applyNumberFormat="1" applyFont="1" applyFill="1" applyBorder="1" applyAlignment="1">
      <alignment horizontal="center" vertical="center" wrapText="1"/>
    </xf>
    <xf numFmtId="44" fontId="13" fillId="0" borderId="119" xfId="2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44" fontId="13" fillId="19" borderId="97" xfId="2" applyFont="1" applyFill="1" applyBorder="1" applyAlignment="1">
      <alignment horizontal="center" vertical="center" wrapText="1"/>
    </xf>
    <xf numFmtId="44" fontId="13" fillId="19" borderId="98" xfId="2" applyFont="1" applyFill="1" applyBorder="1" applyAlignment="1">
      <alignment horizontal="center" vertical="center" wrapText="1"/>
    </xf>
    <xf numFmtId="44" fontId="13" fillId="19" borderId="101" xfId="2" applyFont="1" applyFill="1" applyBorder="1" applyAlignment="1">
      <alignment horizontal="center" vertical="center" wrapText="1"/>
    </xf>
    <xf numFmtId="168" fontId="13" fillId="19" borderId="98" xfId="4" applyNumberFormat="1" applyFont="1" applyFill="1" applyBorder="1" applyAlignment="1">
      <alignment horizontal="center" vertical="center" wrapText="1"/>
    </xf>
    <xf numFmtId="44" fontId="13" fillId="19" borderId="102" xfId="2" applyFont="1" applyFill="1" applyBorder="1" applyAlignment="1">
      <alignment horizontal="center" vertical="center" wrapText="1"/>
    </xf>
    <xf numFmtId="168" fontId="15" fillId="0" borderId="99" xfId="4" quotePrefix="1" applyNumberFormat="1" applyFont="1" applyFill="1" applyBorder="1" applyAlignment="1">
      <alignment horizontal="left" vertical="center" wrapText="1"/>
    </xf>
    <xf numFmtId="0" fontId="7" fillId="22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7" fillId="22" borderId="84" xfId="0" applyFont="1" applyFill="1" applyBorder="1"/>
    <xf numFmtId="0" fontId="7" fillId="22" borderId="132" xfId="0" applyFont="1" applyFill="1" applyBorder="1" applyAlignment="1">
      <alignment vertical="center"/>
    </xf>
    <xf numFmtId="0" fontId="7" fillId="22" borderId="131" xfId="0" applyFont="1" applyFill="1" applyBorder="1"/>
    <xf numFmtId="167" fontId="16" fillId="0" borderId="0" xfId="0" applyNumberFormat="1" applyFont="1" applyFill="1" applyBorder="1" applyAlignment="1">
      <alignment vertical="center" wrapText="1"/>
    </xf>
    <xf numFmtId="167" fontId="31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14" fillId="19" borderId="97" xfId="0" applyFont="1" applyFill="1" applyBorder="1" applyAlignment="1">
      <alignment horizontal="center" vertical="center" wrapText="1"/>
    </xf>
    <xf numFmtId="0" fontId="4" fillId="22" borderId="0" xfId="0" applyFont="1" applyFill="1" applyBorder="1" applyAlignment="1">
      <alignment vertical="center"/>
    </xf>
    <xf numFmtId="0" fontId="31" fillId="22" borderId="0" xfId="0" applyFont="1" applyFill="1" applyBorder="1" applyAlignment="1">
      <alignment horizontal="left" vertical="center" wrapText="1"/>
    </xf>
    <xf numFmtId="0" fontId="4" fillId="22" borderId="67" xfId="0" applyFont="1" applyFill="1" applyBorder="1" applyAlignment="1">
      <alignment vertical="center"/>
    </xf>
    <xf numFmtId="167" fontId="31" fillId="22" borderId="67" xfId="0" applyNumberFormat="1" applyFont="1" applyFill="1" applyBorder="1" applyAlignment="1">
      <alignment horizontal="left" vertical="center" wrapText="1"/>
    </xf>
    <xf numFmtId="0" fontId="7" fillId="22" borderId="134" xfId="0" applyFont="1" applyFill="1" applyBorder="1"/>
    <xf numFmtId="0" fontId="4" fillId="22" borderId="67" xfId="0" applyFont="1" applyFill="1" applyBorder="1" applyAlignment="1">
      <alignment horizontal="right" vertical="center"/>
    </xf>
    <xf numFmtId="0" fontId="3" fillId="22" borderId="67" xfId="3" applyFill="1" applyBorder="1" applyAlignment="1">
      <alignment vertical="center" wrapText="1"/>
    </xf>
    <xf numFmtId="0" fontId="18" fillId="22" borderId="67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0" fillId="22" borderId="67" xfId="0" applyFill="1" applyBorder="1" applyAlignment="1">
      <alignment horizontal="center" vertical="center"/>
    </xf>
    <xf numFmtId="0" fontId="7" fillId="0" borderId="0" xfId="0" applyFont="1"/>
    <xf numFmtId="1" fontId="13" fillId="8" borderId="61" xfId="2" quotePrefix="1" applyNumberFormat="1" applyFont="1" applyFill="1" applyBorder="1" applyAlignment="1">
      <alignment horizontal="center" vertical="center" wrapText="1"/>
    </xf>
    <xf numFmtId="1" fontId="13" fillId="8" borderId="100" xfId="2" quotePrefix="1" applyNumberFormat="1" applyFont="1" applyFill="1" applyBorder="1" applyAlignment="1">
      <alignment horizontal="center" vertical="center" wrapText="1"/>
    </xf>
    <xf numFmtId="1" fontId="13" fillId="6" borderId="100" xfId="2" quotePrefix="1" applyNumberFormat="1" applyFont="1" applyFill="1" applyBorder="1" applyAlignment="1">
      <alignment horizontal="center" vertical="center" wrapText="1"/>
    </xf>
    <xf numFmtId="1" fontId="13" fillId="12" borderId="100" xfId="2" quotePrefix="1" applyNumberFormat="1" applyFont="1" applyFill="1" applyBorder="1" applyAlignment="1">
      <alignment horizontal="center" vertical="center" wrapText="1"/>
    </xf>
    <xf numFmtId="1" fontId="13" fillId="21" borderId="100" xfId="2" quotePrefix="1" applyNumberFormat="1" applyFont="1" applyFill="1" applyBorder="1" applyAlignment="1">
      <alignment horizontal="center" vertical="center" wrapText="1"/>
    </xf>
    <xf numFmtId="1" fontId="13" fillId="13" borderId="100" xfId="2" quotePrefix="1" applyNumberFormat="1" applyFont="1" applyFill="1" applyBorder="1" applyAlignment="1">
      <alignment horizontal="center" vertical="center" wrapText="1"/>
    </xf>
    <xf numFmtId="170" fontId="15" fillId="8" borderId="80" xfId="2" applyNumberFormat="1" applyFont="1" applyFill="1" applyBorder="1" applyAlignment="1">
      <alignment horizontal="center" vertical="center" wrapText="1"/>
    </xf>
    <xf numFmtId="170" fontId="15" fillId="21" borderId="80" xfId="2" applyNumberFormat="1" applyFont="1" applyFill="1" applyBorder="1" applyAlignment="1">
      <alignment horizontal="center" vertical="center" wrapText="1"/>
    </xf>
    <xf numFmtId="170" fontId="15" fillId="13" borderId="80" xfId="2" applyNumberFormat="1" applyFont="1" applyFill="1" applyBorder="1" applyAlignment="1">
      <alignment horizontal="center" vertical="center" wrapText="1"/>
    </xf>
    <xf numFmtId="170" fontId="13" fillId="6" borderId="133" xfId="2" quotePrefix="1" applyNumberFormat="1" applyFont="1" applyFill="1" applyBorder="1" applyAlignment="1">
      <alignment horizontal="center" vertical="center" wrapText="1"/>
    </xf>
    <xf numFmtId="1" fontId="13" fillId="6" borderId="50" xfId="2" quotePrefix="1" applyNumberFormat="1" applyFont="1" applyFill="1" applyBorder="1" applyAlignment="1">
      <alignment horizontal="center" vertical="center" wrapText="1"/>
    </xf>
    <xf numFmtId="170" fontId="15" fillId="6" borderId="75" xfId="2" applyNumberFormat="1" applyFont="1" applyFill="1" applyBorder="1" applyAlignment="1">
      <alignment horizontal="center" vertical="center" wrapText="1"/>
    </xf>
    <xf numFmtId="1" fontId="13" fillId="12" borderId="50" xfId="2" quotePrefix="1" applyNumberFormat="1" applyFont="1" applyFill="1" applyBorder="1" applyAlignment="1">
      <alignment horizontal="center" vertical="center" wrapText="1"/>
    </xf>
    <xf numFmtId="1" fontId="13" fillId="21" borderId="50" xfId="2" quotePrefix="1" applyNumberFormat="1" applyFont="1" applyFill="1" applyBorder="1" applyAlignment="1">
      <alignment horizontal="center" vertical="center" wrapText="1"/>
    </xf>
    <xf numFmtId="170" fontId="13" fillId="13" borderId="133" xfId="2" quotePrefix="1" applyNumberFormat="1" applyFont="1" applyFill="1" applyBorder="1" applyAlignment="1">
      <alignment horizontal="center" vertical="center" wrapText="1"/>
    </xf>
    <xf numFmtId="1" fontId="13" fillId="13" borderId="50" xfId="2" quotePrefix="1" applyNumberFormat="1" applyFont="1" applyFill="1" applyBorder="1" applyAlignment="1">
      <alignment horizontal="center" vertical="center" wrapText="1"/>
    </xf>
    <xf numFmtId="1" fontId="13" fillId="8" borderId="77" xfId="2" quotePrefix="1" applyNumberFormat="1" applyFont="1" applyFill="1" applyBorder="1" applyAlignment="1">
      <alignment horizontal="center" vertical="center" wrapText="1"/>
    </xf>
    <xf numFmtId="1" fontId="13" fillId="25" borderId="77" xfId="2" quotePrefix="1" applyNumberFormat="1" applyFont="1" applyFill="1" applyBorder="1" applyAlignment="1">
      <alignment horizontal="center" vertical="center" wrapText="1"/>
    </xf>
    <xf numFmtId="1" fontId="13" fillId="5" borderId="77" xfId="2" quotePrefix="1" applyNumberFormat="1" applyFont="1" applyFill="1" applyBorder="1" applyAlignment="1">
      <alignment horizontal="center" vertical="center" wrapText="1"/>
    </xf>
    <xf numFmtId="0" fontId="14" fillId="8" borderId="134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4" fillId="8" borderId="86" xfId="0" applyFont="1" applyFill="1" applyBorder="1" applyAlignment="1">
      <alignment horizontal="center" vertical="center" wrapText="1"/>
    </xf>
    <xf numFmtId="0" fontId="14" fillId="6" borderId="134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86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14" fillId="21" borderId="134" xfId="0" applyFont="1" applyFill="1" applyBorder="1" applyAlignment="1">
      <alignment horizontal="center" vertical="center" wrapText="1"/>
    </xf>
    <xf numFmtId="0" fontId="14" fillId="21" borderId="12" xfId="0" applyFont="1" applyFill="1" applyBorder="1" applyAlignment="1">
      <alignment horizontal="center" vertical="center" wrapText="1"/>
    </xf>
    <xf numFmtId="0" fontId="14" fillId="21" borderId="86" xfId="0" applyFont="1" applyFill="1" applyBorder="1" applyAlignment="1">
      <alignment horizontal="center" vertical="center" wrapText="1"/>
    </xf>
    <xf numFmtId="0" fontId="14" fillId="25" borderId="12" xfId="0" applyFont="1" applyFill="1" applyBorder="1" applyAlignment="1">
      <alignment horizontal="center" vertical="center" wrapText="1"/>
    </xf>
    <xf numFmtId="0" fontId="14" fillId="13" borderId="134" xfId="0" applyFont="1" applyFill="1" applyBorder="1" applyAlignment="1">
      <alignment horizontal="center" vertical="center" wrapText="1"/>
    </xf>
    <xf numFmtId="0" fontId="14" fillId="13" borderId="12" xfId="0" applyFont="1" applyFill="1" applyBorder="1" applyAlignment="1">
      <alignment horizontal="center" vertical="center" wrapText="1"/>
    </xf>
    <xf numFmtId="0" fontId="14" fillId="13" borderId="86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1" fontId="13" fillId="8" borderId="76" xfId="2" quotePrefix="1" applyNumberFormat="1" applyFont="1" applyFill="1" applyBorder="1" applyAlignment="1">
      <alignment horizontal="center" vertical="center" wrapText="1"/>
    </xf>
    <xf numFmtId="170" fontId="15" fillId="8" borderId="81" xfId="2" applyNumberFormat="1" applyFont="1" applyFill="1" applyBorder="1" applyAlignment="1">
      <alignment horizontal="center" vertical="center" wrapText="1"/>
    </xf>
    <xf numFmtId="1" fontId="13" fillId="6" borderId="76" xfId="2" quotePrefix="1" applyNumberFormat="1" applyFont="1" applyFill="1" applyBorder="1" applyAlignment="1">
      <alignment horizontal="center" vertical="center" wrapText="1"/>
    </xf>
    <xf numFmtId="170" fontId="15" fillId="6" borderId="81" xfId="2" applyNumberFormat="1" applyFont="1" applyFill="1" applyBorder="1" applyAlignment="1">
      <alignment horizontal="center" vertical="center" wrapText="1"/>
    </xf>
    <xf numFmtId="1" fontId="13" fillId="12" borderId="76" xfId="2" quotePrefix="1" applyNumberFormat="1" applyFont="1" applyFill="1" applyBorder="1" applyAlignment="1">
      <alignment horizontal="center" vertical="center" wrapText="1"/>
    </xf>
    <xf numFmtId="170" fontId="13" fillId="21" borderId="2" xfId="2" quotePrefix="1" applyNumberFormat="1" applyFont="1" applyFill="1" applyBorder="1" applyAlignment="1">
      <alignment horizontal="center" vertical="center" wrapText="1"/>
    </xf>
    <xf numFmtId="1" fontId="13" fillId="21" borderId="76" xfId="2" quotePrefix="1" applyNumberFormat="1" applyFont="1" applyFill="1" applyBorder="1" applyAlignment="1">
      <alignment horizontal="center" vertical="center" wrapText="1"/>
    </xf>
    <xf numFmtId="170" fontId="15" fillId="21" borderId="81" xfId="2" applyNumberFormat="1" applyFont="1" applyFill="1" applyBorder="1" applyAlignment="1">
      <alignment horizontal="center" vertical="center" wrapText="1"/>
    </xf>
    <xf numFmtId="1" fontId="13" fillId="25" borderId="76" xfId="2" quotePrefix="1" applyNumberFormat="1" applyFont="1" applyFill="1" applyBorder="1" applyAlignment="1">
      <alignment horizontal="center" vertical="center" wrapText="1"/>
    </xf>
    <xf numFmtId="170" fontId="13" fillId="13" borderId="2" xfId="2" quotePrefix="1" applyNumberFormat="1" applyFont="1" applyFill="1" applyBorder="1" applyAlignment="1">
      <alignment horizontal="center" vertical="center" wrapText="1"/>
    </xf>
    <xf numFmtId="1" fontId="13" fillId="13" borderId="76" xfId="2" quotePrefix="1" applyNumberFormat="1" applyFont="1" applyFill="1" applyBorder="1" applyAlignment="1">
      <alignment horizontal="center" vertical="center" wrapText="1"/>
    </xf>
    <xf numFmtId="170" fontId="15" fillId="13" borderId="81" xfId="2" applyNumberFormat="1" applyFont="1" applyFill="1" applyBorder="1" applyAlignment="1">
      <alignment horizontal="center" vertical="center" wrapText="1"/>
    </xf>
    <xf numFmtId="1" fontId="13" fillId="5" borderId="76" xfId="2" quotePrefix="1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170" fontId="15" fillId="5" borderId="1" xfId="2" applyNumberFormat="1" applyFont="1" applyFill="1" applyBorder="1" applyAlignment="1">
      <alignment horizontal="center" vertical="center" wrapText="1"/>
    </xf>
    <xf numFmtId="169" fontId="15" fillId="24" borderId="116" xfId="2" quotePrefix="1" applyNumberFormat="1" applyFont="1" applyFill="1" applyBorder="1" applyAlignment="1">
      <alignment horizontal="center" vertical="center" wrapText="1"/>
    </xf>
    <xf numFmtId="169" fontId="15" fillId="24" borderId="104" xfId="2" quotePrefix="1" applyNumberFormat="1" applyFont="1" applyFill="1" applyBorder="1" applyAlignment="1">
      <alignment horizontal="center" vertical="center" wrapText="1"/>
    </xf>
    <xf numFmtId="170" fontId="13" fillId="8" borderId="2" xfId="2" quotePrefix="1" applyNumberFormat="1" applyFont="1" applyFill="1" applyBorder="1" applyAlignment="1">
      <alignment horizontal="center" vertical="center" wrapText="1"/>
    </xf>
    <xf numFmtId="0" fontId="14" fillId="12" borderId="4" xfId="0" applyFont="1" applyFill="1" applyBorder="1" applyAlignment="1">
      <alignment horizontal="center" vertical="center" wrapText="1"/>
    </xf>
    <xf numFmtId="170" fontId="13" fillId="12" borderId="1" xfId="2" quotePrefix="1" applyNumberFormat="1" applyFont="1" applyFill="1" applyBorder="1" applyAlignment="1">
      <alignment horizontal="center" vertical="center" wrapText="1"/>
    </xf>
    <xf numFmtId="170" fontId="15" fillId="12" borderId="1" xfId="2" applyNumberFormat="1" applyFont="1" applyFill="1" applyBorder="1" applyAlignment="1">
      <alignment horizontal="center" vertical="center" wrapText="1"/>
    </xf>
    <xf numFmtId="170" fontId="15" fillId="12" borderId="67" xfId="2" applyNumberFormat="1" applyFont="1" applyFill="1" applyBorder="1" applyAlignment="1">
      <alignment horizontal="center" vertical="center" wrapText="1"/>
    </xf>
    <xf numFmtId="0" fontId="14" fillId="25" borderId="4" xfId="0" applyFont="1" applyFill="1" applyBorder="1" applyAlignment="1">
      <alignment horizontal="center" vertical="center" wrapText="1"/>
    </xf>
    <xf numFmtId="170" fontId="13" fillId="25" borderId="1" xfId="2" quotePrefix="1" applyNumberFormat="1" applyFont="1" applyFill="1" applyBorder="1" applyAlignment="1">
      <alignment horizontal="center" vertical="center" wrapText="1"/>
    </xf>
    <xf numFmtId="170" fontId="15" fillId="25" borderId="1" xfId="2" applyNumberFormat="1" applyFont="1" applyFill="1" applyBorder="1" applyAlignment="1">
      <alignment horizontal="center" vertical="center" wrapText="1"/>
    </xf>
    <xf numFmtId="170" fontId="15" fillId="25" borderId="67" xfId="2" applyNumberFormat="1" applyFont="1" applyFill="1" applyBorder="1" applyAlignment="1">
      <alignment horizontal="center" vertical="center" wrapText="1"/>
    </xf>
    <xf numFmtId="170" fontId="13" fillId="5" borderId="1" xfId="2" quotePrefix="1" applyNumberFormat="1" applyFont="1" applyFill="1" applyBorder="1" applyAlignment="1">
      <alignment horizontal="center" vertical="center" wrapText="1"/>
    </xf>
    <xf numFmtId="170" fontId="13" fillId="6" borderId="145" xfId="2" quotePrefix="1" applyNumberFormat="1" applyFont="1" applyFill="1" applyBorder="1" applyAlignment="1">
      <alignment horizontal="center" vertical="center" wrapText="1"/>
    </xf>
    <xf numFmtId="170" fontId="15" fillId="6" borderId="143" xfId="2" applyNumberFormat="1" applyFont="1" applyFill="1" applyBorder="1" applyAlignment="1">
      <alignment horizontal="center" vertical="center" wrapText="1"/>
    </xf>
    <xf numFmtId="170" fontId="15" fillId="6" borderId="144" xfId="2" applyNumberFormat="1" applyFont="1" applyFill="1" applyBorder="1" applyAlignment="1">
      <alignment horizontal="center" vertical="center" wrapText="1"/>
    </xf>
    <xf numFmtId="1" fontId="13" fillId="6" borderId="93" xfId="2" quotePrefix="1" applyNumberFormat="1" applyFont="1" applyFill="1" applyBorder="1" applyAlignment="1">
      <alignment horizontal="center" vertical="center" wrapText="1"/>
    </xf>
    <xf numFmtId="170" fontId="15" fillId="8" borderId="143" xfId="2" applyNumberFormat="1" applyFont="1" applyFill="1" applyBorder="1" applyAlignment="1">
      <alignment horizontal="center" vertical="center" wrapText="1"/>
    </xf>
    <xf numFmtId="170" fontId="15" fillId="8" borderId="144" xfId="2" applyNumberFormat="1" applyFont="1" applyFill="1" applyBorder="1" applyAlignment="1">
      <alignment horizontal="center" vertical="center" wrapText="1"/>
    </xf>
    <xf numFmtId="1" fontId="13" fillId="8" borderId="93" xfId="2" quotePrefix="1" applyNumberFormat="1" applyFont="1" applyFill="1" applyBorder="1" applyAlignment="1">
      <alignment horizontal="center" vertical="center" wrapText="1"/>
    </xf>
    <xf numFmtId="1" fontId="13" fillId="12" borderId="30" xfId="2" quotePrefix="1" applyNumberFormat="1" applyFont="1" applyFill="1" applyBorder="1" applyAlignment="1">
      <alignment horizontal="center" vertical="center" wrapText="1"/>
    </xf>
    <xf numFmtId="170" fontId="15" fillId="12" borderId="98" xfId="2" applyNumberFormat="1" applyFont="1" applyFill="1" applyBorder="1" applyAlignment="1">
      <alignment horizontal="center" vertical="center" wrapText="1"/>
    </xf>
    <xf numFmtId="1" fontId="13" fillId="12" borderId="92" xfId="2" quotePrefix="1" applyNumberFormat="1" applyFont="1" applyFill="1" applyBorder="1" applyAlignment="1">
      <alignment horizontal="center" vertical="center" wrapText="1"/>
    </xf>
    <xf numFmtId="170" fontId="15" fillId="12" borderId="101" xfId="2" applyNumberFormat="1" applyFont="1" applyFill="1" applyBorder="1" applyAlignment="1">
      <alignment horizontal="center" vertical="center" wrapText="1"/>
    </xf>
    <xf numFmtId="170" fontId="15" fillId="21" borderId="143" xfId="2" applyNumberFormat="1" applyFont="1" applyFill="1" applyBorder="1" applyAlignment="1">
      <alignment horizontal="center" vertical="center" wrapText="1"/>
    </xf>
    <xf numFmtId="1" fontId="13" fillId="21" borderId="93" xfId="2" quotePrefix="1" applyNumberFormat="1" applyFont="1" applyFill="1" applyBorder="1" applyAlignment="1">
      <alignment horizontal="center" vertical="center" wrapText="1"/>
    </xf>
    <xf numFmtId="170" fontId="15" fillId="21" borderId="144" xfId="2" applyNumberFormat="1" applyFont="1" applyFill="1" applyBorder="1" applyAlignment="1">
      <alignment horizontal="center" vertical="center" wrapText="1"/>
    </xf>
    <xf numFmtId="1" fontId="13" fillId="25" borderId="30" xfId="2" quotePrefix="1" applyNumberFormat="1" applyFont="1" applyFill="1" applyBorder="1" applyAlignment="1">
      <alignment horizontal="center" vertical="center" wrapText="1"/>
    </xf>
    <xf numFmtId="170" fontId="15" fillId="25" borderId="98" xfId="2" applyNumberFormat="1" applyFont="1" applyFill="1" applyBorder="1" applyAlignment="1">
      <alignment horizontal="center" vertical="center" wrapText="1"/>
    </xf>
    <xf numFmtId="1" fontId="13" fillId="25" borderId="122" xfId="2" quotePrefix="1" applyNumberFormat="1" applyFont="1" applyFill="1" applyBorder="1" applyAlignment="1">
      <alignment horizontal="center" vertical="center" wrapText="1"/>
    </xf>
    <xf numFmtId="170" fontId="15" fillId="25" borderId="101" xfId="2" applyNumberFormat="1" applyFont="1" applyFill="1" applyBorder="1" applyAlignment="1">
      <alignment horizontal="center" vertical="center" wrapText="1"/>
    </xf>
    <xf numFmtId="1" fontId="13" fillId="13" borderId="30" xfId="2" quotePrefix="1" applyNumberFormat="1" applyFont="1" applyFill="1" applyBorder="1" applyAlignment="1">
      <alignment horizontal="center" vertical="center" wrapText="1"/>
    </xf>
    <xf numFmtId="170" fontId="15" fillId="13" borderId="98" xfId="2" applyNumberFormat="1" applyFont="1" applyFill="1" applyBorder="1" applyAlignment="1">
      <alignment horizontal="center" vertical="center" wrapText="1"/>
    </xf>
    <xf numFmtId="1" fontId="13" fillId="13" borderId="92" xfId="2" quotePrefix="1" applyNumberFormat="1" applyFont="1" applyFill="1" applyBorder="1" applyAlignment="1">
      <alignment horizontal="center" vertical="center" wrapText="1"/>
    </xf>
    <xf numFmtId="170" fontId="15" fillId="13" borderId="101" xfId="2" applyNumberFormat="1" applyFont="1" applyFill="1" applyBorder="1" applyAlignment="1">
      <alignment horizontal="center" vertical="center" wrapText="1"/>
    </xf>
    <xf numFmtId="1" fontId="13" fillId="5" borderId="56" xfId="2" quotePrefix="1" applyNumberFormat="1" applyFont="1" applyFill="1" applyBorder="1" applyAlignment="1">
      <alignment horizontal="center" vertical="center" wrapText="1"/>
    </xf>
    <xf numFmtId="170" fontId="15" fillId="5" borderId="98" xfId="2" applyNumberFormat="1" applyFont="1" applyFill="1" applyBorder="1" applyAlignment="1">
      <alignment horizontal="center" vertical="center" wrapText="1"/>
    </xf>
    <xf numFmtId="1" fontId="13" fillId="5" borderId="122" xfId="2" quotePrefix="1" applyNumberFormat="1" applyFont="1" applyFill="1" applyBorder="1" applyAlignment="1">
      <alignment horizontal="center" vertical="center" wrapText="1"/>
    </xf>
    <xf numFmtId="170" fontId="15" fillId="5" borderId="101" xfId="2" applyNumberFormat="1" applyFont="1" applyFill="1" applyBorder="1" applyAlignment="1">
      <alignment horizontal="center" vertical="center" wrapText="1"/>
    </xf>
    <xf numFmtId="1" fontId="13" fillId="8" borderId="96" xfId="2" quotePrefix="1" applyNumberFormat="1" applyFont="1" applyFill="1" applyBorder="1" applyAlignment="1">
      <alignment horizontal="center" vertical="center" wrapText="1"/>
    </xf>
    <xf numFmtId="170" fontId="15" fillId="8" borderId="102" xfId="2" applyNumberFormat="1" applyFont="1" applyFill="1" applyBorder="1" applyAlignment="1">
      <alignment horizontal="center" vertical="center" wrapText="1"/>
    </xf>
    <xf numFmtId="170" fontId="15" fillId="8" borderId="97" xfId="2" applyNumberFormat="1" applyFont="1" applyFill="1" applyBorder="1" applyAlignment="1">
      <alignment horizontal="center" vertical="center" wrapText="1"/>
    </xf>
    <xf numFmtId="1" fontId="13" fillId="6" borderId="96" xfId="2" quotePrefix="1" applyNumberFormat="1" applyFont="1" applyFill="1" applyBorder="1" applyAlignment="1">
      <alignment horizontal="center" vertical="center" wrapText="1"/>
    </xf>
    <xf numFmtId="170" fontId="15" fillId="6" borderId="97" xfId="2" applyNumberFormat="1" applyFont="1" applyFill="1" applyBorder="1" applyAlignment="1">
      <alignment horizontal="center" vertical="center" wrapText="1"/>
    </xf>
    <xf numFmtId="170" fontId="15" fillId="6" borderId="101" xfId="2" applyNumberFormat="1" applyFont="1" applyFill="1" applyBorder="1" applyAlignment="1">
      <alignment horizontal="center" vertical="center" wrapText="1"/>
    </xf>
    <xf numFmtId="170" fontId="13" fillId="12" borderId="149" xfId="2" quotePrefix="1" applyNumberFormat="1" applyFont="1" applyFill="1" applyBorder="1" applyAlignment="1">
      <alignment horizontal="center" vertical="center" wrapText="1"/>
    </xf>
    <xf numFmtId="1" fontId="13" fillId="12" borderId="96" xfId="2" quotePrefix="1" applyNumberFormat="1" applyFont="1" applyFill="1" applyBorder="1" applyAlignment="1">
      <alignment horizontal="center" vertical="center" wrapText="1"/>
    </xf>
    <xf numFmtId="170" fontId="15" fillId="12" borderId="97" xfId="2" applyNumberFormat="1" applyFont="1" applyFill="1" applyBorder="1" applyAlignment="1">
      <alignment horizontal="center" vertical="center" wrapText="1"/>
    </xf>
    <xf numFmtId="170" fontId="13" fillId="21" borderId="149" xfId="2" quotePrefix="1" applyNumberFormat="1" applyFont="1" applyFill="1" applyBorder="1" applyAlignment="1">
      <alignment horizontal="center" vertical="center" wrapText="1"/>
    </xf>
    <xf numFmtId="1" fontId="13" fillId="21" borderId="96" xfId="2" quotePrefix="1" applyNumberFormat="1" applyFont="1" applyFill="1" applyBorder="1" applyAlignment="1">
      <alignment horizontal="center" vertical="center" wrapText="1"/>
    </xf>
    <xf numFmtId="170" fontId="15" fillId="21" borderId="97" xfId="2" applyNumberFormat="1" applyFont="1" applyFill="1" applyBorder="1" applyAlignment="1">
      <alignment horizontal="center" vertical="center" wrapText="1"/>
    </xf>
    <xf numFmtId="170" fontId="15" fillId="21" borderId="98" xfId="2" applyNumberFormat="1" applyFont="1" applyFill="1" applyBorder="1" applyAlignment="1">
      <alignment horizontal="center" vertical="center" wrapText="1"/>
    </xf>
    <xf numFmtId="170" fontId="13" fillId="25" borderId="149" xfId="2" quotePrefix="1" applyNumberFormat="1" applyFont="1" applyFill="1" applyBorder="1" applyAlignment="1">
      <alignment horizontal="center" vertical="center" wrapText="1"/>
    </xf>
    <xf numFmtId="1" fontId="13" fillId="25" borderId="96" xfId="2" quotePrefix="1" applyNumberFormat="1" applyFont="1" applyFill="1" applyBorder="1" applyAlignment="1">
      <alignment horizontal="center" vertical="center" wrapText="1"/>
    </xf>
    <xf numFmtId="170" fontId="15" fillId="25" borderId="97" xfId="2" applyNumberFormat="1" applyFont="1" applyFill="1" applyBorder="1" applyAlignment="1">
      <alignment horizontal="center" vertical="center" wrapText="1"/>
    </xf>
    <xf numFmtId="170" fontId="15" fillId="13" borderId="97" xfId="2" applyNumberFormat="1" applyFont="1" applyFill="1" applyBorder="1" applyAlignment="1">
      <alignment horizontal="center" vertical="center" wrapText="1"/>
    </xf>
    <xf numFmtId="170" fontId="13" fillId="5" borderId="149" xfId="2" quotePrefix="1" applyNumberFormat="1" applyFont="1" applyFill="1" applyBorder="1" applyAlignment="1">
      <alignment horizontal="center" vertical="center" wrapText="1"/>
    </xf>
    <xf numFmtId="1" fontId="13" fillId="5" borderId="96" xfId="2" quotePrefix="1" applyNumberFormat="1" applyFont="1" applyFill="1" applyBorder="1" applyAlignment="1">
      <alignment horizontal="center" vertical="center" wrapText="1"/>
    </xf>
    <xf numFmtId="170" fontId="15" fillId="5" borderId="97" xfId="2" applyNumberFormat="1" applyFont="1" applyFill="1" applyBorder="1" applyAlignment="1">
      <alignment horizontal="center" vertical="center" wrapText="1"/>
    </xf>
    <xf numFmtId="169" fontId="15" fillId="24" borderId="103" xfId="2" quotePrefix="1" applyNumberFormat="1" applyFont="1" applyFill="1" applyBorder="1" applyAlignment="1">
      <alignment horizontal="center" vertical="center" wrapText="1"/>
    </xf>
    <xf numFmtId="169" fontId="15" fillId="24" borderId="114" xfId="2" quotePrefix="1" applyNumberFormat="1" applyFont="1" applyFill="1" applyBorder="1" applyAlignment="1">
      <alignment horizontal="center" vertical="center" wrapText="1"/>
    </xf>
    <xf numFmtId="170" fontId="15" fillId="5" borderId="0" xfId="2" applyNumberFormat="1" applyFont="1" applyFill="1" applyBorder="1" applyAlignment="1">
      <alignment horizontal="center" vertical="center" wrapText="1"/>
    </xf>
    <xf numFmtId="1" fontId="13" fillId="5" borderId="93" xfId="2" quotePrefix="1" applyNumberFormat="1" applyFont="1" applyFill="1" applyBorder="1" applyAlignment="1">
      <alignment horizontal="center" vertical="center" wrapText="1"/>
    </xf>
    <xf numFmtId="1" fontId="13" fillId="13" borderId="118" xfId="2" quotePrefix="1" applyNumberFormat="1" applyFont="1" applyFill="1" applyBorder="1" applyAlignment="1">
      <alignment horizontal="center" vertical="center" wrapText="1"/>
    </xf>
    <xf numFmtId="1" fontId="13" fillId="25" borderId="93" xfId="2" quotePrefix="1" applyNumberFormat="1" applyFont="1" applyFill="1" applyBorder="1" applyAlignment="1">
      <alignment horizontal="center" vertical="center" wrapText="1"/>
    </xf>
    <xf numFmtId="0" fontId="32" fillId="22" borderId="103" xfId="4" quotePrefix="1" applyNumberFormat="1" applyFont="1" applyFill="1" applyBorder="1" applyAlignment="1">
      <alignment horizontal="left" vertical="center" wrapText="1"/>
    </xf>
    <xf numFmtId="0" fontId="32" fillId="22" borderId="106" xfId="4" quotePrefix="1" applyNumberFormat="1" applyFont="1" applyFill="1" applyBorder="1" applyAlignment="1">
      <alignment horizontal="left" vertical="center" wrapText="1"/>
    </xf>
    <xf numFmtId="0" fontId="32" fillId="22" borderId="66" xfId="4" quotePrefix="1" applyNumberFormat="1" applyFont="1" applyFill="1" applyBorder="1" applyAlignment="1">
      <alignment horizontal="left" vertical="center" wrapText="1"/>
    </xf>
    <xf numFmtId="0" fontId="32" fillId="22" borderId="133" xfId="4" quotePrefix="1" applyNumberFormat="1" applyFont="1" applyFill="1" applyBorder="1" applyAlignment="1">
      <alignment horizontal="left" vertical="center" wrapText="1"/>
    </xf>
    <xf numFmtId="44" fontId="13" fillId="8" borderId="146" xfId="2" quotePrefix="1" applyFont="1" applyFill="1" applyBorder="1" applyAlignment="1">
      <alignment horizontal="center" vertical="center" wrapText="1"/>
    </xf>
    <xf numFmtId="44" fontId="13" fillId="8" borderId="147" xfId="2" quotePrefix="1" applyFont="1" applyFill="1" applyBorder="1" applyAlignment="1">
      <alignment horizontal="center" vertical="center" wrapText="1"/>
    </xf>
    <xf numFmtId="44" fontId="13" fillId="6" borderId="148" xfId="2" quotePrefix="1" applyFont="1" applyFill="1" applyBorder="1" applyAlignment="1">
      <alignment horizontal="center" vertical="center" wrapText="1"/>
    </xf>
    <xf numFmtId="44" fontId="13" fillId="6" borderId="147" xfId="2" quotePrefix="1" applyFont="1" applyFill="1" applyBorder="1" applyAlignment="1">
      <alignment horizontal="center" vertical="center" wrapText="1"/>
    </xf>
    <xf numFmtId="44" fontId="13" fillId="12" borderId="0" xfId="2" quotePrefix="1" applyFont="1" applyFill="1" applyBorder="1" applyAlignment="1">
      <alignment horizontal="center" vertical="center" wrapText="1"/>
    </xf>
    <xf numFmtId="44" fontId="13" fillId="12" borderId="147" xfId="2" quotePrefix="1" applyFont="1" applyFill="1" applyBorder="1" applyAlignment="1">
      <alignment horizontal="center" vertical="center" wrapText="1"/>
    </xf>
    <xf numFmtId="44" fontId="13" fillId="12" borderId="56" xfId="2" quotePrefix="1" applyFont="1" applyFill="1" applyBorder="1" applyAlignment="1">
      <alignment horizontal="center" vertical="center" wrapText="1"/>
    </xf>
    <xf numFmtId="44" fontId="13" fillId="6" borderId="146" xfId="2" quotePrefix="1" applyFont="1" applyFill="1" applyBorder="1" applyAlignment="1">
      <alignment horizontal="center" vertical="center" wrapText="1"/>
    </xf>
    <xf numFmtId="44" fontId="13" fillId="21" borderId="137" xfId="2" quotePrefix="1" applyFont="1" applyFill="1" applyBorder="1" applyAlignment="1">
      <alignment horizontal="center" vertical="center" wrapText="1"/>
    </xf>
    <xf numFmtId="44" fontId="13" fillId="21" borderId="136" xfId="2" quotePrefix="1" applyFont="1" applyFill="1" applyBorder="1" applyAlignment="1">
      <alignment horizontal="center" vertical="center" wrapText="1"/>
    </xf>
    <xf numFmtId="44" fontId="13" fillId="21" borderId="133" xfId="2" quotePrefix="1" applyFont="1" applyFill="1" applyBorder="1" applyAlignment="1">
      <alignment horizontal="center" vertical="center" wrapText="1"/>
    </xf>
    <xf numFmtId="44" fontId="13" fillId="21" borderId="147" xfId="2" quotePrefix="1" applyFont="1" applyFill="1" applyBorder="1" applyAlignment="1">
      <alignment horizontal="center" vertical="center" wrapText="1"/>
    </xf>
    <xf numFmtId="44" fontId="13" fillId="25" borderId="56" xfId="2" quotePrefix="1" applyFont="1" applyFill="1" applyBorder="1" applyAlignment="1">
      <alignment horizontal="center" vertical="center" wrapText="1"/>
    </xf>
    <xf numFmtId="44" fontId="13" fillId="25" borderId="92" xfId="2" quotePrefix="1" applyFont="1" applyFill="1" applyBorder="1" applyAlignment="1">
      <alignment horizontal="center" vertical="center" wrapText="1"/>
    </xf>
    <xf numFmtId="44" fontId="13" fillId="25" borderId="146" xfId="2" quotePrefix="1" applyFont="1" applyFill="1" applyBorder="1" applyAlignment="1">
      <alignment horizontal="center" vertical="center" wrapText="1"/>
    </xf>
    <xf numFmtId="44" fontId="13" fillId="25" borderId="67" xfId="2" quotePrefix="1" applyFont="1" applyFill="1" applyBorder="1" applyAlignment="1">
      <alignment horizontal="center" vertical="center" wrapText="1"/>
    </xf>
    <xf numFmtId="44" fontId="13" fillId="13" borderId="137" xfId="2" quotePrefix="1" applyFont="1" applyFill="1" applyBorder="1" applyAlignment="1">
      <alignment horizontal="center" vertical="center" wrapText="1"/>
    </xf>
    <xf numFmtId="44" fontId="13" fillId="13" borderId="147" xfId="2" quotePrefix="1" applyFont="1" applyFill="1" applyBorder="1" applyAlignment="1">
      <alignment horizontal="center" vertical="center" wrapText="1"/>
    </xf>
    <xf numFmtId="44" fontId="13" fillId="13" borderId="148" xfId="2" quotePrefix="1" applyFont="1" applyFill="1" applyBorder="1" applyAlignment="1">
      <alignment horizontal="center" vertical="center" wrapText="1"/>
    </xf>
    <xf numFmtId="44" fontId="13" fillId="5" borderId="146" xfId="2" quotePrefix="1" applyFont="1" applyFill="1" applyBorder="1" applyAlignment="1">
      <alignment horizontal="center" vertical="center" wrapText="1"/>
    </xf>
    <xf numFmtId="44" fontId="13" fillId="5" borderId="92" xfId="2" quotePrefix="1" applyFont="1" applyFill="1" applyBorder="1" applyAlignment="1">
      <alignment horizontal="center" vertical="center" wrapText="1"/>
    </xf>
    <xf numFmtId="44" fontId="13" fillId="5" borderId="67" xfId="2" quotePrefix="1" applyFont="1" applyFill="1" applyBorder="1" applyAlignment="1">
      <alignment horizontal="center" vertical="center" wrapText="1"/>
    </xf>
    <xf numFmtId="169" fontId="15" fillId="24" borderId="117" xfId="2" quotePrefix="1" applyNumberFormat="1" applyFont="1" applyFill="1" applyBorder="1" applyAlignment="1">
      <alignment horizontal="center" vertical="center" wrapText="1"/>
    </xf>
    <xf numFmtId="168" fontId="13" fillId="19" borderId="102" xfId="4" applyNumberFormat="1" applyFont="1" applyFill="1" applyBorder="1" applyAlignment="1">
      <alignment horizontal="center" vertical="center" wrapText="1"/>
    </xf>
    <xf numFmtId="168" fontId="13" fillId="19" borderId="101" xfId="4" applyNumberFormat="1" applyFont="1" applyFill="1" applyBorder="1" applyAlignment="1">
      <alignment horizontal="center" vertical="center" wrapText="1"/>
    </xf>
    <xf numFmtId="0" fontId="14" fillId="19" borderId="103" xfId="0" applyFont="1" applyFill="1" applyBorder="1" applyAlignment="1">
      <alignment horizontal="center" vertical="center" wrapText="1"/>
    </xf>
    <xf numFmtId="0" fontId="14" fillId="19" borderId="91" xfId="0" applyFont="1" applyFill="1" applyBorder="1" applyAlignment="1">
      <alignment horizontal="center" vertical="center" wrapText="1"/>
    </xf>
    <xf numFmtId="0" fontId="14" fillId="19" borderId="96" xfId="0" applyFont="1" applyFill="1" applyBorder="1" applyAlignment="1">
      <alignment horizontal="center" vertical="center" wrapText="1"/>
    </xf>
    <xf numFmtId="0" fontId="14" fillId="19" borderId="76" xfId="0" applyFont="1" applyFill="1" applyBorder="1" applyAlignment="1">
      <alignment horizontal="center" vertical="center" wrapText="1"/>
    </xf>
    <xf numFmtId="168" fontId="13" fillId="0" borderId="105" xfId="4" quotePrefix="1" applyNumberFormat="1" applyFont="1" applyFill="1" applyBorder="1" applyAlignment="1">
      <alignment horizontal="left" vertical="center" wrapText="1"/>
    </xf>
    <xf numFmtId="168" fontId="13" fillId="0" borderId="106" xfId="4" quotePrefix="1" applyNumberFormat="1" applyFont="1" applyFill="1" applyBorder="1" applyAlignment="1">
      <alignment horizontal="left" vertical="center" wrapText="1"/>
    </xf>
    <xf numFmtId="168" fontId="15" fillId="0" borderId="104" xfId="4" quotePrefix="1" applyNumberFormat="1" applyFont="1" applyFill="1" applyBorder="1" applyAlignment="1">
      <alignment horizontal="left" vertical="center" wrapText="1"/>
    </xf>
    <xf numFmtId="171" fontId="30" fillId="23" borderId="81" xfId="0" applyNumberFormat="1" applyFont="1" applyFill="1" applyBorder="1" applyAlignment="1">
      <alignment vertical="center"/>
    </xf>
    <xf numFmtId="171" fontId="30" fillId="23" borderId="143" xfId="0" applyNumberFormat="1" applyFont="1" applyFill="1" applyBorder="1" applyAlignment="1">
      <alignment vertical="center"/>
    </xf>
    <xf numFmtId="171" fontId="30" fillId="23" borderId="144" xfId="0" applyNumberFormat="1" applyFont="1" applyFill="1" applyBorder="1" applyAlignment="1">
      <alignment vertical="center"/>
    </xf>
    <xf numFmtId="171" fontId="30" fillId="23" borderId="75" xfId="0" applyNumberFormat="1" applyFont="1" applyFill="1" applyBorder="1" applyAlignment="1">
      <alignment vertical="center"/>
    </xf>
    <xf numFmtId="171" fontId="30" fillId="23" borderId="117" xfId="0" applyNumberFormat="1" applyFont="1" applyFill="1" applyBorder="1" applyAlignment="1">
      <alignment vertical="center"/>
    </xf>
    <xf numFmtId="171" fontId="30" fillId="23" borderId="104" xfId="0" applyNumberFormat="1" applyFont="1" applyFill="1" applyBorder="1" applyAlignment="1">
      <alignment vertical="center"/>
    </xf>
    <xf numFmtId="0" fontId="6" fillId="0" borderId="111" xfId="0" applyFont="1" applyBorder="1" applyAlignment="1">
      <alignment horizontal="center" vertical="center" wrapText="1"/>
    </xf>
    <xf numFmtId="0" fontId="6" fillId="0" borderId="112" xfId="0" applyFont="1" applyFill="1" applyBorder="1" applyAlignment="1">
      <alignment horizontal="center" vertical="center" wrapText="1"/>
    </xf>
    <xf numFmtId="0" fontId="6" fillId="0" borderId="108" xfId="0" applyFont="1" applyFill="1" applyBorder="1" applyAlignment="1">
      <alignment horizontal="center" vertical="center" wrapText="1"/>
    </xf>
    <xf numFmtId="0" fontId="6" fillId="0" borderId="110" xfId="0" applyFont="1" applyFill="1" applyBorder="1" applyAlignment="1">
      <alignment horizontal="center" vertical="center" wrapText="1"/>
    </xf>
    <xf numFmtId="0" fontId="6" fillId="0" borderId="111" xfId="0" applyFont="1" applyFill="1" applyBorder="1" applyAlignment="1">
      <alignment horizontal="center" vertical="center" wrapText="1"/>
    </xf>
    <xf numFmtId="0" fontId="6" fillId="0" borderId="109" xfId="0" applyFont="1" applyFill="1" applyBorder="1" applyAlignment="1">
      <alignment horizontal="center" vertical="center" wrapText="1"/>
    </xf>
    <xf numFmtId="0" fontId="28" fillId="6" borderId="6" xfId="3" applyFont="1" applyFill="1" applyBorder="1" applyAlignment="1">
      <alignment horizontal="center" vertical="center" wrapText="1"/>
    </xf>
    <xf numFmtId="0" fontId="6" fillId="0" borderId="112" xfId="0" applyFont="1" applyBorder="1" applyAlignment="1">
      <alignment horizontal="center" vertical="center" wrapText="1"/>
    </xf>
    <xf numFmtId="0" fontId="6" fillId="0" borderId="110" xfId="0" applyFont="1" applyBorder="1" applyAlignment="1">
      <alignment horizontal="center" vertical="center" wrapText="1"/>
    </xf>
    <xf numFmtId="0" fontId="6" fillId="0" borderId="113" xfId="0" applyFont="1" applyBorder="1" applyAlignment="1">
      <alignment horizontal="center" vertical="center" wrapText="1"/>
    </xf>
    <xf numFmtId="0" fontId="6" fillId="0" borderId="109" xfId="0" applyFont="1" applyBorder="1" applyAlignment="1">
      <alignment horizontal="center" vertical="center" wrapText="1"/>
    </xf>
    <xf numFmtId="0" fontId="6" fillId="0" borderId="113" xfId="0" applyFont="1" applyFill="1" applyBorder="1" applyAlignment="1">
      <alignment horizontal="center" vertical="center" wrapText="1"/>
    </xf>
    <xf numFmtId="0" fontId="6" fillId="0" borderId="108" xfId="0" applyFont="1" applyBorder="1" applyAlignment="1">
      <alignment horizontal="center" vertical="center" wrapText="1"/>
    </xf>
    <xf numFmtId="0" fontId="28" fillId="8" borderId="6" xfId="3" applyFont="1" applyFill="1" applyBorder="1" applyAlignment="1">
      <alignment horizontal="center" vertical="center" wrapText="1"/>
    </xf>
    <xf numFmtId="0" fontId="28" fillId="10" borderId="6" xfId="3" applyFont="1" applyFill="1" applyBorder="1" applyAlignment="1">
      <alignment horizontal="center" vertical="center" wrapText="1"/>
    </xf>
    <xf numFmtId="0" fontId="29" fillId="7" borderId="6" xfId="3" applyFont="1" applyFill="1" applyBorder="1" applyAlignment="1">
      <alignment horizontal="center" vertical="center" wrapText="1"/>
    </xf>
    <xf numFmtId="0" fontId="28" fillId="7" borderId="6" xfId="3" applyFont="1" applyFill="1" applyBorder="1" applyAlignment="1">
      <alignment horizontal="center" vertical="center" wrapText="1"/>
    </xf>
    <xf numFmtId="0" fontId="28" fillId="13" borderId="6" xfId="3" applyFont="1" applyFill="1" applyBorder="1" applyAlignment="1">
      <alignment horizontal="center" vertical="center" wrapText="1"/>
    </xf>
    <xf numFmtId="0" fontId="6" fillId="9" borderId="111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9" borderId="112" xfId="0" applyFont="1" applyFill="1" applyBorder="1" applyAlignment="1">
      <alignment horizontal="center" vertical="center" wrapText="1"/>
    </xf>
    <xf numFmtId="0" fontId="18" fillId="0" borderId="111" xfId="0" applyFont="1" applyBorder="1" applyAlignment="1">
      <alignment horizontal="center" vertical="center" wrapText="1"/>
    </xf>
    <xf numFmtId="0" fontId="18" fillId="0" borderId="113" xfId="0" applyFont="1" applyFill="1" applyBorder="1" applyAlignment="1">
      <alignment horizontal="center" vertical="center" wrapText="1"/>
    </xf>
    <xf numFmtId="0" fontId="18" fillId="0" borderId="113" xfId="0" applyFont="1" applyBorder="1" applyAlignment="1">
      <alignment horizontal="center" vertical="center" wrapText="1"/>
    </xf>
    <xf numFmtId="0" fontId="18" fillId="0" borderId="113" xfId="0" applyFont="1" applyBorder="1" applyAlignment="1">
      <alignment vertical="center" wrapText="1"/>
    </xf>
    <xf numFmtId="0" fontId="18" fillId="0" borderId="112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 wrapText="1"/>
    </xf>
    <xf numFmtId="0" fontId="19" fillId="22" borderId="0" xfId="0" applyFont="1" applyFill="1" applyBorder="1" applyAlignment="1">
      <alignment horizontal="right" vertical="center"/>
    </xf>
    <xf numFmtId="0" fontId="9" fillId="22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left" vertical="center" wrapText="1"/>
    </xf>
    <xf numFmtId="0" fontId="8" fillId="22" borderId="0" xfId="0" applyFont="1" applyFill="1" applyAlignment="1">
      <alignment horizontal="center" vertical="center"/>
    </xf>
    <xf numFmtId="164" fontId="9" fillId="22" borderId="0" xfId="2" applyNumberFormat="1" applyFont="1" applyFill="1" applyAlignment="1">
      <alignment horizontal="center" vertical="center" wrapText="1"/>
    </xf>
    <xf numFmtId="0" fontId="8" fillId="22" borderId="0" xfId="0" applyFont="1" applyFill="1" applyAlignment="1">
      <alignment horizontal="left" vertical="top"/>
    </xf>
    <xf numFmtId="164" fontId="8" fillId="22" borderId="0" xfId="2" applyNumberFormat="1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9" fillId="22" borderId="0" xfId="0" applyFont="1" applyFill="1" applyBorder="1" applyAlignment="1">
      <alignment horizontal="center" vertical="center"/>
    </xf>
    <xf numFmtId="0" fontId="9" fillId="22" borderId="0" xfId="0" applyFont="1" applyFill="1" applyBorder="1" applyAlignment="1">
      <alignment horizontal="right" vertical="center"/>
    </xf>
    <xf numFmtId="0" fontId="8" fillId="22" borderId="0" xfId="0" applyFont="1" applyFill="1" applyBorder="1" applyAlignment="1">
      <alignment horizontal="left" vertical="top"/>
    </xf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center" vertical="center"/>
    </xf>
    <xf numFmtId="164" fontId="8" fillId="9" borderId="0" xfId="2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top"/>
    </xf>
    <xf numFmtId="0" fontId="8" fillId="9" borderId="0" xfId="0" applyFont="1" applyFill="1" applyBorder="1" applyAlignment="1">
      <alignment horizontal="left" vertical="top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/>
    </xf>
    <xf numFmtId="0" fontId="8" fillId="9" borderId="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top"/>
    </xf>
    <xf numFmtId="0" fontId="8" fillId="9" borderId="0" xfId="0" applyFont="1" applyFill="1" applyBorder="1" applyAlignment="1">
      <alignment horizontal="center" vertical="center"/>
    </xf>
    <xf numFmtId="164" fontId="8" fillId="9" borderId="0" xfId="2" applyNumberFormat="1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 wrapText="1"/>
    </xf>
    <xf numFmtId="164" fontId="34" fillId="9" borderId="54" xfId="2" applyNumberFormat="1" applyFont="1" applyFill="1" applyBorder="1" applyAlignment="1">
      <alignment horizontal="center" vertical="center"/>
    </xf>
    <xf numFmtId="164" fontId="18" fillId="9" borderId="54" xfId="2" applyNumberFormat="1" applyFont="1" applyFill="1" applyBorder="1" applyAlignment="1">
      <alignment horizontal="center" vertical="center"/>
    </xf>
    <xf numFmtId="0" fontId="34" fillId="9" borderId="9" xfId="0" applyFont="1" applyFill="1" applyBorder="1" applyAlignment="1">
      <alignment vertical="center"/>
    </xf>
    <xf numFmtId="0" fontId="34" fillId="9" borderId="5" xfId="0" applyFont="1" applyFill="1" applyBorder="1" applyAlignment="1">
      <alignment vertical="center"/>
    </xf>
    <xf numFmtId="164" fontId="34" fillId="9" borderId="10" xfId="2" applyNumberFormat="1" applyFont="1" applyFill="1" applyBorder="1" applyAlignment="1">
      <alignment horizontal="center" vertical="center"/>
    </xf>
    <xf numFmtId="0" fontId="34" fillId="9" borderId="13" xfId="0" applyFont="1" applyFill="1" applyBorder="1" applyAlignment="1">
      <alignment vertical="center"/>
    </xf>
    <xf numFmtId="0" fontId="34" fillId="9" borderId="57" xfId="0" applyFont="1" applyFill="1" applyBorder="1" applyAlignment="1">
      <alignment vertical="center"/>
    </xf>
    <xf numFmtId="0" fontId="18" fillId="9" borderId="13" xfId="0" applyFont="1" applyFill="1" applyBorder="1" applyAlignment="1">
      <alignment vertical="center"/>
    </xf>
    <xf numFmtId="0" fontId="18" fillId="9" borderId="57" xfId="0" applyFont="1" applyFill="1" applyBorder="1" applyAlignment="1">
      <alignment vertical="center"/>
    </xf>
    <xf numFmtId="0" fontId="41" fillId="22" borderId="0" xfId="0" applyFont="1" applyFill="1" applyBorder="1" applyAlignment="1">
      <alignment horizontal="left" vertical="center" wrapText="1"/>
    </xf>
    <xf numFmtId="0" fontId="41" fillId="9" borderId="0" xfId="0" applyFont="1" applyFill="1" applyBorder="1" applyAlignment="1">
      <alignment horizontal="left" vertical="center" wrapText="1"/>
    </xf>
    <xf numFmtId="0" fontId="33" fillId="9" borderId="6" xfId="1" applyFont="1" applyFill="1" applyBorder="1" applyAlignment="1">
      <alignment horizontal="left" vertical="center" wrapText="1"/>
    </xf>
    <xf numFmtId="0" fontId="41" fillId="6" borderId="19" xfId="0" applyFont="1" applyFill="1" applyBorder="1" applyAlignment="1">
      <alignment horizontal="left" vertical="center" wrapText="1"/>
    </xf>
    <xf numFmtId="0" fontId="41" fillId="6" borderId="14" xfId="0" applyFont="1" applyFill="1" applyBorder="1" applyAlignment="1">
      <alignment horizontal="left" vertical="center" wrapText="1"/>
    </xf>
    <xf numFmtId="0" fontId="41" fillId="6" borderId="40" xfId="0" applyFont="1" applyFill="1" applyBorder="1" applyAlignment="1">
      <alignment vertical="center" wrapText="1"/>
    </xf>
    <xf numFmtId="0" fontId="41" fillId="6" borderId="40" xfId="0" applyFont="1" applyFill="1" applyBorder="1" applyAlignment="1">
      <alignment horizontal="left" vertical="center" wrapText="1"/>
    </xf>
    <xf numFmtId="0" fontId="41" fillId="6" borderId="16" xfId="0" applyFont="1" applyFill="1" applyBorder="1" applyAlignment="1">
      <alignment horizontal="left" vertical="center" wrapText="1"/>
    </xf>
    <xf numFmtId="0" fontId="41" fillId="6" borderId="24" xfId="0" applyFont="1" applyFill="1" applyBorder="1" applyAlignment="1">
      <alignment horizontal="left" vertical="center" wrapText="1"/>
    </xf>
    <xf numFmtId="0" fontId="41" fillId="9" borderId="0" xfId="0" applyFont="1" applyFill="1" applyAlignment="1">
      <alignment horizontal="left" vertical="center" wrapText="1"/>
    </xf>
    <xf numFmtId="0" fontId="41" fillId="8" borderId="38" xfId="0" applyFont="1" applyFill="1" applyBorder="1" applyAlignment="1">
      <alignment horizontal="left" vertical="center" wrapText="1"/>
    </xf>
    <xf numFmtId="0" fontId="41" fillId="8" borderId="19" xfId="0" applyFont="1" applyFill="1" applyBorder="1" applyAlignment="1">
      <alignment horizontal="left" vertical="center" wrapText="1"/>
    </xf>
    <xf numFmtId="0" fontId="41" fillId="8" borderId="14" xfId="0" applyFont="1" applyFill="1" applyBorder="1" applyAlignment="1">
      <alignment horizontal="left" vertical="center" wrapText="1"/>
    </xf>
    <xf numFmtId="0" fontId="41" fillId="8" borderId="16" xfId="0" applyFont="1" applyFill="1" applyBorder="1" applyAlignment="1">
      <alignment horizontal="left" vertical="center" wrapText="1"/>
    </xf>
    <xf numFmtId="0" fontId="41" fillId="8" borderId="24" xfId="0" applyFont="1" applyFill="1" applyBorder="1" applyAlignment="1">
      <alignment horizontal="left" vertical="center" wrapText="1"/>
    </xf>
    <xf numFmtId="0" fontId="32" fillId="8" borderId="14" xfId="0" applyFont="1" applyFill="1" applyBorder="1" applyAlignment="1">
      <alignment horizontal="left" vertical="center" wrapText="1"/>
    </xf>
    <xf numFmtId="0" fontId="32" fillId="8" borderId="24" xfId="0" applyFont="1" applyFill="1" applyBorder="1" applyAlignment="1">
      <alignment horizontal="left" vertical="center" wrapText="1"/>
    </xf>
    <xf numFmtId="0" fontId="41" fillId="10" borderId="19" xfId="0" applyFont="1" applyFill="1" applyBorder="1" applyAlignment="1">
      <alignment horizontal="left" vertical="center" wrapText="1"/>
    </xf>
    <xf numFmtId="0" fontId="41" fillId="10" borderId="16" xfId="0" applyFont="1" applyFill="1" applyBorder="1" applyAlignment="1">
      <alignment horizontal="left" vertical="center" wrapText="1"/>
    </xf>
    <xf numFmtId="0" fontId="41" fillId="10" borderId="40" xfId="0" applyFont="1" applyFill="1" applyBorder="1" applyAlignment="1">
      <alignment horizontal="left" vertical="center" wrapText="1"/>
    </xf>
    <xf numFmtId="0" fontId="41" fillId="10" borderId="38" xfId="0" applyFont="1" applyFill="1" applyBorder="1" applyAlignment="1">
      <alignment horizontal="left" vertical="center" wrapText="1"/>
    </xf>
    <xf numFmtId="0" fontId="41" fillId="7" borderId="19" xfId="0" applyFont="1" applyFill="1" applyBorder="1" applyAlignment="1">
      <alignment horizontal="left" vertical="center" wrapText="1"/>
    </xf>
    <xf numFmtId="0" fontId="41" fillId="7" borderId="16" xfId="0" applyFont="1" applyFill="1" applyBorder="1" applyAlignment="1">
      <alignment horizontal="left" vertical="center" wrapText="1"/>
    </xf>
    <xf numFmtId="0" fontId="41" fillId="7" borderId="14" xfId="0" applyFont="1" applyFill="1" applyBorder="1" applyAlignment="1">
      <alignment horizontal="left" vertical="center" wrapText="1"/>
    </xf>
    <xf numFmtId="0" fontId="32" fillId="7" borderId="14" xfId="0" applyFont="1" applyFill="1" applyBorder="1" applyAlignment="1">
      <alignment vertical="center" wrapText="1"/>
    </xf>
    <xf numFmtId="0" fontId="32" fillId="7" borderId="24" xfId="0" applyFont="1" applyFill="1" applyBorder="1" applyAlignment="1">
      <alignment vertical="center" wrapText="1"/>
    </xf>
    <xf numFmtId="49" fontId="42" fillId="7" borderId="16" xfId="0" applyNumberFormat="1" applyFont="1" applyFill="1" applyBorder="1" applyAlignment="1">
      <alignment horizontal="left" vertical="center" wrapText="1"/>
    </xf>
    <xf numFmtId="49" fontId="42" fillId="7" borderId="14" xfId="0" applyNumberFormat="1" applyFont="1" applyFill="1" applyBorder="1" applyAlignment="1">
      <alignment horizontal="left" vertical="center" wrapText="1"/>
    </xf>
    <xf numFmtId="0" fontId="42" fillId="7" borderId="14" xfId="0" applyFont="1" applyFill="1" applyBorder="1" applyAlignment="1">
      <alignment horizontal="left" vertical="center" wrapText="1"/>
    </xf>
    <xf numFmtId="0" fontId="41" fillId="7" borderId="14" xfId="0" applyFont="1" applyFill="1" applyBorder="1" applyAlignment="1">
      <alignment vertical="center" wrapText="1"/>
    </xf>
    <xf numFmtId="0" fontId="32" fillId="7" borderId="16" xfId="0" applyFont="1" applyFill="1" applyBorder="1" applyAlignment="1">
      <alignment vertical="center" wrapText="1"/>
    </xf>
    <xf numFmtId="0" fontId="41" fillId="7" borderId="38" xfId="0" applyFont="1" applyFill="1" applyBorder="1" applyAlignment="1">
      <alignment horizontal="left" vertical="center" wrapText="1"/>
    </xf>
    <xf numFmtId="0" fontId="41" fillId="12" borderId="19" xfId="0" applyFont="1" applyFill="1" applyBorder="1" applyAlignment="1">
      <alignment horizontal="left" vertical="center" wrapText="1"/>
    </xf>
    <xf numFmtId="0" fontId="41" fillId="12" borderId="14" xfId="0" applyFont="1" applyFill="1" applyBorder="1" applyAlignment="1">
      <alignment horizontal="left" vertical="center" wrapText="1"/>
    </xf>
    <xf numFmtId="0" fontId="41" fillId="12" borderId="24" xfId="0" applyFont="1" applyFill="1" applyBorder="1" applyAlignment="1">
      <alignment horizontal="left" vertical="center" wrapText="1"/>
    </xf>
    <xf numFmtId="0" fontId="41" fillId="13" borderId="19" xfId="0" applyFont="1" applyFill="1" applyBorder="1" applyAlignment="1">
      <alignment horizontal="left" vertical="center" wrapText="1"/>
    </xf>
    <xf numFmtId="0" fontId="41" fillId="13" borderId="40" xfId="0" applyFont="1" applyFill="1" applyBorder="1" applyAlignment="1">
      <alignment horizontal="left" vertical="center" wrapText="1"/>
    </xf>
    <xf numFmtId="0" fontId="41" fillId="13" borderId="38" xfId="0" applyFont="1" applyFill="1" applyBorder="1" applyAlignment="1">
      <alignment horizontal="left" vertical="center" wrapText="1"/>
    </xf>
    <xf numFmtId="0" fontId="41" fillId="7" borderId="24" xfId="0" applyFont="1" applyFill="1" applyBorder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0" fontId="41" fillId="9" borderId="0" xfId="0" applyFont="1" applyFill="1" applyAlignment="1">
      <alignment horizontal="center" vertical="center" wrapText="1"/>
    </xf>
    <xf numFmtId="0" fontId="9" fillId="22" borderId="0" xfId="0" applyFont="1" applyFill="1" applyBorder="1" applyAlignment="1">
      <alignment horizontal="left" vertical="center"/>
    </xf>
    <xf numFmtId="0" fontId="8" fillId="22" borderId="0" xfId="0" applyFont="1" applyFill="1" applyBorder="1" applyAlignment="1">
      <alignment horizontal="center" vertical="top"/>
    </xf>
    <xf numFmtId="0" fontId="44" fillId="22" borderId="0" xfId="0" applyFont="1" applyFill="1" applyBorder="1" applyAlignment="1">
      <alignment horizontal="left" vertical="center" wrapText="1"/>
    </xf>
    <xf numFmtId="0" fontId="3" fillId="22" borderId="131" xfId="3" applyFill="1" applyBorder="1" applyAlignment="1">
      <alignment vertical="center"/>
    </xf>
    <xf numFmtId="0" fontId="3" fillId="22" borderId="57" xfId="3" applyFill="1" applyBorder="1" applyAlignment="1">
      <alignment vertical="center"/>
    </xf>
    <xf numFmtId="0" fontId="3" fillId="22" borderId="83" xfId="3" applyFill="1" applyBorder="1" applyAlignment="1">
      <alignment vertical="center"/>
    </xf>
    <xf numFmtId="0" fontId="30" fillId="23" borderId="63" xfId="0" applyFont="1" applyFill="1" applyBorder="1" applyAlignment="1">
      <alignment horizontal="center"/>
    </xf>
    <xf numFmtId="0" fontId="30" fillId="23" borderId="64" xfId="0" applyFont="1" applyFill="1" applyBorder="1" applyAlignment="1">
      <alignment horizontal="center"/>
    </xf>
    <xf numFmtId="0" fontId="30" fillId="23" borderId="65" xfId="0" applyFont="1" applyFill="1" applyBorder="1" applyAlignment="1">
      <alignment horizontal="center"/>
    </xf>
    <xf numFmtId="0" fontId="0" fillId="22" borderId="124" xfId="0" applyFill="1" applyBorder="1" applyAlignment="1">
      <alignment horizontal="left" vertical="center"/>
    </xf>
    <xf numFmtId="0" fontId="0" fillId="22" borderId="125" xfId="0" applyFill="1" applyBorder="1" applyAlignment="1">
      <alignment horizontal="left" vertical="center"/>
    </xf>
    <xf numFmtId="0" fontId="0" fillId="22" borderId="126" xfId="0" applyFill="1" applyBorder="1" applyAlignment="1">
      <alignment horizontal="left" vertical="center"/>
    </xf>
    <xf numFmtId="0" fontId="0" fillId="22" borderId="82" xfId="0" applyFont="1" applyFill="1" applyBorder="1" applyAlignment="1">
      <alignment horizontal="left" vertical="center"/>
    </xf>
    <xf numFmtId="0" fontId="0" fillId="22" borderId="6" xfId="0" applyFont="1" applyFill="1" applyBorder="1" applyAlignment="1">
      <alignment horizontal="left" vertical="center"/>
    </xf>
    <xf numFmtId="0" fontId="0" fillId="22" borderId="127" xfId="0" applyFont="1" applyFill="1" applyBorder="1" applyAlignment="1">
      <alignment horizontal="left" vertical="center"/>
    </xf>
    <xf numFmtId="14" fontId="0" fillId="22" borderId="128" xfId="0" applyNumberFormat="1" applyFill="1" applyBorder="1" applyAlignment="1">
      <alignment horizontal="left" vertical="center"/>
    </xf>
    <xf numFmtId="14" fontId="0" fillId="22" borderId="129" xfId="0" applyNumberFormat="1" applyFill="1" applyBorder="1" applyAlignment="1">
      <alignment horizontal="left" vertical="center"/>
    </xf>
    <xf numFmtId="14" fontId="0" fillId="22" borderId="130" xfId="0" applyNumberFormat="1" applyFill="1" applyBorder="1" applyAlignment="1">
      <alignment horizontal="left" vertical="center"/>
    </xf>
    <xf numFmtId="0" fontId="18" fillId="22" borderId="81" xfId="0" applyFont="1" applyFill="1" applyBorder="1" applyAlignment="1">
      <alignment horizontal="center"/>
    </xf>
    <xf numFmtId="0" fontId="18" fillId="22" borderId="75" xfId="0" applyFont="1" applyFill="1" applyBorder="1" applyAlignment="1">
      <alignment horizontal="center"/>
    </xf>
    <xf numFmtId="0" fontId="18" fillId="22" borderId="80" xfId="0" applyFont="1" applyFill="1" applyBorder="1" applyAlignment="1">
      <alignment horizontal="center"/>
    </xf>
    <xf numFmtId="0" fontId="18" fillId="22" borderId="1" xfId="0" applyFont="1" applyFill="1" applyBorder="1" applyAlignment="1">
      <alignment horizontal="center" vertical="center"/>
    </xf>
    <xf numFmtId="0" fontId="18" fillId="22" borderId="0" xfId="0" applyFont="1" applyFill="1" applyBorder="1" applyAlignment="1">
      <alignment horizontal="center" vertical="center"/>
    </xf>
    <xf numFmtId="0" fontId="9" fillId="23" borderId="63" xfId="0" applyFont="1" applyFill="1" applyBorder="1" applyAlignment="1">
      <alignment horizontal="center"/>
    </xf>
    <xf numFmtId="0" fontId="9" fillId="23" borderId="64" xfId="0" applyFont="1" applyFill="1" applyBorder="1" applyAlignment="1">
      <alignment horizontal="center"/>
    </xf>
    <xf numFmtId="0" fontId="9" fillId="23" borderId="65" xfId="0" applyFont="1" applyFill="1" applyBorder="1" applyAlignment="1">
      <alignment horizontal="center"/>
    </xf>
    <xf numFmtId="0" fontId="0" fillId="22" borderId="131" xfId="0" applyFont="1" applyFill="1" applyBorder="1" applyAlignment="1">
      <alignment horizontal="left" vertical="center"/>
    </xf>
    <xf numFmtId="0" fontId="0" fillId="22" borderId="57" xfId="0" applyFont="1" applyFill="1" applyBorder="1" applyAlignment="1">
      <alignment horizontal="left" vertical="center"/>
    </xf>
    <xf numFmtId="0" fontId="0" fillId="22" borderId="83" xfId="0" applyFont="1" applyFill="1" applyBorder="1" applyAlignment="1">
      <alignment horizontal="left" vertical="center"/>
    </xf>
    <xf numFmtId="0" fontId="0" fillId="22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66" xfId="0" applyFill="1" applyBorder="1" applyAlignment="1">
      <alignment horizontal="center"/>
    </xf>
    <xf numFmtId="0" fontId="0" fillId="22" borderId="67" xfId="0" applyFill="1" applyBorder="1" applyAlignment="1">
      <alignment horizontal="center"/>
    </xf>
    <xf numFmtId="169" fontId="15" fillId="0" borderId="37" xfId="2" quotePrefix="1" applyNumberFormat="1" applyFont="1" applyFill="1" applyBorder="1" applyAlignment="1">
      <alignment horizontal="center" vertical="center" wrapText="1"/>
    </xf>
    <xf numFmtId="169" fontId="15" fillId="0" borderId="56" xfId="2" quotePrefix="1" applyNumberFormat="1" applyFont="1" applyFill="1" applyBorder="1" applyAlignment="1">
      <alignment horizontal="center" vertical="center" wrapText="1"/>
    </xf>
    <xf numFmtId="169" fontId="15" fillId="0" borderId="92" xfId="2" quotePrefix="1" applyNumberFormat="1" applyFont="1" applyFill="1" applyBorder="1" applyAlignment="1">
      <alignment horizontal="center" vertical="center" wrapText="1"/>
    </xf>
    <xf numFmtId="0" fontId="14" fillId="19" borderId="97" xfId="0" applyFont="1" applyFill="1" applyBorder="1" applyAlignment="1">
      <alignment horizontal="center" vertical="center" wrapText="1"/>
    </xf>
    <xf numFmtId="0" fontId="14" fillId="19" borderId="101" xfId="0" applyFont="1" applyFill="1" applyBorder="1" applyAlignment="1">
      <alignment horizontal="center" vertical="center" wrapText="1"/>
    </xf>
    <xf numFmtId="0" fontId="14" fillId="19" borderId="103" xfId="0" applyFont="1" applyFill="1" applyBorder="1" applyAlignment="1">
      <alignment horizontal="center" vertical="center" wrapText="1"/>
    </xf>
    <xf numFmtId="0" fontId="14" fillId="19" borderId="104" xfId="0" applyFont="1" applyFill="1" applyBorder="1" applyAlignment="1">
      <alignment horizontal="center" vertical="center" wrapText="1"/>
    </xf>
    <xf numFmtId="0" fontId="14" fillId="19" borderId="89" xfId="0" applyFont="1" applyFill="1" applyBorder="1" applyAlignment="1">
      <alignment horizontal="center" vertical="center" wrapText="1"/>
    </xf>
    <xf numFmtId="0" fontId="14" fillId="19" borderId="121" xfId="0" applyFont="1" applyFill="1" applyBorder="1" applyAlignment="1">
      <alignment horizontal="center" vertical="center" wrapText="1"/>
    </xf>
    <xf numFmtId="0" fontId="14" fillId="19" borderId="90" xfId="0" applyFont="1" applyFill="1" applyBorder="1" applyAlignment="1">
      <alignment horizontal="center" vertical="center" wrapText="1"/>
    </xf>
    <xf numFmtId="0" fontId="14" fillId="19" borderId="120" xfId="0" applyFont="1" applyFill="1" applyBorder="1" applyAlignment="1">
      <alignment horizontal="center" vertical="center" wrapText="1"/>
    </xf>
    <xf numFmtId="0" fontId="14" fillId="19" borderId="119" xfId="0" applyFont="1" applyFill="1" applyBorder="1" applyAlignment="1">
      <alignment horizontal="center" vertical="center" wrapText="1"/>
    </xf>
    <xf numFmtId="0" fontId="14" fillId="19" borderId="122" xfId="0" applyFont="1" applyFill="1" applyBorder="1" applyAlignment="1">
      <alignment horizontal="center" vertical="center" wrapText="1"/>
    </xf>
    <xf numFmtId="0" fontId="14" fillId="19" borderId="96" xfId="0" applyFont="1" applyFill="1" applyBorder="1" applyAlignment="1">
      <alignment horizontal="center" vertical="center" wrapText="1"/>
    </xf>
    <xf numFmtId="0" fontId="14" fillId="19" borderId="100" xfId="0" applyFont="1" applyFill="1" applyBorder="1" applyAlignment="1">
      <alignment horizontal="center" vertical="center" wrapText="1"/>
    </xf>
    <xf numFmtId="166" fontId="15" fillId="0" borderId="94" xfId="4" quotePrefix="1" applyNumberFormat="1" applyFont="1" applyFill="1" applyBorder="1" applyAlignment="1">
      <alignment horizontal="center" vertical="center" wrapText="1"/>
    </xf>
    <xf numFmtId="166" fontId="15" fillId="0" borderId="55" xfId="4" quotePrefix="1" applyNumberFormat="1" applyFont="1" applyFill="1" applyBorder="1" applyAlignment="1">
      <alignment horizontal="center" vertical="center" wrapText="1"/>
    </xf>
    <xf numFmtId="166" fontId="15" fillId="0" borderId="46" xfId="4" quotePrefix="1" applyNumberFormat="1" applyFont="1" applyFill="1" applyBorder="1" applyAlignment="1">
      <alignment horizontal="center" vertical="center" wrapText="1"/>
    </xf>
    <xf numFmtId="166" fontId="13" fillId="0" borderId="103" xfId="4" quotePrefix="1" applyNumberFormat="1" applyFont="1" applyFill="1" applyBorder="1" applyAlignment="1">
      <alignment horizontal="center" vertical="center" wrapText="1"/>
    </xf>
    <xf numFmtId="166" fontId="13" fillId="0" borderId="106" xfId="4" quotePrefix="1" applyNumberFormat="1" applyFont="1" applyFill="1" applyBorder="1" applyAlignment="1">
      <alignment horizontal="center" vertical="center" wrapText="1"/>
    </xf>
    <xf numFmtId="166" fontId="13" fillId="0" borderId="104" xfId="4" quotePrefix="1" applyNumberFormat="1" applyFont="1" applyFill="1" applyBorder="1" applyAlignment="1">
      <alignment horizontal="center" vertical="center" wrapText="1"/>
    </xf>
    <xf numFmtId="166" fontId="13" fillId="0" borderId="105" xfId="4" quotePrefix="1" applyNumberFormat="1" applyFont="1" applyFill="1" applyBorder="1" applyAlignment="1">
      <alignment horizontal="center" vertical="center" wrapText="1"/>
    </xf>
    <xf numFmtId="0" fontId="14" fillId="19" borderId="95" xfId="0" applyFont="1" applyFill="1" applyBorder="1" applyAlignment="1">
      <alignment horizontal="center" vertical="center" wrapText="1"/>
    </xf>
    <xf numFmtId="168" fontId="32" fillId="23" borderId="116" xfId="4" quotePrefix="1" applyNumberFormat="1" applyFont="1" applyFill="1" applyBorder="1" applyAlignment="1">
      <alignment horizontal="center" vertical="center" wrapText="1"/>
    </xf>
    <xf numFmtId="168" fontId="32" fillId="23" borderId="114" xfId="4" quotePrefix="1" applyNumberFormat="1" applyFont="1" applyFill="1" applyBorder="1" applyAlignment="1">
      <alignment horizontal="center" vertical="center" wrapText="1"/>
    </xf>
    <xf numFmtId="168" fontId="32" fillId="23" borderId="115" xfId="4" quotePrefix="1" applyNumberFormat="1" applyFont="1" applyFill="1" applyBorder="1" applyAlignment="1">
      <alignment horizontal="center" vertical="center" wrapText="1"/>
    </xf>
    <xf numFmtId="0" fontId="21" fillId="22" borderId="116" xfId="0" applyNumberFormat="1" applyFont="1" applyFill="1" applyBorder="1" applyAlignment="1">
      <alignment horizontal="center" vertical="center" wrapText="1"/>
    </xf>
    <xf numFmtId="0" fontId="21" fillId="22" borderId="115" xfId="0" applyNumberFormat="1" applyFont="1" applyFill="1" applyBorder="1" applyAlignment="1">
      <alignment horizontal="center" vertical="center" wrapText="1"/>
    </xf>
    <xf numFmtId="0" fontId="33" fillId="12" borderId="94" xfId="0" applyFont="1" applyFill="1" applyBorder="1" applyAlignment="1">
      <alignment horizontal="center" vertical="center" wrapText="1"/>
    </xf>
    <xf numFmtId="0" fontId="33" fillId="12" borderId="139" xfId="0" applyFont="1" applyFill="1" applyBorder="1" applyAlignment="1">
      <alignment horizontal="center" vertical="center" wrapText="1"/>
    </xf>
    <xf numFmtId="0" fontId="33" fillId="12" borderId="142" xfId="0" applyFont="1" applyFill="1" applyBorder="1" applyAlignment="1">
      <alignment horizontal="center" vertical="center" wrapText="1"/>
    </xf>
    <xf numFmtId="0" fontId="33" fillId="21" borderId="138" xfId="0" applyFont="1" applyFill="1" applyBorder="1" applyAlignment="1">
      <alignment horizontal="center" vertical="center" wrapText="1"/>
    </xf>
    <xf numFmtId="0" fontId="33" fillId="21" borderId="139" xfId="0" applyFont="1" applyFill="1" applyBorder="1" applyAlignment="1">
      <alignment horizontal="center" vertical="center" wrapText="1"/>
    </xf>
    <xf numFmtId="0" fontId="33" fillId="21" borderId="140" xfId="0" applyFont="1" applyFill="1" applyBorder="1" applyAlignment="1">
      <alignment horizontal="center" vertical="center" wrapText="1"/>
    </xf>
    <xf numFmtId="0" fontId="33" fillId="25" borderId="94" xfId="0" applyFont="1" applyFill="1" applyBorder="1" applyAlignment="1">
      <alignment horizontal="center" vertical="center" wrapText="1"/>
    </xf>
    <xf numFmtId="0" fontId="33" fillId="25" borderId="139" xfId="0" applyFont="1" applyFill="1" applyBorder="1" applyAlignment="1">
      <alignment horizontal="center" vertical="center" wrapText="1"/>
    </xf>
    <xf numFmtId="0" fontId="33" fillId="25" borderId="142" xfId="0" applyFont="1" applyFill="1" applyBorder="1" applyAlignment="1">
      <alignment horizontal="center" vertical="center" wrapText="1"/>
    </xf>
    <xf numFmtId="0" fontId="33" fillId="13" borderId="138" xfId="0" applyFont="1" applyFill="1" applyBorder="1" applyAlignment="1">
      <alignment horizontal="center" vertical="center" wrapText="1"/>
    </xf>
    <xf numFmtId="0" fontId="33" fillId="13" borderId="139" xfId="0" applyFont="1" applyFill="1" applyBorder="1" applyAlignment="1">
      <alignment horizontal="center" vertical="center" wrapText="1"/>
    </xf>
    <xf numFmtId="0" fontId="33" fillId="13" borderId="140" xfId="0" applyFont="1" applyFill="1" applyBorder="1" applyAlignment="1">
      <alignment horizontal="center" vertical="center" wrapText="1"/>
    </xf>
    <xf numFmtId="0" fontId="33" fillId="5" borderId="94" xfId="0" applyFont="1" applyFill="1" applyBorder="1" applyAlignment="1">
      <alignment horizontal="center" vertical="center" wrapText="1"/>
    </xf>
    <xf numFmtId="0" fontId="33" fillId="5" borderId="139" xfId="0" applyFont="1" applyFill="1" applyBorder="1" applyAlignment="1">
      <alignment horizontal="center" vertical="center" wrapText="1"/>
    </xf>
    <xf numFmtId="0" fontId="33" fillId="5" borderId="142" xfId="0" applyFont="1" applyFill="1" applyBorder="1" applyAlignment="1">
      <alignment horizontal="center" vertical="center" wrapText="1"/>
    </xf>
    <xf numFmtId="0" fontId="30" fillId="23" borderId="81" xfId="0" applyFont="1" applyFill="1" applyBorder="1" applyAlignment="1">
      <alignment horizontal="center" vertical="center"/>
    </xf>
    <xf numFmtId="0" fontId="30" fillId="23" borderId="75" xfId="0" applyFont="1" applyFill="1" applyBorder="1" applyAlignment="1">
      <alignment horizontal="center" vertical="center"/>
    </xf>
    <xf numFmtId="0" fontId="33" fillId="24" borderId="116" xfId="0" applyFont="1" applyFill="1" applyBorder="1" applyAlignment="1">
      <alignment horizontal="center" vertical="center" wrapText="1"/>
    </xf>
    <xf numFmtId="0" fontId="33" fillId="24" borderId="114" xfId="0" applyFont="1" applyFill="1" applyBorder="1" applyAlignment="1">
      <alignment horizontal="center" vertical="center" wrapText="1"/>
    </xf>
    <xf numFmtId="0" fontId="33" fillId="8" borderId="138" xfId="0" applyFont="1" applyFill="1" applyBorder="1" applyAlignment="1">
      <alignment horizontal="center" vertical="center" wrapText="1"/>
    </xf>
    <xf numFmtId="0" fontId="33" fillId="8" borderId="139" xfId="0" applyFont="1" applyFill="1" applyBorder="1" applyAlignment="1">
      <alignment horizontal="center" vertical="center" wrapText="1"/>
    </xf>
    <xf numFmtId="0" fontId="33" fillId="8" borderId="140" xfId="0" applyFont="1" applyFill="1" applyBorder="1" applyAlignment="1">
      <alignment horizontal="center" vertical="center" wrapText="1"/>
    </xf>
    <xf numFmtId="0" fontId="30" fillId="23" borderId="2" xfId="0" applyFont="1" applyFill="1" applyBorder="1" applyAlignment="1">
      <alignment horizontal="center"/>
    </xf>
    <xf numFmtId="0" fontId="30" fillId="23" borderId="1" xfId="0" applyFont="1" applyFill="1" applyBorder="1" applyAlignment="1">
      <alignment horizontal="center"/>
    </xf>
    <xf numFmtId="0" fontId="30" fillId="23" borderId="81" xfId="0" applyFont="1" applyFill="1" applyBorder="1" applyAlignment="1">
      <alignment horizontal="center"/>
    </xf>
    <xf numFmtId="0" fontId="21" fillId="23" borderId="135" xfId="0" applyFont="1" applyFill="1" applyBorder="1" applyAlignment="1">
      <alignment horizontal="center" vertical="center" wrapText="1"/>
    </xf>
    <xf numFmtId="0" fontId="21" fillId="23" borderId="141" xfId="0" applyFont="1" applyFill="1" applyBorder="1" applyAlignment="1">
      <alignment horizontal="center" vertical="center" wrapText="1"/>
    </xf>
    <xf numFmtId="0" fontId="33" fillId="6" borderId="138" xfId="0" applyFont="1" applyFill="1" applyBorder="1" applyAlignment="1">
      <alignment horizontal="center" vertical="center" wrapText="1"/>
    </xf>
    <xf numFmtId="0" fontId="33" fillId="6" borderId="139" xfId="0" applyFont="1" applyFill="1" applyBorder="1" applyAlignment="1">
      <alignment horizontal="center" vertical="center" wrapText="1"/>
    </xf>
    <xf numFmtId="0" fontId="33" fillId="6" borderId="140" xfId="0" applyFont="1" applyFill="1" applyBorder="1" applyAlignment="1">
      <alignment horizontal="center" vertical="center" wrapText="1"/>
    </xf>
    <xf numFmtId="0" fontId="28" fillId="6" borderId="12" xfId="3" applyFont="1" applyFill="1" applyBorder="1" applyAlignment="1">
      <alignment horizontal="center" vertical="center" wrapText="1"/>
    </xf>
    <xf numFmtId="0" fontId="28" fillId="6" borderId="50" xfId="3" applyFont="1" applyFill="1" applyBorder="1" applyAlignment="1">
      <alignment horizontal="center" vertical="center" wrapText="1"/>
    </xf>
    <xf numFmtId="0" fontId="28" fillId="6" borderId="51" xfId="3" applyFont="1" applyFill="1" applyBorder="1" applyAlignment="1">
      <alignment horizontal="center" vertical="center" wrapText="1"/>
    </xf>
    <xf numFmtId="0" fontId="29" fillId="3" borderId="13" xfId="3" applyFont="1" applyFill="1" applyBorder="1" applyAlignment="1">
      <alignment horizontal="center" vertical="center" wrapText="1"/>
    </xf>
    <xf numFmtId="0" fontId="29" fillId="3" borderId="57" xfId="3" applyFont="1" applyFill="1" applyBorder="1" applyAlignment="1">
      <alignment horizontal="center" vertical="center" wrapText="1"/>
    </xf>
    <xf numFmtId="0" fontId="29" fillId="3" borderId="54" xfId="3" applyFont="1" applyFill="1" applyBorder="1" applyAlignment="1">
      <alignment horizontal="center" vertical="center" wrapText="1"/>
    </xf>
    <xf numFmtId="0" fontId="28" fillId="8" borderId="12" xfId="3" applyFont="1" applyFill="1" applyBorder="1" applyAlignment="1">
      <alignment horizontal="center" vertical="center" wrapText="1"/>
    </xf>
    <xf numFmtId="0" fontId="28" fillId="8" borderId="50" xfId="3" applyFont="1" applyFill="1" applyBorder="1" applyAlignment="1">
      <alignment horizontal="center" vertical="center" wrapText="1"/>
    </xf>
    <xf numFmtId="0" fontId="28" fillId="8" borderId="51" xfId="3" applyFont="1" applyFill="1" applyBorder="1" applyAlignment="1">
      <alignment horizontal="center" vertical="center" wrapText="1"/>
    </xf>
    <xf numFmtId="0" fontId="29" fillId="16" borderId="13" xfId="3" applyFont="1" applyFill="1" applyBorder="1" applyAlignment="1">
      <alignment horizontal="center" vertical="center" wrapText="1"/>
    </xf>
    <xf numFmtId="0" fontId="29" fillId="16" borderId="57" xfId="3" applyFont="1" applyFill="1" applyBorder="1" applyAlignment="1">
      <alignment horizontal="center" vertical="center" wrapText="1"/>
    </xf>
    <xf numFmtId="0" fontId="29" fillId="16" borderId="54" xfId="3" applyFont="1" applyFill="1" applyBorder="1" applyAlignment="1">
      <alignment horizontal="center" vertical="center" wrapText="1"/>
    </xf>
    <xf numFmtId="0" fontId="29" fillId="14" borderId="13" xfId="3" applyFont="1" applyFill="1" applyBorder="1" applyAlignment="1">
      <alignment horizontal="center" vertical="center" wrapText="1"/>
    </xf>
    <xf numFmtId="0" fontId="29" fillId="14" borderId="54" xfId="3" applyFont="1" applyFill="1" applyBorder="1" applyAlignment="1">
      <alignment horizontal="center" vertical="center" wrapText="1"/>
    </xf>
    <xf numFmtId="0" fontId="29" fillId="4" borderId="13" xfId="3" applyFont="1" applyFill="1" applyBorder="1" applyAlignment="1">
      <alignment horizontal="center" vertical="center" wrapText="1"/>
    </xf>
    <xf numFmtId="0" fontId="29" fillId="4" borderId="54" xfId="3" applyFont="1" applyFill="1" applyBorder="1" applyAlignment="1">
      <alignment horizontal="center" vertical="center" wrapText="1"/>
    </xf>
    <xf numFmtId="0" fontId="28" fillId="8" borderId="13" xfId="3" applyFont="1" applyFill="1" applyBorder="1" applyAlignment="1">
      <alignment horizontal="center" vertical="center" wrapText="1"/>
    </xf>
    <xf numFmtId="0" fontId="28" fillId="8" borderId="54" xfId="3" applyFont="1" applyFill="1" applyBorder="1" applyAlignment="1">
      <alignment horizontal="center" vertical="center" wrapText="1"/>
    </xf>
    <xf numFmtId="0" fontId="28" fillId="10" borderId="12" xfId="3" applyFont="1" applyFill="1" applyBorder="1" applyAlignment="1">
      <alignment horizontal="center" vertical="top" wrapText="1"/>
    </xf>
    <xf numFmtId="0" fontId="28" fillId="10" borderId="51" xfId="3" applyFont="1" applyFill="1" applyBorder="1" applyAlignment="1">
      <alignment horizontal="center" vertical="top" wrapText="1"/>
    </xf>
    <xf numFmtId="0" fontId="28" fillId="7" borderId="12" xfId="3" applyFont="1" applyFill="1" applyBorder="1" applyAlignment="1">
      <alignment horizontal="center" vertical="center" wrapText="1"/>
    </xf>
    <xf numFmtId="0" fontId="28" fillId="7" borderId="51" xfId="3" applyFont="1" applyFill="1" applyBorder="1" applyAlignment="1">
      <alignment horizontal="center" vertical="center" wrapText="1"/>
    </xf>
    <xf numFmtId="0" fontId="28" fillId="12" borderId="108" xfId="3" applyFont="1" applyFill="1" applyBorder="1" applyAlignment="1">
      <alignment horizontal="center" vertical="center" wrapText="1"/>
    </xf>
    <xf numFmtId="0" fontId="28" fillId="12" borderId="110" xfId="3" applyFont="1" applyFill="1" applyBorder="1" applyAlignment="1">
      <alignment horizontal="center" vertical="center" wrapText="1"/>
    </xf>
    <xf numFmtId="0" fontId="38" fillId="19" borderId="111" xfId="0" applyFont="1" applyFill="1" applyBorder="1" applyAlignment="1">
      <alignment horizontal="center" vertical="center" wrapText="1"/>
    </xf>
    <xf numFmtId="0" fontId="38" fillId="19" borderId="113" xfId="0" applyFont="1" applyFill="1" applyBorder="1" applyAlignment="1">
      <alignment horizontal="center" vertical="center" wrapText="1"/>
    </xf>
    <xf numFmtId="0" fontId="38" fillId="19" borderId="112" xfId="0" applyFont="1" applyFill="1" applyBorder="1" applyAlignment="1">
      <alignment horizontal="center" vertical="center" wrapText="1"/>
    </xf>
    <xf numFmtId="0" fontId="28" fillId="7" borderId="50" xfId="3" applyFont="1" applyFill="1" applyBorder="1" applyAlignment="1">
      <alignment horizontal="center" vertical="center" wrapText="1"/>
    </xf>
    <xf numFmtId="0" fontId="29" fillId="15" borderId="13" xfId="3" applyFont="1" applyFill="1" applyBorder="1" applyAlignment="1">
      <alignment horizontal="center" vertical="center" wrapText="1"/>
    </xf>
    <xf numFmtId="0" fontId="29" fillId="15" borderId="54" xfId="3" applyFont="1" applyFill="1" applyBorder="1" applyAlignment="1">
      <alignment horizontal="center" vertical="center" wrapText="1"/>
    </xf>
    <xf numFmtId="0" fontId="29" fillId="5" borderId="13" xfId="3" applyFont="1" applyFill="1" applyBorder="1" applyAlignment="1">
      <alignment horizontal="center" vertical="center" wrapText="1"/>
    </xf>
    <xf numFmtId="0" fontId="29" fillId="5" borderId="54" xfId="3" applyFont="1" applyFill="1" applyBorder="1" applyAlignment="1">
      <alignment horizontal="center" vertical="center" wrapText="1"/>
    </xf>
    <xf numFmtId="0" fontId="29" fillId="20" borderId="13" xfId="3" applyFont="1" applyFill="1" applyBorder="1" applyAlignment="1">
      <alignment horizontal="center" vertical="center" wrapText="1"/>
    </xf>
    <xf numFmtId="0" fontId="29" fillId="20" borderId="57" xfId="3" applyFont="1" applyFill="1" applyBorder="1" applyAlignment="1">
      <alignment horizontal="center" vertical="center" wrapText="1"/>
    </xf>
    <xf numFmtId="0" fontId="29" fillId="20" borderId="54" xfId="3" applyFont="1" applyFill="1" applyBorder="1" applyAlignment="1">
      <alignment horizontal="center" vertical="center" wrapText="1"/>
    </xf>
    <xf numFmtId="0" fontId="37" fillId="19" borderId="7" xfId="3" applyFont="1" applyFill="1" applyBorder="1" applyAlignment="1">
      <alignment horizontal="center" vertical="center" wrapText="1"/>
    </xf>
    <xf numFmtId="0" fontId="37" fillId="19" borderId="4" xfId="3" applyFont="1" applyFill="1" applyBorder="1" applyAlignment="1">
      <alignment horizontal="center" vertical="center" wrapText="1"/>
    </xf>
    <xf numFmtId="0" fontId="37" fillId="19" borderId="11" xfId="3" applyFont="1" applyFill="1" applyBorder="1" applyAlignment="1">
      <alignment horizontal="center" vertical="center" wrapText="1"/>
    </xf>
    <xf numFmtId="0" fontId="37" fillId="19" borderId="8" xfId="3" applyFont="1" applyFill="1" applyBorder="1" applyAlignment="1">
      <alignment horizontal="center" vertical="center" wrapText="1"/>
    </xf>
    <xf numFmtId="0" fontId="37" fillId="19" borderId="0" xfId="3" applyFont="1" applyFill="1" applyBorder="1" applyAlignment="1">
      <alignment horizontal="center" vertical="center" wrapText="1"/>
    </xf>
    <xf numFmtId="0" fontId="37" fillId="19" borderId="49" xfId="3" applyFont="1" applyFill="1" applyBorder="1" applyAlignment="1">
      <alignment horizontal="center" vertical="center" wrapText="1"/>
    </xf>
    <xf numFmtId="0" fontId="37" fillId="19" borderId="9" xfId="3" applyFont="1" applyFill="1" applyBorder="1" applyAlignment="1">
      <alignment horizontal="center" vertical="center" wrapText="1"/>
    </xf>
    <xf numFmtId="0" fontId="37" fillId="19" borderId="5" xfId="3" applyFont="1" applyFill="1" applyBorder="1" applyAlignment="1">
      <alignment horizontal="center" vertical="center" wrapText="1"/>
    </xf>
    <xf numFmtId="0" fontId="37" fillId="19" borderId="10" xfId="3" applyFont="1" applyFill="1" applyBorder="1" applyAlignment="1">
      <alignment horizontal="center" vertical="center" wrapText="1"/>
    </xf>
    <xf numFmtId="0" fontId="28" fillId="13" borderId="12" xfId="3" applyFont="1" applyFill="1" applyBorder="1" applyAlignment="1">
      <alignment horizontal="center" vertical="center" wrapText="1"/>
    </xf>
    <xf numFmtId="0" fontId="28" fillId="13" borderId="51" xfId="3" applyFont="1" applyFill="1" applyBorder="1" applyAlignment="1">
      <alignment horizontal="center" vertical="center" wrapText="1"/>
    </xf>
    <xf numFmtId="0" fontId="28" fillId="21" borderId="12" xfId="3" applyFont="1" applyFill="1" applyBorder="1" applyAlignment="1">
      <alignment horizontal="center" vertical="center" wrapText="1"/>
    </xf>
    <xf numFmtId="0" fontId="28" fillId="21" borderId="51" xfId="3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left" vertical="center"/>
    </xf>
    <xf numFmtId="0" fontId="25" fillId="22" borderId="0" xfId="0" applyFont="1" applyFill="1" applyBorder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10" fillId="20" borderId="7" xfId="1" applyFont="1" applyFill="1" applyBorder="1" applyAlignment="1">
      <alignment horizontal="center" vertical="center"/>
    </xf>
    <xf numFmtId="0" fontId="10" fillId="20" borderId="4" xfId="1" applyFont="1" applyFill="1" applyBorder="1" applyAlignment="1">
      <alignment horizontal="center" vertical="center"/>
    </xf>
    <xf numFmtId="0" fontId="10" fillId="20" borderId="11" xfId="1" applyFont="1" applyFill="1" applyBorder="1" applyAlignment="1">
      <alignment horizontal="center" vertical="center"/>
    </xf>
    <xf numFmtId="0" fontId="10" fillId="20" borderId="9" xfId="1" applyFont="1" applyFill="1" applyBorder="1" applyAlignment="1">
      <alignment horizontal="center" vertical="center"/>
    </xf>
    <xf numFmtId="0" fontId="10" fillId="20" borderId="5" xfId="1" applyFont="1" applyFill="1" applyBorder="1" applyAlignment="1">
      <alignment horizontal="center" vertical="center"/>
    </xf>
    <xf numFmtId="0" fontId="10" fillId="20" borderId="10" xfId="1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24" fillId="6" borderId="21" xfId="3" applyFont="1" applyFill="1" applyBorder="1" applyAlignment="1">
      <alignment horizontal="center" vertical="center" wrapText="1"/>
    </xf>
    <xf numFmtId="0" fontId="24" fillId="6" borderId="23" xfId="3" applyFont="1" applyFill="1" applyBorder="1" applyAlignment="1">
      <alignment horizontal="center" vertical="center" wrapText="1"/>
    </xf>
    <xf numFmtId="0" fontId="9" fillId="12" borderId="18" xfId="0" applyFont="1" applyFill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10" fillId="11" borderId="2" xfId="1" applyFont="1" applyFill="1" applyBorder="1" applyAlignment="1">
      <alignment horizontal="center" vertical="center"/>
    </xf>
    <xf numFmtId="0" fontId="10" fillId="11" borderId="1" xfId="1" applyFont="1" applyFill="1" applyBorder="1" applyAlignment="1">
      <alignment horizontal="center" vertical="center"/>
    </xf>
    <xf numFmtId="0" fontId="10" fillId="11" borderId="3" xfId="1" applyFont="1" applyFill="1" applyBorder="1" applyAlignment="1">
      <alignment horizontal="center" vertical="center"/>
    </xf>
    <xf numFmtId="0" fontId="10" fillId="11" borderId="43" xfId="1" applyFont="1" applyFill="1" applyBorder="1" applyAlignment="1">
      <alignment horizontal="center" vertical="center"/>
    </xf>
    <xf numFmtId="0" fontId="10" fillId="11" borderId="5" xfId="1" applyFont="1" applyFill="1" applyBorder="1" applyAlignment="1">
      <alignment horizontal="center" vertical="center"/>
    </xf>
    <xf numFmtId="0" fontId="10" fillId="11" borderId="10" xfId="1" applyFont="1" applyFill="1" applyBorder="1" applyAlignment="1">
      <alignment horizontal="center" vertical="center"/>
    </xf>
    <xf numFmtId="0" fontId="9" fillId="12" borderId="47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40" xfId="0" applyFont="1" applyFill="1" applyBorder="1" applyAlignment="1">
      <alignment horizontal="center" vertical="center" wrapText="1"/>
    </xf>
    <xf numFmtId="0" fontId="9" fillId="10" borderId="47" xfId="0" applyFont="1" applyFill="1" applyBorder="1" applyAlignment="1">
      <alignment horizontal="center" vertical="center"/>
    </xf>
    <xf numFmtId="0" fontId="9" fillId="10" borderId="17" xfId="0" applyFont="1" applyFill="1" applyBorder="1" applyAlignment="1">
      <alignment horizontal="center" vertical="center"/>
    </xf>
    <xf numFmtId="0" fontId="9" fillId="10" borderId="4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10" xfId="1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10" fillId="4" borderId="43" xfId="1" applyFont="1" applyFill="1" applyBorder="1" applyAlignment="1">
      <alignment horizontal="center" vertical="center"/>
    </xf>
    <xf numFmtId="0" fontId="10" fillId="4" borderId="5" xfId="1" applyFont="1" applyFill="1" applyBorder="1" applyAlignment="1">
      <alignment horizontal="center" vertical="center"/>
    </xf>
    <xf numFmtId="0" fontId="10" fillId="4" borderId="10" xfId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/>
    </xf>
    <xf numFmtId="0" fontId="18" fillId="9" borderId="57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10" fillId="15" borderId="7" xfId="1" applyFont="1" applyFill="1" applyBorder="1" applyAlignment="1">
      <alignment horizontal="center" vertical="center"/>
    </xf>
    <xf numFmtId="0" fontId="10" fillId="15" borderId="4" xfId="1" applyFont="1" applyFill="1" applyBorder="1" applyAlignment="1">
      <alignment horizontal="center" vertical="center"/>
    </xf>
    <xf numFmtId="0" fontId="10" fillId="15" borderId="11" xfId="1" applyFont="1" applyFill="1" applyBorder="1" applyAlignment="1">
      <alignment horizontal="center" vertical="center"/>
    </xf>
    <xf numFmtId="0" fontId="10" fillId="15" borderId="9" xfId="1" applyFont="1" applyFill="1" applyBorder="1" applyAlignment="1">
      <alignment horizontal="center" vertical="center"/>
    </xf>
    <xf numFmtId="0" fontId="10" fillId="15" borderId="5" xfId="1" applyFont="1" applyFill="1" applyBorder="1" applyAlignment="1">
      <alignment horizontal="center" vertical="center"/>
    </xf>
    <xf numFmtId="0" fontId="10" fillId="15" borderId="10" xfId="1" applyFont="1" applyFill="1" applyBorder="1" applyAlignment="1">
      <alignment horizontal="center" vertical="center"/>
    </xf>
    <xf numFmtId="0" fontId="10" fillId="14" borderId="2" xfId="1" applyFont="1" applyFill="1" applyBorder="1" applyAlignment="1">
      <alignment horizontal="center" vertical="center"/>
    </xf>
    <xf numFmtId="0" fontId="10" fillId="14" borderId="1" xfId="1" applyFont="1" applyFill="1" applyBorder="1" applyAlignment="1">
      <alignment horizontal="center" vertical="center"/>
    </xf>
    <xf numFmtId="0" fontId="10" fillId="14" borderId="3" xfId="1" applyFont="1" applyFill="1" applyBorder="1" applyAlignment="1">
      <alignment horizontal="center" vertical="center"/>
    </xf>
    <xf numFmtId="0" fontId="10" fillId="14" borderId="43" xfId="1" applyFont="1" applyFill="1" applyBorder="1" applyAlignment="1">
      <alignment horizontal="center" vertical="center"/>
    </xf>
    <xf numFmtId="0" fontId="10" fillId="14" borderId="5" xfId="1" applyFont="1" applyFill="1" applyBorder="1" applyAlignment="1">
      <alignment horizontal="center" vertical="center"/>
    </xf>
    <xf numFmtId="0" fontId="10" fillId="14" borderId="10" xfId="1" applyFont="1" applyFill="1" applyBorder="1" applyAlignment="1">
      <alignment horizontal="center" vertical="center"/>
    </xf>
    <xf numFmtId="0" fontId="9" fillId="13" borderId="18" xfId="0" applyFont="1" applyFill="1" applyBorder="1" applyAlignment="1">
      <alignment horizontal="center" vertical="center" wrapText="1"/>
    </xf>
    <xf numFmtId="0" fontId="9" fillId="13" borderId="52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/>
    </xf>
    <xf numFmtId="0" fontId="9" fillId="13" borderId="47" xfId="0" applyFont="1" applyFill="1" applyBorder="1" applyAlignment="1">
      <alignment horizontal="center" vertical="center" wrapText="1"/>
    </xf>
    <xf numFmtId="0" fontId="9" fillId="13" borderId="40" xfId="0" applyFont="1" applyFill="1" applyBorder="1" applyAlignment="1">
      <alignment horizontal="center" vertical="center" wrapText="1"/>
    </xf>
    <xf numFmtId="0" fontId="10" fillId="5" borderId="7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10" fillId="5" borderId="11" xfId="1" applyFont="1" applyFill="1" applyBorder="1" applyAlignment="1">
      <alignment horizontal="center" vertical="center"/>
    </xf>
    <xf numFmtId="0" fontId="10" fillId="5" borderId="9" xfId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center" vertical="center"/>
    </xf>
    <xf numFmtId="0" fontId="10" fillId="5" borderId="10" xfId="1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/>
    </xf>
    <xf numFmtId="0" fontId="11" fillId="12" borderId="53" xfId="3" applyFont="1" applyFill="1" applyBorder="1" applyAlignment="1">
      <alignment horizontal="left" vertical="top"/>
    </xf>
    <xf numFmtId="0" fontId="8" fillId="12" borderId="32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84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85" xfId="0" applyFont="1" applyBorder="1" applyAlignment="1">
      <alignment horizontal="center"/>
    </xf>
    <xf numFmtId="0" fontId="7" fillId="0" borderId="79" xfId="0" applyFont="1" applyBorder="1" applyAlignment="1">
      <alignment horizontal="center" vertical="center"/>
    </xf>
    <xf numFmtId="0" fontId="7" fillId="0" borderId="66" xfId="0" applyFont="1" applyBorder="1" applyAlignment="1">
      <alignment horizontal="right"/>
    </xf>
    <xf numFmtId="0" fontId="7" fillId="0" borderId="67" xfId="0" applyFont="1" applyBorder="1" applyAlignment="1">
      <alignment horizontal="right"/>
    </xf>
    <xf numFmtId="0" fontId="7" fillId="0" borderId="68" xfId="0" applyFont="1" applyBorder="1" applyAlignment="1">
      <alignment horizontal="right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2" fontId="7" fillId="0" borderId="12" xfId="0" applyNumberFormat="1" applyFont="1" applyBorder="1" applyAlignment="1">
      <alignment vertical="center" wrapText="1"/>
    </xf>
    <xf numFmtId="12" fontId="7" fillId="0" borderId="51" xfId="0" applyNumberFormat="1" applyFont="1" applyBorder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81" xfId="0" applyFont="1" applyBorder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0" fillId="0" borderId="5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17" fillId="0" borderId="63" xfId="0" applyFont="1" applyBorder="1" applyAlignment="1">
      <alignment horizontal="right"/>
    </xf>
    <xf numFmtId="0" fontId="17" fillId="0" borderId="64" xfId="0" applyFont="1" applyBorder="1" applyAlignment="1">
      <alignment horizontal="right"/>
    </xf>
    <xf numFmtId="44" fontId="5" fillId="0" borderId="64" xfId="0" applyNumberFormat="1" applyFont="1" applyBorder="1" applyAlignment="1">
      <alignment horizontal="center"/>
    </xf>
    <xf numFmtId="44" fontId="5" fillId="0" borderId="65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0" xfId="0" applyAlignment="1">
      <alignment horizontal="center"/>
    </xf>
  </cellXfs>
  <cellStyles count="5">
    <cellStyle name="Comma" xfId="4" builtinId="3"/>
    <cellStyle name="Currency" xfId="2" builtinId="4"/>
    <cellStyle name="Good" xfId="1" builtinId="26"/>
    <cellStyle name="Hyperlink" xfId="3" builtinId="8"/>
    <cellStyle name="Normal" xfId="0" builtinId="0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9966"/>
      <color rgb="FFFFFF00"/>
      <color rgb="FFFF66FF"/>
      <color rgb="FFFF6600"/>
      <color rgb="FFFFCC99"/>
      <color rgb="FFFFEBFF"/>
      <color rgb="FFFFFFC9"/>
      <color rgb="FFFFCCFF"/>
      <color rgb="FFFF505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Ziro Starter kit @500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7B-4C3D-B239-F4887A3A7C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7B-4C3D-B239-F4887A3A7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7B-4C3D-B239-F4887A3A7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7B-4C3D-B239-F4887A3A7C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37B-4C3D-B239-F4887A3A7C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37B-4C3D-B239-F4887A3A7C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Summary!$E$16:$J$16</c:f>
              <c:strCache>
                <c:ptCount val="6"/>
                <c:pt idx="0">
                  <c:v>Raw Materials Cost</c:v>
                </c:pt>
                <c:pt idx="1">
                  <c:v>Manufacturing Overhead</c:v>
                </c:pt>
                <c:pt idx="2">
                  <c:v>Direct Labor</c:v>
                </c:pt>
                <c:pt idx="3">
                  <c:v>Profit</c:v>
                </c:pt>
                <c:pt idx="4">
                  <c:v>SG&amp;A</c:v>
                </c:pt>
                <c:pt idx="5">
                  <c:v>Logistics</c:v>
                </c:pt>
              </c:strCache>
            </c:strRef>
          </c:cat>
          <c:val>
            <c:numRef>
              <c:f>Summary!$E$17:$J$17</c:f>
              <c:numCache>
                <c:formatCode>_("$"* #,##0.00_);_("$"* \(#,##0.00\);_("$"* "-"??_);_(@_)</c:formatCode>
                <c:ptCount val="6"/>
                <c:pt idx="0">
                  <c:v>48.036849999999994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5-4907-8C33-6231BC05C6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Ziro Pro Kit @500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9E-403C-99BE-632463DBB4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9E-403C-99BE-632463DBB4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9E-403C-99BE-632463DBB4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F9E-403C-99BE-632463DBB4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F9E-403C-99BE-632463DBB4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F9E-403C-99BE-632463DBB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Summary!$E$16:$J$16</c:f>
              <c:strCache>
                <c:ptCount val="6"/>
                <c:pt idx="0">
                  <c:v>Raw Materials Cost</c:v>
                </c:pt>
                <c:pt idx="1">
                  <c:v>Manufacturing Overhead</c:v>
                </c:pt>
                <c:pt idx="2">
                  <c:v>Direct Labor</c:v>
                </c:pt>
                <c:pt idx="3">
                  <c:v>Profit</c:v>
                </c:pt>
                <c:pt idx="4">
                  <c:v>SG&amp;A</c:v>
                </c:pt>
                <c:pt idx="5">
                  <c:v>Logistics</c:v>
                </c:pt>
              </c:strCache>
            </c:strRef>
          </c:cat>
          <c:val>
            <c:numRef>
              <c:f>Summary!$E$20:$J$20</c:f>
              <c:numCache>
                <c:formatCode>_("$"* #,##0.00_);_("$"* \(#,##0.00\);_("$"* "-"??_);_(@_)</c:formatCode>
                <c:ptCount val="6"/>
                <c:pt idx="0">
                  <c:v>81.31592999999998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0-4B12-BCF6-55023F840D6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</xdr:rowOff>
    </xdr:from>
    <xdr:to>
      <xdr:col>3</xdr:col>
      <xdr:colOff>266701</xdr:colOff>
      <xdr:row>2</xdr:row>
      <xdr:rowOff>8048</xdr:rowOff>
    </xdr:to>
    <xdr:pic>
      <xdr:nvPicPr>
        <xdr:cNvPr id="2" name="Picture 1" descr="C:\Users\nikhi\Pictures\zeroUI_Logo_320_24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"/>
          <a:ext cx="2752726" cy="7319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0</xdr:row>
      <xdr:rowOff>47625</xdr:rowOff>
    </xdr:from>
    <xdr:to>
      <xdr:col>10</xdr:col>
      <xdr:colOff>736967</xdr:colOff>
      <xdr:row>2</xdr:row>
      <xdr:rowOff>0</xdr:rowOff>
    </xdr:to>
    <xdr:pic>
      <xdr:nvPicPr>
        <xdr:cNvPr id="4" name="Picture 3" descr="C:\Users\nikhi\Pictures\ZIRO-PNG-gre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31" t="16476" b="9297"/>
        <a:stretch/>
      </xdr:blipFill>
      <xdr:spPr bwMode="auto">
        <a:xfrm>
          <a:off x="10287000" y="47625"/>
          <a:ext cx="603617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4</xdr:row>
      <xdr:rowOff>271462</xdr:rowOff>
    </xdr:from>
    <xdr:to>
      <xdr:col>18</xdr:col>
      <xdr:colOff>638175</xdr:colOff>
      <xdr:row>19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21</xdr:row>
      <xdr:rowOff>23812</xdr:rowOff>
    </xdr:from>
    <xdr:to>
      <xdr:col>18</xdr:col>
      <xdr:colOff>647700</xdr:colOff>
      <xdr:row>34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1207943</xdr:colOff>
      <xdr:row>10</xdr:row>
      <xdr:rowOff>41564</xdr:rowOff>
    </xdr:from>
    <xdr:to>
      <xdr:col>1</xdr:col>
      <xdr:colOff>1207943</xdr:colOff>
      <xdr:row>10</xdr:row>
      <xdr:rowOff>253712</xdr:rowOff>
    </xdr:to>
    <xdr:cxnSp macro="">
      <xdr:nvCxnSpPr>
        <xdr:cNvPr id="3" name="Straight Connector 2"/>
        <xdr:cNvCxnSpPr/>
      </xdr:nvCxnSpPr>
      <xdr:spPr>
        <a:xfrm>
          <a:off x="1893743" y="1813214"/>
          <a:ext cx="0" cy="212148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727364</xdr:colOff>
      <xdr:row>10</xdr:row>
      <xdr:rowOff>76200</xdr:rowOff>
    </xdr:from>
    <xdr:to>
      <xdr:col>6</xdr:col>
      <xdr:colOff>727364</xdr:colOff>
      <xdr:row>11</xdr:row>
      <xdr:rowOff>0</xdr:rowOff>
    </xdr:to>
    <xdr:cxnSp macro="">
      <xdr:nvCxnSpPr>
        <xdr:cNvPr id="4" name="Straight Connector 3"/>
        <xdr:cNvCxnSpPr/>
      </xdr:nvCxnSpPr>
      <xdr:spPr>
        <a:xfrm>
          <a:off x="7204364" y="3990109"/>
          <a:ext cx="0" cy="287482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12</xdr:row>
      <xdr:rowOff>95250</xdr:rowOff>
    </xdr:from>
    <xdr:to>
      <xdr:col>1</xdr:col>
      <xdr:colOff>1190625</xdr:colOff>
      <xdr:row>12</xdr:row>
      <xdr:rowOff>288347</xdr:rowOff>
    </xdr:to>
    <xdr:cxnSp macro="">
      <xdr:nvCxnSpPr>
        <xdr:cNvPr id="6" name="Straight Connector 5"/>
        <xdr:cNvCxnSpPr/>
      </xdr:nvCxnSpPr>
      <xdr:spPr>
        <a:xfrm>
          <a:off x="1876425" y="3048000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14</xdr:row>
      <xdr:rowOff>85725</xdr:rowOff>
    </xdr:from>
    <xdr:to>
      <xdr:col>1</xdr:col>
      <xdr:colOff>1190625</xdr:colOff>
      <xdr:row>14</xdr:row>
      <xdr:rowOff>278822</xdr:rowOff>
    </xdr:to>
    <xdr:cxnSp macro="">
      <xdr:nvCxnSpPr>
        <xdr:cNvPr id="8" name="Straight Connector 7"/>
        <xdr:cNvCxnSpPr/>
      </xdr:nvCxnSpPr>
      <xdr:spPr>
        <a:xfrm>
          <a:off x="1876425" y="3924300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632980</xdr:colOff>
      <xdr:row>12</xdr:row>
      <xdr:rowOff>38100</xdr:rowOff>
    </xdr:from>
    <xdr:to>
      <xdr:col>6</xdr:col>
      <xdr:colOff>632980</xdr:colOff>
      <xdr:row>12</xdr:row>
      <xdr:rowOff>231197</xdr:rowOff>
    </xdr:to>
    <xdr:cxnSp macro="">
      <xdr:nvCxnSpPr>
        <xdr:cNvPr id="9" name="Straight Connector 8"/>
        <xdr:cNvCxnSpPr/>
      </xdr:nvCxnSpPr>
      <xdr:spPr>
        <a:xfrm>
          <a:off x="6929005" y="3438525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16</xdr:row>
      <xdr:rowOff>76200</xdr:rowOff>
    </xdr:from>
    <xdr:to>
      <xdr:col>1</xdr:col>
      <xdr:colOff>1152525</xdr:colOff>
      <xdr:row>16</xdr:row>
      <xdr:rowOff>269297</xdr:rowOff>
    </xdr:to>
    <xdr:cxnSp macro="">
      <xdr:nvCxnSpPr>
        <xdr:cNvPr id="10" name="Straight Connector 9"/>
        <xdr:cNvCxnSpPr/>
      </xdr:nvCxnSpPr>
      <xdr:spPr>
        <a:xfrm>
          <a:off x="1838325" y="5095875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18</xdr:row>
      <xdr:rowOff>85725</xdr:rowOff>
    </xdr:from>
    <xdr:to>
      <xdr:col>1</xdr:col>
      <xdr:colOff>1123950</xdr:colOff>
      <xdr:row>18</xdr:row>
      <xdr:rowOff>278822</xdr:rowOff>
    </xdr:to>
    <xdr:cxnSp macro="">
      <xdr:nvCxnSpPr>
        <xdr:cNvPr id="11" name="Straight Connector 10"/>
        <xdr:cNvCxnSpPr/>
      </xdr:nvCxnSpPr>
      <xdr:spPr>
        <a:xfrm>
          <a:off x="1809750" y="5991225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1115092</xdr:colOff>
      <xdr:row>12</xdr:row>
      <xdr:rowOff>81329</xdr:rowOff>
    </xdr:from>
    <xdr:to>
      <xdr:col>11</xdr:col>
      <xdr:colOff>1115092</xdr:colOff>
      <xdr:row>12</xdr:row>
      <xdr:rowOff>274426</xdr:rowOff>
    </xdr:to>
    <xdr:cxnSp macro="">
      <xdr:nvCxnSpPr>
        <xdr:cNvPr id="12" name="Straight Connector 11"/>
        <xdr:cNvCxnSpPr/>
      </xdr:nvCxnSpPr>
      <xdr:spPr>
        <a:xfrm>
          <a:off x="12669650" y="5400675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690130</xdr:colOff>
      <xdr:row>16</xdr:row>
      <xdr:rowOff>38100</xdr:rowOff>
    </xdr:from>
    <xdr:to>
      <xdr:col>6</xdr:col>
      <xdr:colOff>690130</xdr:colOff>
      <xdr:row>16</xdr:row>
      <xdr:rowOff>231197</xdr:rowOff>
    </xdr:to>
    <xdr:cxnSp macro="">
      <xdr:nvCxnSpPr>
        <xdr:cNvPr id="13" name="Straight Connector 12"/>
        <xdr:cNvCxnSpPr/>
      </xdr:nvCxnSpPr>
      <xdr:spPr>
        <a:xfrm>
          <a:off x="6986155" y="5505450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1000792</xdr:colOff>
      <xdr:row>10</xdr:row>
      <xdr:rowOff>90854</xdr:rowOff>
    </xdr:from>
    <xdr:to>
      <xdr:col>14</xdr:col>
      <xdr:colOff>1000792</xdr:colOff>
      <xdr:row>10</xdr:row>
      <xdr:rowOff>283951</xdr:rowOff>
    </xdr:to>
    <xdr:cxnSp macro="">
      <xdr:nvCxnSpPr>
        <xdr:cNvPr id="14" name="Straight Connector 13"/>
        <xdr:cNvCxnSpPr/>
      </xdr:nvCxnSpPr>
      <xdr:spPr>
        <a:xfrm>
          <a:off x="16292080" y="3966796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962692</xdr:colOff>
      <xdr:row>12</xdr:row>
      <xdr:rowOff>52754</xdr:rowOff>
    </xdr:from>
    <xdr:to>
      <xdr:col>14</xdr:col>
      <xdr:colOff>962692</xdr:colOff>
      <xdr:row>12</xdr:row>
      <xdr:rowOff>245851</xdr:rowOff>
    </xdr:to>
    <xdr:cxnSp macro="">
      <xdr:nvCxnSpPr>
        <xdr:cNvPr id="15" name="Straight Connector 14"/>
        <xdr:cNvCxnSpPr/>
      </xdr:nvCxnSpPr>
      <xdr:spPr>
        <a:xfrm>
          <a:off x="16253980" y="5372100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943642</xdr:colOff>
      <xdr:row>16</xdr:row>
      <xdr:rowOff>81329</xdr:rowOff>
    </xdr:from>
    <xdr:to>
      <xdr:col>14</xdr:col>
      <xdr:colOff>943642</xdr:colOff>
      <xdr:row>16</xdr:row>
      <xdr:rowOff>274426</xdr:rowOff>
    </xdr:to>
    <xdr:cxnSp macro="">
      <xdr:nvCxnSpPr>
        <xdr:cNvPr id="16" name="Straight Connector 15"/>
        <xdr:cNvCxnSpPr/>
      </xdr:nvCxnSpPr>
      <xdr:spPr>
        <a:xfrm>
          <a:off x="16234930" y="7569444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756805</xdr:colOff>
      <xdr:row>10</xdr:row>
      <xdr:rowOff>68356</xdr:rowOff>
    </xdr:from>
    <xdr:to>
      <xdr:col>18</xdr:col>
      <xdr:colOff>756805</xdr:colOff>
      <xdr:row>10</xdr:row>
      <xdr:rowOff>261453</xdr:rowOff>
    </xdr:to>
    <xdr:cxnSp macro="">
      <xdr:nvCxnSpPr>
        <xdr:cNvPr id="17" name="Straight Connector 16"/>
        <xdr:cNvCxnSpPr/>
      </xdr:nvCxnSpPr>
      <xdr:spPr>
        <a:xfrm>
          <a:off x="21812658" y="3934385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1150471</xdr:colOff>
      <xdr:row>10</xdr:row>
      <xdr:rowOff>63640</xdr:rowOff>
    </xdr:from>
    <xdr:to>
      <xdr:col>11</xdr:col>
      <xdr:colOff>1150471</xdr:colOff>
      <xdr:row>10</xdr:row>
      <xdr:rowOff>256737</xdr:rowOff>
    </xdr:to>
    <xdr:cxnSp macro="">
      <xdr:nvCxnSpPr>
        <xdr:cNvPr id="24" name="Straight Connector 23"/>
        <xdr:cNvCxnSpPr/>
      </xdr:nvCxnSpPr>
      <xdr:spPr>
        <a:xfrm>
          <a:off x="12705029" y="3939582"/>
          <a:ext cx="0" cy="193097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163286</xdr:colOff>
      <xdr:row>11</xdr:row>
      <xdr:rowOff>449035</xdr:rowOff>
    </xdr:from>
    <xdr:to>
      <xdr:col>15</xdr:col>
      <xdr:colOff>639536</xdr:colOff>
      <xdr:row>11</xdr:row>
      <xdr:rowOff>462643</xdr:rowOff>
    </xdr:to>
    <xdr:cxnSp macro="">
      <xdr:nvCxnSpPr>
        <xdr:cNvPr id="25" name="Straight Connector 24"/>
        <xdr:cNvCxnSpPr/>
      </xdr:nvCxnSpPr>
      <xdr:spPr>
        <a:xfrm flipV="1">
          <a:off x="17063357" y="2993571"/>
          <a:ext cx="476250" cy="13608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130969</xdr:colOff>
      <xdr:row>13</xdr:row>
      <xdr:rowOff>312964</xdr:rowOff>
    </xdr:from>
    <xdr:to>
      <xdr:col>15</xdr:col>
      <xdr:colOff>639536</xdr:colOff>
      <xdr:row>13</xdr:row>
      <xdr:rowOff>321469</xdr:rowOff>
    </xdr:to>
    <xdr:cxnSp macro="">
      <xdr:nvCxnSpPr>
        <xdr:cNvPr id="28" name="Straight Connector 27"/>
        <xdr:cNvCxnSpPr/>
      </xdr:nvCxnSpPr>
      <xdr:spPr>
        <a:xfrm flipV="1">
          <a:off x="17055703" y="4027714"/>
          <a:ext cx="508567" cy="8505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136072</xdr:colOff>
      <xdr:row>15</xdr:row>
      <xdr:rowOff>446484</xdr:rowOff>
    </xdr:from>
    <xdr:to>
      <xdr:col>15</xdr:col>
      <xdr:colOff>642938</xdr:colOff>
      <xdr:row>15</xdr:row>
      <xdr:rowOff>447709</xdr:rowOff>
    </xdr:to>
    <xdr:cxnSp macro="">
      <xdr:nvCxnSpPr>
        <xdr:cNvPr id="29" name="Straight Connector 28"/>
        <xdr:cNvCxnSpPr/>
      </xdr:nvCxnSpPr>
      <xdr:spPr>
        <a:xfrm flipV="1">
          <a:off x="17060806" y="5048250"/>
          <a:ext cx="506866" cy="1225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111578</xdr:colOff>
      <xdr:row>13</xdr:row>
      <xdr:rowOff>274864</xdr:rowOff>
    </xdr:from>
    <xdr:to>
      <xdr:col>7</xdr:col>
      <xdr:colOff>587828</xdr:colOff>
      <xdr:row>13</xdr:row>
      <xdr:rowOff>288472</xdr:rowOff>
    </xdr:to>
    <xdr:cxnSp macro="">
      <xdr:nvCxnSpPr>
        <xdr:cNvPr id="35" name="Straight Connector 34"/>
        <xdr:cNvCxnSpPr/>
      </xdr:nvCxnSpPr>
      <xdr:spPr>
        <a:xfrm flipV="1">
          <a:off x="7731578" y="4003221"/>
          <a:ext cx="476250" cy="13608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125185</xdr:colOff>
      <xdr:row>15</xdr:row>
      <xdr:rowOff>465364</xdr:rowOff>
    </xdr:from>
    <xdr:to>
      <xdr:col>7</xdr:col>
      <xdr:colOff>601435</xdr:colOff>
      <xdr:row>15</xdr:row>
      <xdr:rowOff>478972</xdr:rowOff>
    </xdr:to>
    <xdr:cxnSp macro="">
      <xdr:nvCxnSpPr>
        <xdr:cNvPr id="36" name="Straight Connector 35"/>
        <xdr:cNvCxnSpPr/>
      </xdr:nvCxnSpPr>
      <xdr:spPr>
        <a:xfrm flipV="1">
          <a:off x="7745185" y="5078185"/>
          <a:ext cx="476250" cy="13608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</xdr:colOff>
      <xdr:row>19</xdr:row>
      <xdr:rowOff>302078</xdr:rowOff>
    </xdr:from>
    <xdr:to>
      <xdr:col>2</xdr:col>
      <xdr:colOff>533399</xdr:colOff>
      <xdr:row>19</xdr:row>
      <xdr:rowOff>315686</xdr:rowOff>
    </xdr:to>
    <xdr:cxnSp macro="">
      <xdr:nvCxnSpPr>
        <xdr:cNvPr id="37" name="Straight Connector 36"/>
        <xdr:cNvCxnSpPr/>
      </xdr:nvCxnSpPr>
      <xdr:spPr>
        <a:xfrm flipV="1">
          <a:off x="2030185" y="6983185"/>
          <a:ext cx="476250" cy="13608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97971</xdr:colOff>
      <xdr:row>21</xdr:row>
      <xdr:rowOff>329293</xdr:rowOff>
    </xdr:from>
    <xdr:to>
      <xdr:col>2</xdr:col>
      <xdr:colOff>574221</xdr:colOff>
      <xdr:row>21</xdr:row>
      <xdr:rowOff>342901</xdr:rowOff>
    </xdr:to>
    <xdr:cxnSp macro="">
      <xdr:nvCxnSpPr>
        <xdr:cNvPr id="38" name="Straight Connector 37"/>
        <xdr:cNvCxnSpPr/>
      </xdr:nvCxnSpPr>
      <xdr:spPr>
        <a:xfrm flipV="1">
          <a:off x="2071007" y="7894864"/>
          <a:ext cx="476250" cy="13608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</xdr:colOff>
      <xdr:row>23</xdr:row>
      <xdr:rowOff>315685</xdr:rowOff>
    </xdr:from>
    <xdr:to>
      <xdr:col>2</xdr:col>
      <xdr:colOff>533399</xdr:colOff>
      <xdr:row>23</xdr:row>
      <xdr:rowOff>329293</xdr:rowOff>
    </xdr:to>
    <xdr:cxnSp macro="">
      <xdr:nvCxnSpPr>
        <xdr:cNvPr id="39" name="Straight Connector 38"/>
        <xdr:cNvCxnSpPr/>
      </xdr:nvCxnSpPr>
      <xdr:spPr>
        <a:xfrm flipV="1">
          <a:off x="2030185" y="8765721"/>
          <a:ext cx="476250" cy="13608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173182</xdr:rowOff>
    </xdr:from>
    <xdr:to>
      <xdr:col>3</xdr:col>
      <xdr:colOff>0</xdr:colOff>
      <xdr:row>8</xdr:row>
      <xdr:rowOff>173182</xdr:rowOff>
    </xdr:to>
    <xdr:cxnSp macro="">
      <xdr:nvCxnSpPr>
        <xdr:cNvPr id="43" name="Straight Connector 42"/>
        <xdr:cNvCxnSpPr/>
      </xdr:nvCxnSpPr>
      <xdr:spPr>
        <a:xfrm>
          <a:off x="2615045" y="1056409"/>
          <a:ext cx="0" cy="294409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173182</xdr:rowOff>
    </xdr:from>
    <xdr:to>
      <xdr:col>8</xdr:col>
      <xdr:colOff>0</xdr:colOff>
      <xdr:row>8</xdr:row>
      <xdr:rowOff>173182</xdr:rowOff>
    </xdr:to>
    <xdr:cxnSp macro="">
      <xdr:nvCxnSpPr>
        <xdr:cNvPr id="44" name="Straight Connector 43"/>
        <xdr:cNvCxnSpPr/>
      </xdr:nvCxnSpPr>
      <xdr:spPr>
        <a:xfrm>
          <a:off x="7239000" y="1056409"/>
          <a:ext cx="0" cy="294409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1150471</xdr:colOff>
      <xdr:row>7</xdr:row>
      <xdr:rowOff>187836</xdr:rowOff>
    </xdr:from>
    <xdr:to>
      <xdr:col>11</xdr:col>
      <xdr:colOff>1150471</xdr:colOff>
      <xdr:row>8</xdr:row>
      <xdr:rowOff>187836</xdr:rowOff>
    </xdr:to>
    <xdr:cxnSp macro="">
      <xdr:nvCxnSpPr>
        <xdr:cNvPr id="45" name="Straight Connector 44"/>
        <xdr:cNvCxnSpPr/>
      </xdr:nvCxnSpPr>
      <xdr:spPr>
        <a:xfrm>
          <a:off x="12705029" y="2341951"/>
          <a:ext cx="0" cy="359020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1000792</xdr:colOff>
      <xdr:row>7</xdr:row>
      <xdr:rowOff>187836</xdr:rowOff>
    </xdr:from>
    <xdr:to>
      <xdr:col>14</xdr:col>
      <xdr:colOff>1000792</xdr:colOff>
      <xdr:row>8</xdr:row>
      <xdr:rowOff>187836</xdr:rowOff>
    </xdr:to>
    <xdr:cxnSp macro="">
      <xdr:nvCxnSpPr>
        <xdr:cNvPr id="46" name="Straight Connector 45"/>
        <xdr:cNvCxnSpPr/>
      </xdr:nvCxnSpPr>
      <xdr:spPr>
        <a:xfrm>
          <a:off x="16292080" y="2341951"/>
          <a:ext cx="0" cy="359020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756805</xdr:colOff>
      <xdr:row>7</xdr:row>
      <xdr:rowOff>184388</xdr:rowOff>
    </xdr:from>
    <xdr:to>
      <xdr:col>18</xdr:col>
      <xdr:colOff>756805</xdr:colOff>
      <xdr:row>8</xdr:row>
      <xdr:rowOff>184388</xdr:rowOff>
    </xdr:to>
    <xdr:cxnSp macro="">
      <xdr:nvCxnSpPr>
        <xdr:cNvPr id="47" name="Straight Connector 46"/>
        <xdr:cNvCxnSpPr/>
      </xdr:nvCxnSpPr>
      <xdr:spPr>
        <a:xfrm>
          <a:off x="21812658" y="2335917"/>
          <a:ext cx="0" cy="358589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1566279</xdr:colOff>
      <xdr:row>7</xdr:row>
      <xdr:rowOff>161976</xdr:rowOff>
    </xdr:from>
    <xdr:to>
      <xdr:col>21</xdr:col>
      <xdr:colOff>1566279</xdr:colOff>
      <xdr:row>8</xdr:row>
      <xdr:rowOff>161976</xdr:rowOff>
    </xdr:to>
    <xdr:cxnSp macro="">
      <xdr:nvCxnSpPr>
        <xdr:cNvPr id="48" name="Straight Connector 47"/>
        <xdr:cNvCxnSpPr/>
      </xdr:nvCxnSpPr>
      <xdr:spPr>
        <a:xfrm>
          <a:off x="25670132" y="2313505"/>
          <a:ext cx="0" cy="358589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889147</xdr:colOff>
      <xdr:row>7</xdr:row>
      <xdr:rowOff>173182</xdr:rowOff>
    </xdr:from>
    <xdr:to>
      <xdr:col>24</xdr:col>
      <xdr:colOff>889147</xdr:colOff>
      <xdr:row>8</xdr:row>
      <xdr:rowOff>173182</xdr:rowOff>
    </xdr:to>
    <xdr:cxnSp macro="">
      <xdr:nvCxnSpPr>
        <xdr:cNvPr id="49" name="Straight Connector 48"/>
        <xdr:cNvCxnSpPr/>
      </xdr:nvCxnSpPr>
      <xdr:spPr>
        <a:xfrm>
          <a:off x="29775874" y="2355273"/>
          <a:ext cx="0" cy="363682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889147</xdr:colOff>
      <xdr:row>10</xdr:row>
      <xdr:rowOff>0</xdr:rowOff>
    </xdr:from>
    <xdr:to>
      <xdr:col>24</xdr:col>
      <xdr:colOff>889147</xdr:colOff>
      <xdr:row>11</xdr:row>
      <xdr:rowOff>0</xdr:rowOff>
    </xdr:to>
    <xdr:cxnSp macro="">
      <xdr:nvCxnSpPr>
        <xdr:cNvPr id="50" name="Straight Connector 49"/>
        <xdr:cNvCxnSpPr/>
      </xdr:nvCxnSpPr>
      <xdr:spPr>
        <a:xfrm>
          <a:off x="29775874" y="3913909"/>
          <a:ext cx="0" cy="363682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1659966</xdr:colOff>
      <xdr:row>10</xdr:row>
      <xdr:rowOff>64994</xdr:rowOff>
    </xdr:from>
    <xdr:to>
      <xdr:col>21</xdr:col>
      <xdr:colOff>1659966</xdr:colOff>
      <xdr:row>10</xdr:row>
      <xdr:rowOff>278626</xdr:rowOff>
    </xdr:to>
    <xdr:cxnSp macro="">
      <xdr:nvCxnSpPr>
        <xdr:cNvPr id="51" name="Straight Connector 50"/>
        <xdr:cNvCxnSpPr/>
      </xdr:nvCxnSpPr>
      <xdr:spPr>
        <a:xfrm>
          <a:off x="25763819" y="3931023"/>
          <a:ext cx="0" cy="213632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1645313</xdr:colOff>
      <xdr:row>12</xdr:row>
      <xdr:rowOff>84044</xdr:rowOff>
    </xdr:from>
    <xdr:to>
      <xdr:col>21</xdr:col>
      <xdr:colOff>1645313</xdr:colOff>
      <xdr:row>12</xdr:row>
      <xdr:rowOff>281439</xdr:rowOff>
    </xdr:to>
    <xdr:cxnSp macro="">
      <xdr:nvCxnSpPr>
        <xdr:cNvPr id="52" name="Straight Connector 51"/>
        <xdr:cNvCxnSpPr/>
      </xdr:nvCxnSpPr>
      <xdr:spPr>
        <a:xfrm>
          <a:off x="25749166" y="5395632"/>
          <a:ext cx="0" cy="197395"/>
        </a:xfrm>
        <a:prstGeom prst="line">
          <a:avLst/>
        </a:prstGeom>
        <a:ln w="127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223284</xdr:colOff>
      <xdr:row>1</xdr:row>
      <xdr:rowOff>51955</xdr:rowOff>
    </xdr:from>
    <xdr:to>
      <xdr:col>11</xdr:col>
      <xdr:colOff>969819</xdr:colOff>
      <xdr:row>6</xdr:row>
      <xdr:rowOff>225137</xdr:rowOff>
    </xdr:to>
    <xdr:pic>
      <xdr:nvPicPr>
        <xdr:cNvPr id="53" name="Picture 52" descr="C:\Users\nikhi\Pictures\ZIRO-PNG-gre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13" b="8937"/>
        <a:stretch/>
      </xdr:blipFill>
      <xdr:spPr bwMode="auto">
        <a:xfrm>
          <a:off x="10423693" y="51955"/>
          <a:ext cx="2131990" cy="1991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207818</xdr:colOff>
      <xdr:row>8</xdr:row>
      <xdr:rowOff>346364</xdr:rowOff>
    </xdr:from>
    <xdr:ext cx="524567" cy="311496"/>
    <xdr:sp macro="" textlink="">
      <xdr:nvSpPr>
        <xdr:cNvPr id="2" name="TextBox 1"/>
        <xdr:cNvSpPr txBox="1"/>
      </xdr:nvSpPr>
      <xdr:spPr>
        <a:xfrm>
          <a:off x="5299363" y="2892137"/>
          <a:ext cx="52456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ASM</a:t>
          </a:r>
        </a:p>
      </xdr:txBody>
    </xdr:sp>
    <xdr:clientData/>
  </xdr:oneCellAnchor>
  <xdr:oneCellAnchor>
    <xdr:from>
      <xdr:col>9</xdr:col>
      <xdr:colOff>190500</xdr:colOff>
      <xdr:row>9</xdr:row>
      <xdr:rowOff>0</xdr:rowOff>
    </xdr:from>
    <xdr:ext cx="524567" cy="311496"/>
    <xdr:sp macro="" textlink="">
      <xdr:nvSpPr>
        <xdr:cNvPr id="40" name="TextBox 39"/>
        <xdr:cNvSpPr txBox="1"/>
      </xdr:nvSpPr>
      <xdr:spPr>
        <a:xfrm>
          <a:off x="10390909" y="2909455"/>
          <a:ext cx="52456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ASM</a:t>
          </a:r>
        </a:p>
      </xdr:txBody>
    </xdr:sp>
    <xdr:clientData/>
  </xdr:oneCellAnchor>
  <xdr:oneCellAnchor>
    <xdr:from>
      <xdr:col>12</xdr:col>
      <xdr:colOff>190500</xdr:colOff>
      <xdr:row>9</xdr:row>
      <xdr:rowOff>17319</xdr:rowOff>
    </xdr:from>
    <xdr:ext cx="524567" cy="311496"/>
    <xdr:sp macro="" textlink="">
      <xdr:nvSpPr>
        <xdr:cNvPr id="41" name="TextBox 40"/>
        <xdr:cNvSpPr txBox="1"/>
      </xdr:nvSpPr>
      <xdr:spPr>
        <a:xfrm>
          <a:off x="14131636" y="2926774"/>
          <a:ext cx="52456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ASM</a:t>
          </a:r>
        </a:p>
      </xdr:txBody>
    </xdr:sp>
    <xdr:clientData/>
  </xdr:oneCellAnchor>
  <xdr:oneCellAnchor>
    <xdr:from>
      <xdr:col>16</xdr:col>
      <xdr:colOff>2060863</xdr:colOff>
      <xdr:row>9</xdr:row>
      <xdr:rowOff>17319</xdr:rowOff>
    </xdr:from>
    <xdr:ext cx="524567" cy="311496"/>
    <xdr:sp macro="" textlink="">
      <xdr:nvSpPr>
        <xdr:cNvPr id="42" name="TextBox 41"/>
        <xdr:cNvSpPr txBox="1"/>
      </xdr:nvSpPr>
      <xdr:spPr>
        <a:xfrm>
          <a:off x="19933227" y="2926774"/>
          <a:ext cx="52456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ASM</a:t>
          </a:r>
        </a:p>
      </xdr:txBody>
    </xdr:sp>
    <xdr:clientData/>
  </xdr:oneCellAnchor>
  <xdr:oneCellAnchor>
    <xdr:from>
      <xdr:col>19</xdr:col>
      <xdr:colOff>155863</xdr:colOff>
      <xdr:row>9</xdr:row>
      <xdr:rowOff>1</xdr:rowOff>
    </xdr:from>
    <xdr:ext cx="524567" cy="311496"/>
    <xdr:sp macro="" textlink="">
      <xdr:nvSpPr>
        <xdr:cNvPr id="54" name="TextBox 53"/>
        <xdr:cNvSpPr txBox="1"/>
      </xdr:nvSpPr>
      <xdr:spPr>
        <a:xfrm>
          <a:off x="22998545" y="2909456"/>
          <a:ext cx="52456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ASM</a:t>
          </a:r>
        </a:p>
      </xdr:txBody>
    </xdr:sp>
    <xdr:clientData/>
  </xdr:oneCellAnchor>
  <xdr:oneCellAnchor>
    <xdr:from>
      <xdr:col>22</xdr:col>
      <xdr:colOff>173181</xdr:colOff>
      <xdr:row>9</xdr:row>
      <xdr:rowOff>17319</xdr:rowOff>
    </xdr:from>
    <xdr:ext cx="524567" cy="311496"/>
    <xdr:sp macro="" textlink="">
      <xdr:nvSpPr>
        <xdr:cNvPr id="55" name="TextBox 54"/>
        <xdr:cNvSpPr txBox="1"/>
      </xdr:nvSpPr>
      <xdr:spPr>
        <a:xfrm>
          <a:off x="27674454" y="2926774"/>
          <a:ext cx="52456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ASM</a:t>
          </a:r>
        </a:p>
      </xdr:txBody>
    </xdr:sp>
    <xdr:clientData/>
  </xdr:oneCellAnchor>
  <xdr:oneCellAnchor>
    <xdr:from>
      <xdr:col>25</xdr:col>
      <xdr:colOff>207818</xdr:colOff>
      <xdr:row>8</xdr:row>
      <xdr:rowOff>329046</xdr:rowOff>
    </xdr:from>
    <xdr:ext cx="524567" cy="311496"/>
    <xdr:sp macro="" textlink="">
      <xdr:nvSpPr>
        <xdr:cNvPr id="56" name="TextBox 55"/>
        <xdr:cNvSpPr txBox="1"/>
      </xdr:nvSpPr>
      <xdr:spPr>
        <a:xfrm>
          <a:off x="30878318" y="2874819"/>
          <a:ext cx="52456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ASM</a:t>
          </a:r>
        </a:p>
      </xdr:txBody>
    </xdr:sp>
    <xdr:clientData/>
  </xdr:oneCellAnchor>
  <xdr:oneCellAnchor>
    <xdr:from>
      <xdr:col>6</xdr:col>
      <xdr:colOff>1472046</xdr:colOff>
      <xdr:row>11</xdr:row>
      <xdr:rowOff>415637</xdr:rowOff>
    </xdr:from>
    <xdr:ext cx="850682" cy="311496"/>
    <xdr:sp macro="" textlink="">
      <xdr:nvSpPr>
        <xdr:cNvPr id="57" name="TextBox 56"/>
        <xdr:cNvSpPr txBox="1"/>
      </xdr:nvSpPr>
      <xdr:spPr>
        <a:xfrm>
          <a:off x="7949046" y="4693228"/>
          <a:ext cx="8506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</xdr:col>
      <xdr:colOff>1524000</xdr:colOff>
      <xdr:row>11</xdr:row>
      <xdr:rowOff>467592</xdr:rowOff>
    </xdr:from>
    <xdr:ext cx="850682" cy="311496"/>
    <xdr:sp macro="" textlink="">
      <xdr:nvSpPr>
        <xdr:cNvPr id="58" name="TextBox 57"/>
        <xdr:cNvSpPr txBox="1"/>
      </xdr:nvSpPr>
      <xdr:spPr>
        <a:xfrm>
          <a:off x="2216727" y="4745183"/>
          <a:ext cx="8506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</xdr:col>
      <xdr:colOff>1489364</xdr:colOff>
      <xdr:row>13</xdr:row>
      <xdr:rowOff>432956</xdr:rowOff>
    </xdr:from>
    <xdr:ext cx="850682" cy="311496"/>
    <xdr:sp macro="" textlink="">
      <xdr:nvSpPr>
        <xdr:cNvPr id="59" name="TextBox 58"/>
        <xdr:cNvSpPr txBox="1"/>
      </xdr:nvSpPr>
      <xdr:spPr>
        <a:xfrm>
          <a:off x="2182091" y="5801592"/>
          <a:ext cx="8506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</xdr:col>
      <xdr:colOff>1541318</xdr:colOff>
      <xdr:row>17</xdr:row>
      <xdr:rowOff>415638</xdr:rowOff>
    </xdr:from>
    <xdr:ext cx="850682" cy="311496"/>
    <xdr:sp macro="" textlink="">
      <xdr:nvSpPr>
        <xdr:cNvPr id="60" name="TextBox 59"/>
        <xdr:cNvSpPr txBox="1"/>
      </xdr:nvSpPr>
      <xdr:spPr>
        <a:xfrm>
          <a:off x="2234045" y="7966365"/>
          <a:ext cx="8506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</xdr:col>
      <xdr:colOff>1437409</xdr:colOff>
      <xdr:row>23</xdr:row>
      <xdr:rowOff>398319</xdr:rowOff>
    </xdr:from>
    <xdr:ext cx="850682" cy="311496"/>
    <xdr:sp macro="" textlink="">
      <xdr:nvSpPr>
        <xdr:cNvPr id="61" name="TextBox 60"/>
        <xdr:cNvSpPr txBox="1"/>
      </xdr:nvSpPr>
      <xdr:spPr>
        <a:xfrm>
          <a:off x="2130136" y="11222183"/>
          <a:ext cx="8506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6</xdr:col>
      <xdr:colOff>762000</xdr:colOff>
      <xdr:row>15</xdr:row>
      <xdr:rowOff>450274</xdr:rowOff>
    </xdr:from>
    <xdr:ext cx="850682" cy="311496"/>
    <xdr:sp macro="" textlink="">
      <xdr:nvSpPr>
        <xdr:cNvPr id="62" name="TextBox 61"/>
        <xdr:cNvSpPr txBox="1"/>
      </xdr:nvSpPr>
      <xdr:spPr>
        <a:xfrm>
          <a:off x="7239000" y="6909956"/>
          <a:ext cx="8506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6</xdr:col>
      <xdr:colOff>1472046</xdr:colOff>
      <xdr:row>17</xdr:row>
      <xdr:rowOff>450274</xdr:rowOff>
    </xdr:from>
    <xdr:ext cx="850682" cy="311496"/>
    <xdr:sp macro="" textlink="">
      <xdr:nvSpPr>
        <xdr:cNvPr id="63" name="TextBox 62"/>
        <xdr:cNvSpPr txBox="1"/>
      </xdr:nvSpPr>
      <xdr:spPr>
        <a:xfrm>
          <a:off x="7949046" y="8001001"/>
          <a:ext cx="8506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11</xdr:col>
      <xdr:colOff>1731820</xdr:colOff>
      <xdr:row>11</xdr:row>
      <xdr:rowOff>554182</xdr:rowOff>
    </xdr:from>
    <xdr:ext cx="708014" cy="264560"/>
    <xdr:sp macro="" textlink="">
      <xdr:nvSpPr>
        <xdr:cNvPr id="64" name="TextBox 63"/>
        <xdr:cNvSpPr txBox="1"/>
      </xdr:nvSpPr>
      <xdr:spPr>
        <a:xfrm>
          <a:off x="13317684" y="4831773"/>
          <a:ext cx="708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11</xdr:col>
      <xdr:colOff>1679864</xdr:colOff>
      <xdr:row>14</xdr:row>
      <xdr:rowOff>86591</xdr:rowOff>
    </xdr:from>
    <xdr:ext cx="708014" cy="264560"/>
    <xdr:sp macro="" textlink="">
      <xdr:nvSpPr>
        <xdr:cNvPr id="66" name="TextBox 65"/>
        <xdr:cNvSpPr txBox="1"/>
      </xdr:nvSpPr>
      <xdr:spPr>
        <a:xfrm>
          <a:off x="13265728" y="6182591"/>
          <a:ext cx="708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14</xdr:col>
      <xdr:colOff>1177637</xdr:colOff>
      <xdr:row>11</xdr:row>
      <xdr:rowOff>450273</xdr:rowOff>
    </xdr:from>
    <xdr:ext cx="708014" cy="264560"/>
    <xdr:sp macro="" textlink="">
      <xdr:nvSpPr>
        <xdr:cNvPr id="67" name="TextBox 66"/>
        <xdr:cNvSpPr txBox="1"/>
      </xdr:nvSpPr>
      <xdr:spPr>
        <a:xfrm>
          <a:off x="16504228" y="4727864"/>
          <a:ext cx="708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14</xdr:col>
      <xdr:colOff>1125683</xdr:colOff>
      <xdr:row>15</xdr:row>
      <xdr:rowOff>450273</xdr:rowOff>
    </xdr:from>
    <xdr:ext cx="708014" cy="264560"/>
    <xdr:sp macro="" textlink="">
      <xdr:nvSpPr>
        <xdr:cNvPr id="68" name="TextBox 67"/>
        <xdr:cNvSpPr txBox="1"/>
      </xdr:nvSpPr>
      <xdr:spPr>
        <a:xfrm>
          <a:off x="16452274" y="6909955"/>
          <a:ext cx="708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14</xdr:col>
      <xdr:colOff>1194956</xdr:colOff>
      <xdr:row>18</xdr:row>
      <xdr:rowOff>121228</xdr:rowOff>
    </xdr:from>
    <xdr:ext cx="708014" cy="264560"/>
    <xdr:sp macro="" textlink="">
      <xdr:nvSpPr>
        <xdr:cNvPr id="69" name="TextBox 68"/>
        <xdr:cNvSpPr txBox="1"/>
      </xdr:nvSpPr>
      <xdr:spPr>
        <a:xfrm>
          <a:off x="16521547" y="8399319"/>
          <a:ext cx="708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18</xdr:col>
      <xdr:colOff>1039093</xdr:colOff>
      <xdr:row>12</xdr:row>
      <xdr:rowOff>121227</xdr:rowOff>
    </xdr:from>
    <xdr:ext cx="708014" cy="264560"/>
    <xdr:sp macro="" textlink="">
      <xdr:nvSpPr>
        <xdr:cNvPr id="70" name="TextBox 69"/>
        <xdr:cNvSpPr txBox="1"/>
      </xdr:nvSpPr>
      <xdr:spPr>
        <a:xfrm>
          <a:off x="22201911" y="5126182"/>
          <a:ext cx="708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21</xdr:col>
      <xdr:colOff>2615048</xdr:colOff>
      <xdr:row>11</xdr:row>
      <xdr:rowOff>502228</xdr:rowOff>
    </xdr:from>
    <xdr:ext cx="708014" cy="264560"/>
    <xdr:sp macro="" textlink="">
      <xdr:nvSpPr>
        <xdr:cNvPr id="71" name="TextBox 70"/>
        <xdr:cNvSpPr txBox="1"/>
      </xdr:nvSpPr>
      <xdr:spPr>
        <a:xfrm>
          <a:off x="26843184" y="4779819"/>
          <a:ext cx="708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21</xdr:col>
      <xdr:colOff>2563093</xdr:colOff>
      <xdr:row>14</xdr:row>
      <xdr:rowOff>103910</xdr:rowOff>
    </xdr:from>
    <xdr:ext cx="708014" cy="264560"/>
    <xdr:sp macro="" textlink="">
      <xdr:nvSpPr>
        <xdr:cNvPr id="72" name="TextBox 71"/>
        <xdr:cNvSpPr txBox="1"/>
      </xdr:nvSpPr>
      <xdr:spPr>
        <a:xfrm>
          <a:off x="26791229" y="6199910"/>
          <a:ext cx="708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24</xdr:col>
      <xdr:colOff>1160320</xdr:colOff>
      <xdr:row>12</xdr:row>
      <xdr:rowOff>121228</xdr:rowOff>
    </xdr:from>
    <xdr:ext cx="708014" cy="264560"/>
    <xdr:sp macro="" textlink="">
      <xdr:nvSpPr>
        <xdr:cNvPr id="73" name="TextBox 72"/>
        <xdr:cNvSpPr txBox="1"/>
      </xdr:nvSpPr>
      <xdr:spPr>
        <a:xfrm>
          <a:off x="30047047" y="5126183"/>
          <a:ext cx="708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1</xdr:col>
      <xdr:colOff>1541318</xdr:colOff>
      <xdr:row>15</xdr:row>
      <xdr:rowOff>450273</xdr:rowOff>
    </xdr:from>
    <xdr:ext cx="850682" cy="311496"/>
    <xdr:sp macro="" textlink="">
      <xdr:nvSpPr>
        <xdr:cNvPr id="74" name="TextBox 73"/>
        <xdr:cNvSpPr txBox="1"/>
      </xdr:nvSpPr>
      <xdr:spPr>
        <a:xfrm>
          <a:off x="2234045" y="6909955"/>
          <a:ext cx="8506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Sub-ASM</a:t>
          </a:r>
        </a:p>
      </xdr:txBody>
    </xdr:sp>
    <xdr:clientData/>
  </xdr:oneCellAnchor>
  <xdr:oneCellAnchor>
    <xdr:from>
      <xdr:col>0</xdr:col>
      <xdr:colOff>640771</xdr:colOff>
      <xdr:row>25</xdr:row>
      <xdr:rowOff>294410</xdr:rowOff>
    </xdr:from>
    <xdr:ext cx="4208319" cy="655949"/>
    <xdr:sp macro="" textlink="">
      <xdr:nvSpPr>
        <xdr:cNvPr id="75" name="TextBox 74"/>
        <xdr:cNvSpPr txBox="1"/>
      </xdr:nvSpPr>
      <xdr:spPr>
        <a:xfrm>
          <a:off x="640771" y="12209319"/>
          <a:ext cx="4208319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rgbClr val="FF0000"/>
              </a:solidFill>
            </a:rPr>
            <a:t>ASM:            Main</a:t>
          </a:r>
          <a:r>
            <a:rPr lang="en-US" sz="1800" baseline="0">
              <a:solidFill>
                <a:srgbClr val="FF0000"/>
              </a:solidFill>
            </a:rPr>
            <a:t> Assembly</a:t>
          </a:r>
          <a:br>
            <a:rPr lang="en-US" sz="1800">
              <a:solidFill>
                <a:srgbClr val="FF0000"/>
              </a:solidFill>
            </a:rPr>
          </a:br>
          <a:r>
            <a:rPr lang="en-US" sz="1800">
              <a:solidFill>
                <a:srgbClr val="FF0000"/>
              </a:solidFill>
            </a:rPr>
            <a:t>Sub-ASM:    Sub-Assembly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69274</xdr:colOff>
      <xdr:row>0</xdr:row>
      <xdr:rowOff>190500</xdr:rowOff>
    </xdr:from>
    <xdr:to>
      <xdr:col>2</xdr:col>
      <xdr:colOff>51955</xdr:colOff>
      <xdr:row>3</xdr:row>
      <xdr:rowOff>278904</xdr:rowOff>
    </xdr:to>
    <xdr:pic>
      <xdr:nvPicPr>
        <xdr:cNvPr id="3" name="Picture 2" descr="C:\Users\nikhi\Pictures\zeroUI_Logo_320_24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74" y="190500"/>
          <a:ext cx="3654136" cy="971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1783773</xdr:colOff>
      <xdr:row>18</xdr:row>
      <xdr:rowOff>17318</xdr:rowOff>
    </xdr:from>
    <xdr:to>
      <xdr:col>1</xdr:col>
      <xdr:colOff>2164773</xdr:colOff>
      <xdr:row>51</xdr:row>
      <xdr:rowOff>640773</xdr:rowOff>
    </xdr:to>
    <xdr:sp macro="" textlink="">
      <xdr:nvSpPr>
        <xdr:cNvPr id="4" name="Left Brace 3"/>
        <xdr:cNvSpPr/>
      </xdr:nvSpPr>
      <xdr:spPr>
        <a:xfrm>
          <a:off x="3273137" y="6044045"/>
          <a:ext cx="381000" cy="9074728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1797628</xdr:colOff>
      <xdr:row>52</xdr:row>
      <xdr:rowOff>31172</xdr:rowOff>
    </xdr:from>
    <xdr:to>
      <xdr:col>1</xdr:col>
      <xdr:colOff>2147454</xdr:colOff>
      <xdr:row>87</xdr:row>
      <xdr:rowOff>640772</xdr:rowOff>
    </xdr:to>
    <xdr:sp macro="" textlink="">
      <xdr:nvSpPr>
        <xdr:cNvPr id="5" name="Left Brace 4"/>
        <xdr:cNvSpPr/>
      </xdr:nvSpPr>
      <xdr:spPr>
        <a:xfrm>
          <a:off x="3286992" y="15236536"/>
          <a:ext cx="349826" cy="1023850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1794165</xdr:colOff>
      <xdr:row>88</xdr:row>
      <xdr:rowOff>10391</xdr:rowOff>
    </xdr:from>
    <xdr:to>
      <xdr:col>2</xdr:col>
      <xdr:colOff>17318</xdr:colOff>
      <xdr:row>99</xdr:row>
      <xdr:rowOff>207819</xdr:rowOff>
    </xdr:to>
    <xdr:sp macro="" textlink="">
      <xdr:nvSpPr>
        <xdr:cNvPr id="6" name="Left Brace 5"/>
        <xdr:cNvSpPr/>
      </xdr:nvSpPr>
      <xdr:spPr>
        <a:xfrm>
          <a:off x="3283529" y="23424573"/>
          <a:ext cx="405244" cy="3834246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1409068</xdr:colOff>
      <xdr:row>69</xdr:row>
      <xdr:rowOff>40118</xdr:rowOff>
    </xdr:from>
    <xdr:ext cx="374141" cy="1443537"/>
    <xdr:sp macro="" textlink="">
      <xdr:nvSpPr>
        <xdr:cNvPr id="7" name="TextBox 6"/>
        <xdr:cNvSpPr txBox="1"/>
      </xdr:nvSpPr>
      <xdr:spPr>
        <a:xfrm rot="16200000">
          <a:off x="2363734" y="20144361"/>
          <a:ext cx="144353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atin typeface="+mn-lt"/>
            </a:rPr>
            <a:t>Electronics -II</a:t>
          </a:r>
        </a:p>
      </xdr:txBody>
    </xdr:sp>
    <xdr:clientData/>
  </xdr:oneCellAnchor>
  <xdr:oneCellAnchor>
    <xdr:from>
      <xdr:col>1</xdr:col>
      <xdr:colOff>1405600</xdr:colOff>
      <xdr:row>92</xdr:row>
      <xdr:rowOff>118864</xdr:rowOff>
    </xdr:from>
    <xdr:ext cx="374141" cy="1313758"/>
    <xdr:sp macro="" textlink="">
      <xdr:nvSpPr>
        <xdr:cNvPr id="8" name="TextBox 7"/>
        <xdr:cNvSpPr txBox="1"/>
      </xdr:nvSpPr>
      <xdr:spPr>
        <a:xfrm rot="16200000">
          <a:off x="2425156" y="27085490"/>
          <a:ext cx="131375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atin typeface="+mn-lt"/>
            </a:rPr>
            <a:t>Mechanical </a:t>
          </a:r>
        </a:p>
      </xdr:txBody>
    </xdr:sp>
    <xdr:clientData/>
  </xdr:oneCellAnchor>
  <xdr:twoCellAnchor>
    <xdr:from>
      <xdr:col>1</xdr:col>
      <xdr:colOff>1774014</xdr:colOff>
      <xdr:row>122</xdr:row>
      <xdr:rowOff>51954</xdr:rowOff>
    </xdr:from>
    <xdr:to>
      <xdr:col>1</xdr:col>
      <xdr:colOff>2164772</xdr:colOff>
      <xdr:row>163</xdr:row>
      <xdr:rowOff>432955</xdr:rowOff>
    </xdr:to>
    <xdr:sp macro="" textlink="">
      <xdr:nvSpPr>
        <xdr:cNvPr id="10" name="Left Brace 9"/>
        <xdr:cNvSpPr/>
      </xdr:nvSpPr>
      <xdr:spPr>
        <a:xfrm>
          <a:off x="3271738" y="38145385"/>
          <a:ext cx="390758" cy="11292053"/>
        </a:xfrm>
        <a:prstGeom prst="leftBrace">
          <a:avLst>
            <a:gd name="adj1" fmla="val 8333"/>
            <a:gd name="adj2" fmla="val 32548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1424868</xdr:colOff>
      <xdr:row>134</xdr:row>
      <xdr:rowOff>195679</xdr:rowOff>
    </xdr:from>
    <xdr:ext cx="374141" cy="1385379"/>
    <xdr:sp macro="" textlink="">
      <xdr:nvSpPr>
        <xdr:cNvPr id="11" name="TextBox 10"/>
        <xdr:cNvSpPr txBox="1"/>
      </xdr:nvSpPr>
      <xdr:spPr>
        <a:xfrm rot="16200000">
          <a:off x="2418401" y="42056363"/>
          <a:ext cx="138537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atin typeface="+mn-lt"/>
            </a:rPr>
            <a:t>Electronics -I</a:t>
          </a:r>
        </a:p>
      </xdr:txBody>
    </xdr:sp>
    <xdr:clientData/>
  </xdr:oneCellAnchor>
  <xdr:oneCellAnchor>
    <xdr:from>
      <xdr:col>1</xdr:col>
      <xdr:colOff>1420091</xdr:colOff>
      <xdr:row>33</xdr:row>
      <xdr:rowOff>219579</xdr:rowOff>
    </xdr:from>
    <xdr:ext cx="374141" cy="1385379"/>
    <xdr:sp macro="" textlink="">
      <xdr:nvSpPr>
        <xdr:cNvPr id="12" name="TextBox 11"/>
        <xdr:cNvSpPr txBox="1"/>
      </xdr:nvSpPr>
      <xdr:spPr>
        <a:xfrm rot="16200000">
          <a:off x="2403836" y="10388743"/>
          <a:ext cx="138537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atin typeface="+mn-lt"/>
            </a:rPr>
            <a:t>Electronics -I</a:t>
          </a:r>
        </a:p>
      </xdr:txBody>
    </xdr:sp>
    <xdr:clientData/>
  </xdr:oneCellAnchor>
  <xdr:twoCellAnchor>
    <xdr:from>
      <xdr:col>1</xdr:col>
      <xdr:colOff>1756695</xdr:colOff>
      <xdr:row>120</xdr:row>
      <xdr:rowOff>17317</xdr:rowOff>
    </xdr:from>
    <xdr:to>
      <xdr:col>1</xdr:col>
      <xdr:colOff>2178325</xdr:colOff>
      <xdr:row>122</xdr:row>
      <xdr:rowOff>34636</xdr:rowOff>
    </xdr:to>
    <xdr:sp macro="" textlink="">
      <xdr:nvSpPr>
        <xdr:cNvPr id="13" name="Left Brace 12"/>
        <xdr:cNvSpPr/>
      </xdr:nvSpPr>
      <xdr:spPr>
        <a:xfrm>
          <a:off x="3255847" y="38009643"/>
          <a:ext cx="421630" cy="497710"/>
        </a:xfrm>
        <a:prstGeom prst="leftBrace">
          <a:avLst>
            <a:gd name="adj1" fmla="val 8333"/>
            <a:gd name="adj2" fmla="val 4919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286023</xdr:colOff>
      <xdr:row>120</xdr:row>
      <xdr:rowOff>63536</xdr:rowOff>
    </xdr:from>
    <xdr:ext cx="1494768" cy="374141"/>
    <xdr:sp macro="" textlink="">
      <xdr:nvSpPr>
        <xdr:cNvPr id="14" name="TextBox 13"/>
        <xdr:cNvSpPr txBox="1"/>
      </xdr:nvSpPr>
      <xdr:spPr>
        <a:xfrm>
          <a:off x="1785175" y="38055862"/>
          <a:ext cx="149476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latin typeface="+mn-lt"/>
            </a:rPr>
            <a:t>Mechanical - I</a:t>
          </a:r>
        </a:p>
      </xdr:txBody>
    </xdr:sp>
    <xdr:clientData/>
  </xdr:oneCellAnchor>
  <xdr:twoCellAnchor>
    <xdr:from>
      <xdr:col>1</xdr:col>
      <xdr:colOff>1756695</xdr:colOff>
      <xdr:row>198</xdr:row>
      <xdr:rowOff>0</xdr:rowOff>
    </xdr:from>
    <xdr:to>
      <xdr:col>1</xdr:col>
      <xdr:colOff>2147453</xdr:colOff>
      <xdr:row>231</xdr:row>
      <xdr:rowOff>0</xdr:rowOff>
    </xdr:to>
    <xdr:sp macro="" textlink="">
      <xdr:nvSpPr>
        <xdr:cNvPr id="15" name="Left Brace 14"/>
        <xdr:cNvSpPr/>
      </xdr:nvSpPr>
      <xdr:spPr>
        <a:xfrm>
          <a:off x="3255847" y="62881565"/>
          <a:ext cx="390758" cy="10452652"/>
        </a:xfrm>
        <a:prstGeom prst="leftBrace">
          <a:avLst>
            <a:gd name="adj1" fmla="val 8333"/>
            <a:gd name="adj2" fmla="val 6448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1432398</xdr:colOff>
      <xdr:row>220</xdr:row>
      <xdr:rowOff>273328</xdr:rowOff>
    </xdr:from>
    <xdr:ext cx="374141" cy="1405380"/>
    <xdr:sp macro="" textlink="">
      <xdr:nvSpPr>
        <xdr:cNvPr id="16" name="TextBox 15"/>
        <xdr:cNvSpPr txBox="1"/>
      </xdr:nvSpPr>
      <xdr:spPr>
        <a:xfrm rot="16200000">
          <a:off x="2415931" y="69435208"/>
          <a:ext cx="140538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latin typeface="+mn-lt"/>
            </a:rPr>
            <a:t>Electronics -I</a:t>
          </a:r>
        </a:p>
      </xdr:txBody>
    </xdr:sp>
    <xdr:clientData/>
  </xdr:oneCellAnchor>
  <xdr:twoCellAnchor>
    <xdr:from>
      <xdr:col>1</xdr:col>
      <xdr:colOff>1725823</xdr:colOff>
      <xdr:row>196</xdr:row>
      <xdr:rowOff>59826</xdr:rowOff>
    </xdr:from>
    <xdr:to>
      <xdr:col>1</xdr:col>
      <xdr:colOff>2147453</xdr:colOff>
      <xdr:row>197</xdr:row>
      <xdr:rowOff>235257</xdr:rowOff>
    </xdr:to>
    <xdr:sp macro="" textlink="">
      <xdr:nvSpPr>
        <xdr:cNvPr id="17" name="Left Brace 16"/>
        <xdr:cNvSpPr/>
      </xdr:nvSpPr>
      <xdr:spPr>
        <a:xfrm>
          <a:off x="3222609" y="63060897"/>
          <a:ext cx="421630" cy="420360"/>
        </a:xfrm>
        <a:prstGeom prst="leftBrace">
          <a:avLst>
            <a:gd name="adj1" fmla="val 8333"/>
            <a:gd name="adj2" fmla="val 4919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255151</xdr:colOff>
      <xdr:row>196</xdr:row>
      <xdr:rowOff>106045</xdr:rowOff>
    </xdr:from>
    <xdr:ext cx="1494768" cy="310097"/>
    <xdr:sp macro="" textlink="">
      <xdr:nvSpPr>
        <xdr:cNvPr id="18" name="TextBox 17"/>
        <xdr:cNvSpPr txBox="1"/>
      </xdr:nvSpPr>
      <xdr:spPr>
        <a:xfrm>
          <a:off x="1751937" y="63107116"/>
          <a:ext cx="1494768" cy="3100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>
              <a:latin typeface="+mn-lt"/>
            </a:rPr>
            <a:t>Mechanical - I</a:t>
          </a:r>
        </a:p>
      </xdr:txBody>
    </xdr:sp>
    <xdr:clientData/>
  </xdr:oneCellAnchor>
  <xdr:oneCellAnchor>
    <xdr:from>
      <xdr:col>7</xdr:col>
      <xdr:colOff>1420956</xdr:colOff>
      <xdr:row>0</xdr:row>
      <xdr:rowOff>81395</xdr:rowOff>
    </xdr:from>
    <xdr:ext cx="1718291" cy="2284023"/>
    <xdr:sp macro="" textlink="">
      <xdr:nvSpPr>
        <xdr:cNvPr id="2" name="TextBox 1"/>
        <xdr:cNvSpPr txBox="1"/>
      </xdr:nvSpPr>
      <xdr:spPr>
        <a:xfrm>
          <a:off x="24376206" y="81395"/>
          <a:ext cx="1718291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Motor Module</a:t>
          </a:r>
        </a:p>
        <a:p>
          <a:r>
            <a:rPr lang="en-US" sz="2000"/>
            <a:t>Glove</a:t>
          </a:r>
          <a:r>
            <a:rPr lang="en-US" sz="2000" baseline="0"/>
            <a:t> Module</a:t>
          </a:r>
        </a:p>
        <a:p>
          <a:r>
            <a:rPr lang="en-US" sz="2000" baseline="0"/>
            <a:t>Accessories</a:t>
          </a:r>
          <a:br>
            <a:rPr lang="en-US" sz="2000" baseline="0"/>
          </a:br>
          <a:r>
            <a:rPr lang="en-US" sz="2000" baseline="0"/>
            <a:t>Packaging</a:t>
          </a:r>
        </a:p>
        <a:p>
          <a:endParaRPr lang="en-US" sz="2000" baseline="0"/>
        </a:p>
        <a:p>
          <a:endParaRPr lang="en-US" sz="2000" baseline="0"/>
        </a:p>
        <a:p>
          <a:endParaRPr lang="en-US" sz="2000"/>
        </a:p>
      </xdr:txBody>
    </xdr:sp>
    <xdr:clientData/>
  </xdr:oneCellAnchor>
  <xdr:oneCellAnchor>
    <xdr:from>
      <xdr:col>10</xdr:col>
      <xdr:colOff>219074</xdr:colOff>
      <xdr:row>0</xdr:row>
      <xdr:rowOff>98715</xdr:rowOff>
    </xdr:from>
    <xdr:ext cx="2057743" cy="1657826"/>
    <xdr:sp macro="" textlink="">
      <xdr:nvSpPr>
        <xdr:cNvPr id="9" name="TextBox 8"/>
        <xdr:cNvSpPr txBox="1"/>
      </xdr:nvSpPr>
      <xdr:spPr>
        <a:xfrm>
          <a:off x="26941029" y="98715"/>
          <a:ext cx="2057743" cy="1657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Wheels</a:t>
          </a:r>
          <a:endParaRPr lang="en-US" sz="2000">
            <a:effectLst/>
          </a:endParaRPr>
        </a:p>
        <a:p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Tile</a:t>
          </a:r>
          <a:endParaRPr lang="en-US" sz="2000">
            <a:effectLst/>
          </a:endParaRPr>
        </a:p>
        <a:p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Connector Screws</a:t>
          </a:r>
        </a:p>
        <a:p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Final Assembly</a:t>
          </a:r>
          <a:endParaRPr lang="en-US" sz="2000">
            <a:effectLst/>
          </a:endParaRPr>
        </a:p>
        <a:p>
          <a:endParaRPr lang="en-US" sz="2000"/>
        </a:p>
      </xdr:txBody>
    </xdr:sp>
    <xdr:clientData/>
  </xdr:oneCellAnchor>
  <xdr:twoCellAnchor>
    <xdr:from>
      <xdr:col>7</xdr:col>
      <xdr:colOff>1228725</xdr:colOff>
      <xdr:row>2</xdr:row>
      <xdr:rowOff>314325</xdr:rowOff>
    </xdr:from>
    <xdr:to>
      <xdr:col>7</xdr:col>
      <xdr:colOff>1476375</xdr:colOff>
      <xdr:row>3</xdr:row>
      <xdr:rowOff>133350</xdr:rowOff>
    </xdr:to>
    <xdr:sp macro="" textlink="">
      <xdr:nvSpPr>
        <xdr:cNvPr id="21" name="Rectangle 20"/>
        <xdr:cNvSpPr/>
      </xdr:nvSpPr>
      <xdr:spPr>
        <a:xfrm>
          <a:off x="24183975" y="790575"/>
          <a:ext cx="247650" cy="219075"/>
        </a:xfrm>
        <a:prstGeom prst="rect">
          <a:avLst/>
        </a:prstGeom>
        <a:solidFill>
          <a:srgbClr val="FF996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1228725</xdr:colOff>
      <xdr:row>3</xdr:row>
      <xdr:rowOff>247650</xdr:rowOff>
    </xdr:from>
    <xdr:to>
      <xdr:col>7</xdr:col>
      <xdr:colOff>1476375</xdr:colOff>
      <xdr:row>4</xdr:row>
      <xdr:rowOff>66675</xdr:rowOff>
    </xdr:to>
    <xdr:sp macro="" textlink="">
      <xdr:nvSpPr>
        <xdr:cNvPr id="22" name="Rectangle 21"/>
        <xdr:cNvSpPr/>
      </xdr:nvSpPr>
      <xdr:spPr>
        <a:xfrm>
          <a:off x="24183975" y="1123950"/>
          <a:ext cx="247650" cy="219075"/>
        </a:xfrm>
        <a:prstGeom prst="rect">
          <a:avLst/>
        </a:prstGeom>
        <a:solidFill>
          <a:srgbClr val="FFC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1228725</xdr:colOff>
      <xdr:row>2</xdr:row>
      <xdr:rowOff>0</xdr:rowOff>
    </xdr:from>
    <xdr:to>
      <xdr:col>7</xdr:col>
      <xdr:colOff>1476375</xdr:colOff>
      <xdr:row>2</xdr:row>
      <xdr:rowOff>219075</xdr:rowOff>
    </xdr:to>
    <xdr:sp macro="" textlink="">
      <xdr:nvSpPr>
        <xdr:cNvPr id="23" name="Rectangle 22"/>
        <xdr:cNvSpPr/>
      </xdr:nvSpPr>
      <xdr:spPr>
        <a:xfrm>
          <a:off x="24183975" y="476250"/>
          <a:ext cx="247650" cy="2190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1228725</xdr:colOff>
      <xdr:row>0</xdr:row>
      <xdr:rowOff>161925</xdr:rowOff>
    </xdr:from>
    <xdr:to>
      <xdr:col>7</xdr:col>
      <xdr:colOff>1476375</xdr:colOff>
      <xdr:row>1</xdr:row>
      <xdr:rowOff>142875</xdr:rowOff>
    </xdr:to>
    <xdr:sp macro="" textlink="">
      <xdr:nvSpPr>
        <xdr:cNvPr id="24" name="Rectangle 23"/>
        <xdr:cNvSpPr/>
      </xdr:nvSpPr>
      <xdr:spPr>
        <a:xfrm>
          <a:off x="24183975" y="161925"/>
          <a:ext cx="247650" cy="219075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0</xdr:row>
      <xdr:rowOff>190500</xdr:rowOff>
    </xdr:from>
    <xdr:to>
      <xdr:col>10</xdr:col>
      <xdr:colOff>247650</xdr:colOff>
      <xdr:row>1</xdr:row>
      <xdr:rowOff>171450</xdr:rowOff>
    </xdr:to>
    <xdr:sp macro="" textlink="">
      <xdr:nvSpPr>
        <xdr:cNvPr id="25" name="Rectangle 24"/>
        <xdr:cNvSpPr/>
      </xdr:nvSpPr>
      <xdr:spPr>
        <a:xfrm>
          <a:off x="26765250" y="190500"/>
          <a:ext cx="247650" cy="219075"/>
        </a:xfrm>
        <a:prstGeom prst="rect">
          <a:avLst/>
        </a:prstGeom>
        <a:solidFill>
          <a:srgbClr val="FF66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2</xdr:row>
      <xdr:rowOff>19050</xdr:rowOff>
    </xdr:from>
    <xdr:to>
      <xdr:col>10</xdr:col>
      <xdr:colOff>257175</xdr:colOff>
      <xdr:row>2</xdr:row>
      <xdr:rowOff>238125</xdr:rowOff>
    </xdr:to>
    <xdr:sp macro="" textlink="">
      <xdr:nvSpPr>
        <xdr:cNvPr id="26" name="Rectangle 25"/>
        <xdr:cNvSpPr/>
      </xdr:nvSpPr>
      <xdr:spPr>
        <a:xfrm>
          <a:off x="26774775" y="495300"/>
          <a:ext cx="247650" cy="219075"/>
        </a:xfrm>
        <a:prstGeom prst="rect">
          <a:avLst/>
        </a:prstGeom>
        <a:solidFill>
          <a:srgbClr val="FF66FF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2</xdr:row>
      <xdr:rowOff>342900</xdr:rowOff>
    </xdr:from>
    <xdr:to>
      <xdr:col>10</xdr:col>
      <xdr:colOff>257175</xdr:colOff>
      <xdr:row>3</xdr:row>
      <xdr:rowOff>161925</xdr:rowOff>
    </xdr:to>
    <xdr:sp macro="" textlink="">
      <xdr:nvSpPr>
        <xdr:cNvPr id="27" name="Rectangle 26"/>
        <xdr:cNvSpPr/>
      </xdr:nvSpPr>
      <xdr:spPr>
        <a:xfrm>
          <a:off x="26774775" y="819150"/>
          <a:ext cx="247650" cy="219075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24245</xdr:colOff>
      <xdr:row>3</xdr:row>
      <xdr:rowOff>227734</xdr:rowOff>
    </xdr:from>
    <xdr:to>
      <xdr:col>10</xdr:col>
      <xdr:colOff>271895</xdr:colOff>
      <xdr:row>4</xdr:row>
      <xdr:rowOff>52821</xdr:rowOff>
    </xdr:to>
    <xdr:sp macro="" textlink="">
      <xdr:nvSpPr>
        <xdr:cNvPr id="28" name="Rectangle 27"/>
        <xdr:cNvSpPr/>
      </xdr:nvSpPr>
      <xdr:spPr>
        <a:xfrm>
          <a:off x="26746200" y="1110961"/>
          <a:ext cx="247650" cy="223405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2081119</xdr:colOff>
      <xdr:row>3</xdr:row>
      <xdr:rowOff>180975</xdr:rowOff>
    </xdr:to>
    <xdr:pic>
      <xdr:nvPicPr>
        <xdr:cNvPr id="6" name="Picture 5" descr="C:\Users\nikhi\Pictures\zeroUI_Logo_320_24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414494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otor%20Modules\Rotating%20Pin%20Screw\Rotating%20Pin%20Screw_Body.STEP" TargetMode="External"/><Relationship Id="rId18" Type="http://schemas.openxmlformats.org/officeDocument/2006/relationships/hyperlink" Target="Motor%20Modules\Shell\Shell_BRASS%20SQUARE%20NUT_10-32_(.375inX0.375inX0.125in).STEP" TargetMode="External"/><Relationship Id="rId26" Type="http://schemas.openxmlformats.org/officeDocument/2006/relationships/hyperlink" Target="Wheels\Wheel.STEP" TargetMode="External"/><Relationship Id="rId39" Type="http://schemas.openxmlformats.org/officeDocument/2006/relationships/hyperlink" Target="Glove%20Modules\PCB%20Shell\Glove-E1-PCB" TargetMode="External"/><Relationship Id="rId21" Type="http://schemas.openxmlformats.org/officeDocument/2006/relationships/hyperlink" Target="Glove%20Modules\PCB%20Shell\PCB_Shell_Mechanical_Lower%20Enclosure.STEP" TargetMode="External"/><Relationship Id="rId34" Type="http://schemas.openxmlformats.org/officeDocument/2006/relationships/hyperlink" Target="Motor%20Modules\Quark\E1-PCB\MicroContr-%20WT8266-%20DataSheet%20V1.0.pdf" TargetMode="External"/><Relationship Id="rId42" Type="http://schemas.openxmlformats.org/officeDocument/2006/relationships/hyperlink" Target="Packaging\E1-PCB\Connector-%20Magnetic%20Circular-A.pdf" TargetMode="External"/><Relationship Id="rId47" Type="http://schemas.openxmlformats.org/officeDocument/2006/relationships/hyperlink" Target="Packaging\Packaging_Tray_Lid.STEP" TargetMode="External"/><Relationship Id="rId50" Type="http://schemas.openxmlformats.org/officeDocument/2006/relationships/hyperlink" Target="Accessories\Smartphone_Mount.PNG" TargetMode="External"/><Relationship Id="rId55" Type="http://schemas.openxmlformats.org/officeDocument/2006/relationships/hyperlink" Target="Motor%20Modules\Quark\Quark_Mechanical_Cover_Middle.STEP" TargetMode="External"/><Relationship Id="rId63" Type="http://schemas.openxmlformats.org/officeDocument/2006/relationships/hyperlink" Target="Motor%20Modules\Quark\Quark_Mechanical_Gear_5_Output%20Gear_32Teeth_0.5Modulus.STEP" TargetMode="External"/><Relationship Id="rId68" Type="http://schemas.openxmlformats.org/officeDocument/2006/relationships/hyperlink" Target="Motor%20Modules\Quark\Assembly\Assembly%20Exploded%20View.JPG" TargetMode="External"/><Relationship Id="rId7" Type="http://schemas.openxmlformats.org/officeDocument/2006/relationships/hyperlink" Target="http://www.mcmaster.com/" TargetMode="External"/><Relationship Id="rId71" Type="http://schemas.openxmlformats.org/officeDocument/2006/relationships/hyperlink" Target="Packaging\Velvet%20Pouch.PNG" TargetMode="External"/><Relationship Id="rId2" Type="http://schemas.openxmlformats.org/officeDocument/2006/relationships/hyperlink" Target="Motor%20Modules\Quark\Assembly\Assembly%20Exploded%20View.JPG" TargetMode="External"/><Relationship Id="rId16" Type="http://schemas.openxmlformats.org/officeDocument/2006/relationships/hyperlink" Target="Motor%20Modules\Shell\Shell_Body.STEP" TargetMode="External"/><Relationship Id="rId29" Type="http://schemas.openxmlformats.org/officeDocument/2006/relationships/hyperlink" Target="Tile\Tile_L%20Bracket.STEP" TargetMode="External"/><Relationship Id="rId11" Type="http://schemas.openxmlformats.org/officeDocument/2006/relationships/hyperlink" Target="Motor%20Modules\Rotating%20Pin\Rotating%20Pin_Body.STEP" TargetMode="External"/><Relationship Id="rId24" Type="http://schemas.openxmlformats.org/officeDocument/2006/relationships/hyperlink" Target="Packaging\Packaging%20Foam%20Upper.pdf" TargetMode="External"/><Relationship Id="rId32" Type="http://schemas.openxmlformats.org/officeDocument/2006/relationships/hyperlink" Target="Motor%20Modules\Quark\E1-PCB\E1-PCB-Gerber%20Files.zip" TargetMode="External"/><Relationship Id="rId37" Type="http://schemas.openxmlformats.org/officeDocument/2006/relationships/hyperlink" Target="Glove%20Modules\PCB%20Shell\Glove-E1-PCB\Glove-E1-PCB%20Gerber%20Files.zip" TargetMode="External"/><Relationship Id="rId40" Type="http://schemas.openxmlformats.org/officeDocument/2006/relationships/hyperlink" Target="Packaging\E1-PCB\Packaging%20E1-PCB%20Gerber%20File.zip" TargetMode="External"/><Relationship Id="rId45" Type="http://schemas.openxmlformats.org/officeDocument/2006/relationships/hyperlink" Target="Tile\Tile_Cross_Axle_Pin_Unidirectional_33.0mm.STEP" TargetMode="External"/><Relationship Id="rId53" Type="http://schemas.openxmlformats.org/officeDocument/2006/relationships/hyperlink" Target="http://www.mcmaster.com/" TargetMode="External"/><Relationship Id="rId58" Type="http://schemas.openxmlformats.org/officeDocument/2006/relationships/hyperlink" Target="Motor%20Modules\Quark\Quark_Mechanical_Shaft_1.5X13mm.STEP" TargetMode="External"/><Relationship Id="rId66" Type="http://schemas.openxmlformats.org/officeDocument/2006/relationships/hyperlink" Target="Motor%20Modules\Quark\Assembly\Assembly%20Exploded%20View.JPG" TargetMode="External"/><Relationship Id="rId74" Type="http://schemas.openxmlformats.org/officeDocument/2006/relationships/vmlDrawing" Target="../drawings/vmlDrawing3.vm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Packaging\Packaging%20Foam%20Lower.pdf" TargetMode="External"/><Relationship Id="rId28" Type="http://schemas.openxmlformats.org/officeDocument/2006/relationships/hyperlink" Target="Tile\Tile_Cross_Axle%20Pin_Bi-directional_45_deg_Offset.STEP" TargetMode="External"/><Relationship Id="rId36" Type="http://schemas.openxmlformats.org/officeDocument/2006/relationships/hyperlink" Target="Glove%20Modules\PCB%20Shell\Glove-E1-PCB\PB03-1010L-16C-20(SUS250).pdf" TargetMode="External"/><Relationship Id="rId49" Type="http://schemas.openxmlformats.org/officeDocument/2006/relationships/hyperlink" Target="Accessories\Ziro_Keychain.png" TargetMode="External"/><Relationship Id="rId57" Type="http://schemas.openxmlformats.org/officeDocument/2006/relationships/hyperlink" Target="Motor%20Modules\Quark\Quark_Mechanical_Shaft_1.5X7.25mm.STEP" TargetMode="External"/><Relationship Id="rId61" Type="http://schemas.openxmlformats.org/officeDocument/2006/relationships/hyperlink" Target="Motor%20Modules\Quark\Quark_Mechanical_Gear_3_Large_43Teeth_0.3Modulus__Small_9Teeth_0.4Modulus.STEP" TargetMode="External"/><Relationship Id="rId10" Type="http://schemas.openxmlformats.org/officeDocument/2006/relationships/hyperlink" Target="Motor%20Modules\Hinge\92395A515_BRASS%20PRESS-FIT%20EXPANSION%20INSERT%20FOR%20PLASTICS.STEP" TargetMode="External"/><Relationship Id="rId19" Type="http://schemas.openxmlformats.org/officeDocument/2006/relationships/hyperlink" Target="Motor%20Modules\Shell\Shell_Knurled_HIGH-TENSION%20DOWEL%20PIN_(1inX0.125in).STEP" TargetMode="External"/><Relationship Id="rId31" Type="http://schemas.openxmlformats.org/officeDocument/2006/relationships/hyperlink" Target="Connector%20Screw\Connector%20Screw_TYPE%2018-8%20SS%20LOW%20PROFILE%20SOCKET%20CAP%20SCREW(10-32X0.625in).STEP" TargetMode="External"/><Relationship Id="rId44" Type="http://schemas.openxmlformats.org/officeDocument/2006/relationships/hyperlink" Target="Packaging\E1-PCB\Connector-%20USB-Vertical.pdf" TargetMode="External"/><Relationship Id="rId52" Type="http://schemas.openxmlformats.org/officeDocument/2006/relationships/hyperlink" Target="Motor%20Modules\Quark\Assembly\Assembly%20Exploded%20View.JPG" TargetMode="External"/><Relationship Id="rId60" Type="http://schemas.openxmlformats.org/officeDocument/2006/relationships/hyperlink" Target="Motor%20Modules\Quark\Quark_Mechanical_Gear_2__Large_43Teeth_0.3Modulus__Small_9Teeth_0.3Modulus.STEP" TargetMode="External"/><Relationship Id="rId65" Type="http://schemas.openxmlformats.org/officeDocument/2006/relationships/hyperlink" Target="Motor%20Modules\Quark\Quark_Mechanical_TYPE%2018-8%20SS%20SOCKET%20HEAD%20CAP%20SCREW_M2%20X%2030mm.STEP" TargetMode="External"/><Relationship Id="rId73" Type="http://schemas.openxmlformats.org/officeDocument/2006/relationships/drawing" Target="../drawings/drawing3.xm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Motor%20Modules\Hinge\Hinge_Body.STEP" TargetMode="External"/><Relationship Id="rId14" Type="http://schemas.openxmlformats.org/officeDocument/2006/relationships/hyperlink" Target="Motor%20Modules\Rotating%20Pin%20Screw\90289A341_ALLOY%20STEEL%20KNURL-GRIP%20CUP%20POINT%20SET%20SCREW.STEP" TargetMode="External"/><Relationship Id="rId22" Type="http://schemas.openxmlformats.org/officeDocument/2006/relationships/hyperlink" Target="Glove%20Modules\Battery%20Shell\Battery_Shell_Holder_Body.STEP" TargetMode="External"/><Relationship Id="rId27" Type="http://schemas.openxmlformats.org/officeDocument/2006/relationships/hyperlink" Target="Tile\Tile_2Side_Body_Half.STEP" TargetMode="External"/><Relationship Id="rId30" Type="http://schemas.openxmlformats.org/officeDocument/2006/relationships/hyperlink" Target="Connector%20Screw\Connector%20Screw_Body.STEP" TargetMode="External"/><Relationship Id="rId35" Type="http://schemas.openxmlformats.org/officeDocument/2006/relationships/hyperlink" Target="Motor%20Modules\Quark\E1-PCB" TargetMode="External"/><Relationship Id="rId43" Type="http://schemas.openxmlformats.org/officeDocument/2006/relationships/hyperlink" Target="Packaging\E1-PCB\Connector-%20DC%20Power%20Jack-%20CP-102A-ND.pdf" TargetMode="External"/><Relationship Id="rId48" Type="http://schemas.openxmlformats.org/officeDocument/2006/relationships/hyperlink" Target="Packaging\Package_Tray_Top.STEP" TargetMode="External"/><Relationship Id="rId56" Type="http://schemas.openxmlformats.org/officeDocument/2006/relationships/hyperlink" Target="Motor%20Modules\Quark\Quark_Mechanical_Cover_Bottom.STEP" TargetMode="External"/><Relationship Id="rId64" Type="http://schemas.openxmlformats.org/officeDocument/2006/relationships/hyperlink" Target="Motor%20Modules\Quark\Quark_Mechanical_GearPotentiometerConnector.STEP" TargetMode="External"/><Relationship Id="rId69" Type="http://schemas.openxmlformats.org/officeDocument/2006/relationships/hyperlink" Target="Motor%20Modules\Quark\E2-PCB\E2-PCB-Gerber-Files.zip" TargetMode="External"/><Relationship Id="rId8" Type="http://schemas.openxmlformats.org/officeDocument/2006/relationships/hyperlink" Target="http://www.mcmaster.com/" TargetMode="External"/><Relationship Id="rId51" Type="http://schemas.openxmlformats.org/officeDocument/2006/relationships/hyperlink" Target="Motor%20Modules\Quark\E1-PCB\Motor-Dong%20HUI%20Brushed%203.65-7V.pdf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://www.wireless-tag.com/index.php/product/dis/33.html" TargetMode="External"/><Relationship Id="rId12" Type="http://schemas.openxmlformats.org/officeDocument/2006/relationships/hyperlink" Target="Motor%20Modules\Rotating%20Pin\92395A515_BRASS%20PRESS-FIT%20EXPANSION%20INSERT%20FOR%20PLASTICS%20(1).STEP" TargetMode="External"/><Relationship Id="rId17" Type="http://schemas.openxmlformats.org/officeDocument/2006/relationships/hyperlink" Target="Motor%20Modules\Shell\Shell_Battery_Lid.STEP" TargetMode="External"/><Relationship Id="rId25" Type="http://schemas.openxmlformats.org/officeDocument/2006/relationships/hyperlink" Target="Wheels\Wheel.STEP" TargetMode="External"/><Relationship Id="rId33" Type="http://schemas.openxmlformats.org/officeDocument/2006/relationships/hyperlink" Target="Motor%20Modules\Quark\E2-PCB\Connector-%20Magnetic%20Circular-B.pdf" TargetMode="External"/><Relationship Id="rId38" Type="http://schemas.openxmlformats.org/officeDocument/2006/relationships/hyperlink" Target="Glove%20Modules\PCB%20Shell\Glove-E1-PCB\Flex%20Sensor%20Pattern.dxf" TargetMode="External"/><Relationship Id="rId46" Type="http://schemas.openxmlformats.org/officeDocument/2006/relationships/hyperlink" Target="Packaging\Box%20Dimension%20and%20Outline.pdf" TargetMode="External"/><Relationship Id="rId59" Type="http://schemas.openxmlformats.org/officeDocument/2006/relationships/hyperlink" Target="Motor%20Modules\Quark\Quark_Mechanical_Shaft_1.5X19mm.STEP" TargetMode="External"/><Relationship Id="rId67" Type="http://schemas.openxmlformats.org/officeDocument/2006/relationships/hyperlink" Target="Motor%20Modules\Quark\E2-PCB" TargetMode="External"/><Relationship Id="rId20" Type="http://schemas.openxmlformats.org/officeDocument/2006/relationships/hyperlink" Target="Glove%20Modules\PCB%20Shell\PCB_Shell_Mechanical_Upper%20Enclosure.STEP" TargetMode="External"/><Relationship Id="rId41" Type="http://schemas.openxmlformats.org/officeDocument/2006/relationships/hyperlink" Target="Packaging\E1-PCB" TargetMode="External"/><Relationship Id="rId54" Type="http://schemas.openxmlformats.org/officeDocument/2006/relationships/hyperlink" Target="Motor%20Modules\Quark\Quark_Mechanical_Cover_Top.STEP" TargetMode="External"/><Relationship Id="rId62" Type="http://schemas.openxmlformats.org/officeDocument/2006/relationships/hyperlink" Target="Motor%20Modules\Quark\Quark_Mechanical_Gear_4_Large_35Teeth_0.4%20Modulus___Small_11Teeth_0.5Modulus.STEP" TargetMode="External"/><Relationship Id="rId70" Type="http://schemas.openxmlformats.org/officeDocument/2006/relationships/hyperlink" Target="Motor%20Modules\Quark\Assembly\Assembly%20Exploded%20View.JPG" TargetMode="External"/><Relationship Id="rId75" Type="http://schemas.openxmlformats.org/officeDocument/2006/relationships/comments" Target="../comments3.xm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s://www.amazon.com/New-Magnetic-Button-Clasp-Snaps/dp/B005T7OC7Q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Wheels\Wheel.STEP" TargetMode="External"/><Relationship Id="rId13" Type="http://schemas.openxmlformats.org/officeDocument/2006/relationships/hyperlink" Target="Motor%20Modules\Quark\Quark_Mechanical_Cover_Top.STEP" TargetMode="External"/><Relationship Id="rId18" Type="http://schemas.openxmlformats.org/officeDocument/2006/relationships/hyperlink" Target="Motor%20Modules\Quark\Quark_Mechanical_Gear_4_Large_35Teeth_0.4%20Modulus___Small_11Teeth_0.5Modulus.STEP" TargetMode="External"/><Relationship Id="rId26" Type="http://schemas.openxmlformats.org/officeDocument/2006/relationships/hyperlink" Target="Tile\Tile_L%20Bracket.STEP" TargetMode="External"/><Relationship Id="rId3" Type="http://schemas.openxmlformats.org/officeDocument/2006/relationships/hyperlink" Target="Glove%20Modules\PCB%20Shell\PCB_Shell_Mechanical_Lower%20Enclosure.STEP" TargetMode="External"/><Relationship Id="rId21" Type="http://schemas.openxmlformats.org/officeDocument/2006/relationships/hyperlink" Target="Packaging\Packaging_Tray_Lid.STEP" TargetMode="External"/><Relationship Id="rId7" Type="http://schemas.openxmlformats.org/officeDocument/2006/relationships/hyperlink" Target="Connector%20Screw\Connector%20Screw_Body.STEP" TargetMode="External"/><Relationship Id="rId12" Type="http://schemas.openxmlformats.org/officeDocument/2006/relationships/hyperlink" Target="Motor%20Modules\Shell\Shell_Battery_Lid.STEP" TargetMode="External"/><Relationship Id="rId17" Type="http://schemas.openxmlformats.org/officeDocument/2006/relationships/hyperlink" Target="Motor%20Modules\Quark\Quark_Mechanical_Gear_3_Large_43Teeth_0.3Modulus__Small_9Teeth_0.4Modulus.STEP" TargetMode="External"/><Relationship Id="rId25" Type="http://schemas.openxmlformats.org/officeDocument/2006/relationships/hyperlink" Target="Wheels\Wheel.STEP" TargetMode="External"/><Relationship Id="rId2" Type="http://schemas.openxmlformats.org/officeDocument/2006/relationships/hyperlink" Target="Glove%20Modules\PCB%20Shell\PCB_Shell_Mechanical_Upper%20Enclosure.STEP" TargetMode="External"/><Relationship Id="rId16" Type="http://schemas.openxmlformats.org/officeDocument/2006/relationships/hyperlink" Target="Motor%20Modules\Quark\Quark_Mechanical_Gear_2__Large_43Teeth_0.3Modulus__Small_9Teeth_0.3Modulus.STEP" TargetMode="External"/><Relationship Id="rId20" Type="http://schemas.openxmlformats.org/officeDocument/2006/relationships/hyperlink" Target="Motor%20Modules\Quark\Quark_Mechanical_GearPotentiometerConnector.STEP" TargetMode="External"/><Relationship Id="rId1" Type="http://schemas.openxmlformats.org/officeDocument/2006/relationships/hyperlink" Target="Motor%20Modules\Hinge\Hinge_Body.STEP" TargetMode="External"/><Relationship Id="rId6" Type="http://schemas.openxmlformats.org/officeDocument/2006/relationships/hyperlink" Target="Motor%20Modules\Rotating%20Pin%20Screw\Rotating%20Pin%20Screw_Body.STEP" TargetMode="External"/><Relationship Id="rId11" Type="http://schemas.openxmlformats.org/officeDocument/2006/relationships/hyperlink" Target="Motor%20Modules\Shell\Shell_Body.STEP" TargetMode="External"/><Relationship Id="rId24" Type="http://schemas.openxmlformats.org/officeDocument/2006/relationships/hyperlink" Target="Packaging\Packaging%20Foam%20Upper.pdf" TargetMode="External"/><Relationship Id="rId5" Type="http://schemas.openxmlformats.org/officeDocument/2006/relationships/hyperlink" Target="Motor%20Modules\Rotating%20Pin\Rotating%20Pin_Body.STEP" TargetMode="External"/><Relationship Id="rId15" Type="http://schemas.openxmlformats.org/officeDocument/2006/relationships/hyperlink" Target="Motor%20Modules\Quark\Quark_Mechanical_Cover_Bottom.STEP" TargetMode="External"/><Relationship Id="rId23" Type="http://schemas.openxmlformats.org/officeDocument/2006/relationships/hyperlink" Target="Packaging\Packaging%20Foam%20Lower.pdf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Tile\Tile_Cross_Axle_Pin_Unidirectional_33.0mm.STEP" TargetMode="External"/><Relationship Id="rId19" Type="http://schemas.openxmlformats.org/officeDocument/2006/relationships/hyperlink" Target="Motor%20Modules\Quark\Quark_Mechanical_Gear_5_Output%20Gear_32Teeth_0.5Modulus.STEP" TargetMode="External"/><Relationship Id="rId4" Type="http://schemas.openxmlformats.org/officeDocument/2006/relationships/hyperlink" Target="Glove%20Modules\Battery%20Shell\Battery_Shell_Holder_Body.STEP" TargetMode="External"/><Relationship Id="rId9" Type="http://schemas.openxmlformats.org/officeDocument/2006/relationships/hyperlink" Target="Tile\Tile_Cross_Axle%20Pin_Bi-directional_45_deg_Offset.STEP" TargetMode="External"/><Relationship Id="rId14" Type="http://schemas.openxmlformats.org/officeDocument/2006/relationships/hyperlink" Target="Motor%20Modules\Quark\Quark_Mechanical_Cover_Middle.STEP" TargetMode="External"/><Relationship Id="rId22" Type="http://schemas.openxmlformats.org/officeDocument/2006/relationships/hyperlink" Target="Packaging\Package_Tray_Top.STEP" TargetMode="External"/><Relationship Id="rId27" Type="http://schemas.openxmlformats.org/officeDocument/2006/relationships/hyperlink" Target="Tile\Tile_2Side_Body_Half.ST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2"/>
  <sheetViews>
    <sheetView tabSelected="1" zoomScaleNormal="100" workbookViewId="0">
      <selection activeCell="C11" sqref="C11"/>
    </sheetView>
  </sheetViews>
  <sheetFormatPr defaultRowHeight="15" x14ac:dyDescent="0.25"/>
  <cols>
    <col min="1" max="1" width="6.375" style="347" customWidth="1"/>
    <col min="2" max="2" width="21.125" style="347" customWidth="1"/>
    <col min="3" max="11" width="13.375" style="347" customWidth="1"/>
    <col min="12" max="16384" width="9" style="347"/>
  </cols>
  <sheetData>
    <row r="1" spans="2:15" ht="28.5" x14ac:dyDescent="0.45">
      <c r="B1" s="776"/>
      <c r="C1" s="777"/>
      <c r="D1" s="777"/>
      <c r="E1" s="768" t="s">
        <v>719</v>
      </c>
      <c r="F1" s="768"/>
      <c r="G1" s="768"/>
      <c r="H1" s="768"/>
      <c r="I1" s="768"/>
      <c r="J1" s="768"/>
      <c r="K1" s="765"/>
      <c r="L1" s="351"/>
      <c r="M1" s="351"/>
      <c r="N1" s="351"/>
      <c r="O1" s="351"/>
    </row>
    <row r="2" spans="2:15" ht="28.5" x14ac:dyDescent="0.45">
      <c r="B2" s="778"/>
      <c r="C2" s="779"/>
      <c r="D2" s="779"/>
      <c r="E2" s="769"/>
      <c r="F2" s="769"/>
      <c r="G2" s="769"/>
      <c r="H2" s="769"/>
      <c r="I2" s="769"/>
      <c r="J2" s="769"/>
      <c r="K2" s="766"/>
      <c r="L2" s="351"/>
      <c r="M2" s="351"/>
      <c r="N2" s="351"/>
      <c r="O2" s="351"/>
    </row>
    <row r="3" spans="2:15" ht="15.75" x14ac:dyDescent="0.25">
      <c r="B3" s="778"/>
      <c r="C3" s="779"/>
      <c r="D3" s="779"/>
      <c r="E3" s="477" t="s">
        <v>497</v>
      </c>
      <c r="F3" s="478" t="s">
        <v>634</v>
      </c>
      <c r="G3" s="477"/>
      <c r="H3" s="477" t="s">
        <v>712</v>
      </c>
      <c r="I3" s="446"/>
      <c r="J3" s="464" t="s">
        <v>711</v>
      </c>
      <c r="K3" s="766"/>
    </row>
    <row r="4" spans="2:15" ht="29.25" thickBot="1" x14ac:dyDescent="0.3">
      <c r="B4" s="780"/>
      <c r="C4" s="781"/>
      <c r="D4" s="781"/>
      <c r="E4" s="482" t="s">
        <v>0</v>
      </c>
      <c r="F4" s="480">
        <v>2</v>
      </c>
      <c r="G4" s="479"/>
      <c r="H4" s="486"/>
      <c r="I4" s="483"/>
      <c r="J4" s="484"/>
      <c r="K4" s="767"/>
    </row>
    <row r="5" spans="2:15" ht="28.5" x14ac:dyDescent="0.45">
      <c r="B5" s="467"/>
      <c r="C5" s="467"/>
      <c r="D5" s="467"/>
      <c r="E5" s="468"/>
      <c r="F5" s="473"/>
      <c r="G5" s="468"/>
      <c r="H5" s="472"/>
      <c r="I5" s="350"/>
      <c r="J5" s="475"/>
      <c r="K5" s="474"/>
    </row>
    <row r="6" spans="2:15" ht="29.25" thickBot="1" x14ac:dyDescent="0.5">
      <c r="B6" s="348"/>
      <c r="C6" s="348"/>
      <c r="D6" s="348"/>
      <c r="E6" s="468"/>
      <c r="F6" s="473"/>
      <c r="G6" s="468"/>
      <c r="H6" s="472"/>
      <c r="J6" s="351"/>
      <c r="K6" s="474"/>
    </row>
    <row r="7" spans="2:15" ht="19.5" thickBot="1" x14ac:dyDescent="0.35">
      <c r="B7" s="770" t="s">
        <v>713</v>
      </c>
      <c r="C7" s="771"/>
      <c r="D7" s="771"/>
      <c r="E7" s="771"/>
      <c r="F7" s="771"/>
      <c r="G7" s="771"/>
      <c r="H7" s="771"/>
      <c r="I7" s="771"/>
      <c r="J7" s="771"/>
      <c r="K7" s="772"/>
    </row>
    <row r="8" spans="2:15" x14ac:dyDescent="0.25">
      <c r="B8" s="469" t="s">
        <v>620</v>
      </c>
      <c r="C8" s="756" t="s">
        <v>717</v>
      </c>
      <c r="D8" s="757"/>
      <c r="E8" s="757"/>
      <c r="F8" s="757"/>
      <c r="G8" s="757"/>
      <c r="H8" s="757"/>
      <c r="I8" s="757"/>
      <c r="J8" s="757"/>
      <c r="K8" s="758"/>
    </row>
    <row r="9" spans="2:15" x14ac:dyDescent="0.25">
      <c r="B9" s="471" t="s">
        <v>614</v>
      </c>
      <c r="C9" s="759" t="s">
        <v>716</v>
      </c>
      <c r="D9" s="760"/>
      <c r="E9" s="760"/>
      <c r="F9" s="760"/>
      <c r="G9" s="760"/>
      <c r="H9" s="760"/>
      <c r="I9" s="760"/>
      <c r="J9" s="760"/>
      <c r="K9" s="761"/>
    </row>
    <row r="10" spans="2:15" x14ac:dyDescent="0.25">
      <c r="B10" s="481" t="s">
        <v>714</v>
      </c>
      <c r="C10" s="773" t="s">
        <v>715</v>
      </c>
      <c r="D10" s="774"/>
      <c r="E10" s="774"/>
      <c r="F10" s="774"/>
      <c r="G10" s="774"/>
      <c r="H10" s="774"/>
      <c r="I10" s="774"/>
      <c r="J10" s="774"/>
      <c r="K10" s="775"/>
    </row>
    <row r="11" spans="2:15" x14ac:dyDescent="0.25">
      <c r="B11" s="481" t="s">
        <v>780</v>
      </c>
      <c r="C11" s="750" t="s">
        <v>781</v>
      </c>
      <c r="D11" s="751"/>
      <c r="E11" s="751"/>
      <c r="F11" s="751"/>
      <c r="G11" s="751"/>
      <c r="H11" s="751"/>
      <c r="I11" s="751"/>
      <c r="J11" s="751"/>
      <c r="K11" s="752"/>
    </row>
    <row r="12" spans="2:15" ht="15.75" thickBot="1" x14ac:dyDescent="0.3">
      <c r="B12" s="470" t="s">
        <v>613</v>
      </c>
      <c r="C12" s="762" t="s">
        <v>718</v>
      </c>
      <c r="D12" s="763"/>
      <c r="E12" s="763"/>
      <c r="F12" s="763"/>
      <c r="G12" s="763"/>
      <c r="H12" s="763"/>
      <c r="I12" s="763"/>
      <c r="J12" s="763"/>
      <c r="K12" s="764"/>
    </row>
    <row r="13" spans="2:15" x14ac:dyDescent="0.25">
      <c r="B13" s="465"/>
      <c r="C13" s="466"/>
      <c r="D13" s="466"/>
      <c r="E13" s="466"/>
      <c r="F13" s="466"/>
      <c r="G13" s="466"/>
      <c r="H13" s="466"/>
      <c r="I13" s="466"/>
      <c r="J13" s="466"/>
    </row>
    <row r="14" spans="2:15" ht="15.75" thickBot="1" x14ac:dyDescent="0.3">
      <c r="B14" s="465"/>
      <c r="C14" s="466"/>
      <c r="D14" s="466"/>
      <c r="E14" s="466"/>
      <c r="F14" s="466"/>
      <c r="G14" s="466"/>
      <c r="H14" s="466"/>
      <c r="I14" s="466"/>
      <c r="J14" s="466"/>
    </row>
    <row r="15" spans="2:15" ht="19.5" thickBot="1" x14ac:dyDescent="0.35">
      <c r="B15" s="770" t="s">
        <v>710</v>
      </c>
      <c r="C15" s="771"/>
      <c r="D15" s="771"/>
      <c r="E15" s="771"/>
      <c r="F15" s="771"/>
      <c r="G15" s="771"/>
      <c r="H15" s="771"/>
      <c r="I15" s="771"/>
      <c r="J15" s="771"/>
      <c r="K15" s="772"/>
    </row>
    <row r="16" spans="2:15" s="349" customFormat="1" ht="26.25" thickBot="1" x14ac:dyDescent="0.3">
      <c r="B16" s="630" t="s">
        <v>701</v>
      </c>
      <c r="C16" s="789" t="s">
        <v>621</v>
      </c>
      <c r="D16" s="804"/>
      <c r="E16" s="631" t="s">
        <v>615</v>
      </c>
      <c r="F16" s="632" t="s">
        <v>616</v>
      </c>
      <c r="G16" s="632" t="s">
        <v>617</v>
      </c>
      <c r="H16" s="631" t="s">
        <v>738</v>
      </c>
      <c r="I16" s="633" t="s">
        <v>618</v>
      </c>
      <c r="J16" s="633" t="s">
        <v>737</v>
      </c>
      <c r="K16" s="476" t="s">
        <v>619</v>
      </c>
      <c r="L16" s="435"/>
      <c r="M16" s="435"/>
      <c r="N16" s="435"/>
    </row>
    <row r="17" spans="2:14" x14ac:dyDescent="0.25">
      <c r="B17" s="800" t="s">
        <v>702</v>
      </c>
      <c r="C17" s="797" t="s">
        <v>622</v>
      </c>
      <c r="D17" s="443">
        <v>500</v>
      </c>
      <c r="E17" s="432">
        <f>'Raw Material Cost'!Z5</f>
        <v>48.036849999999994</v>
      </c>
      <c r="F17" s="433">
        <v>0</v>
      </c>
      <c r="G17" s="434">
        <v>0</v>
      </c>
      <c r="H17" s="432">
        <v>0</v>
      </c>
      <c r="I17" s="434">
        <v>0</v>
      </c>
      <c r="J17" s="456">
        <v>0</v>
      </c>
      <c r="K17" s="458">
        <f>SUM(E17:J17)</f>
        <v>48.036849999999994</v>
      </c>
      <c r="L17" s="350"/>
      <c r="M17" s="350"/>
      <c r="N17" s="350"/>
    </row>
    <row r="18" spans="2:14" x14ac:dyDescent="0.25">
      <c r="B18" s="801"/>
      <c r="C18" s="798"/>
      <c r="D18" s="439">
        <v>1000</v>
      </c>
      <c r="E18" s="423">
        <f>'Raw Material Cost'!Z6</f>
        <v>0</v>
      </c>
      <c r="F18" s="425">
        <v>0</v>
      </c>
      <c r="G18" s="426">
        <v>0</v>
      </c>
      <c r="H18" s="423">
        <v>0</v>
      </c>
      <c r="I18" s="426">
        <v>0</v>
      </c>
      <c r="J18" s="448">
        <v>0</v>
      </c>
      <c r="K18" s="459">
        <f t="shared" ref="K18:K22" si="0">SUM(E18:J18)</f>
        <v>0</v>
      </c>
      <c r="L18" s="350"/>
      <c r="M18" s="350"/>
      <c r="N18" s="350"/>
    </row>
    <row r="19" spans="2:14" ht="15.75" thickBot="1" x14ac:dyDescent="0.3">
      <c r="B19" s="802"/>
      <c r="C19" s="436" t="s">
        <v>623</v>
      </c>
      <c r="D19" s="463">
        <v>20000</v>
      </c>
      <c r="E19" s="424">
        <f>'Raw Material Cost'!Z7</f>
        <v>0</v>
      </c>
      <c r="F19" s="427">
        <v>0</v>
      </c>
      <c r="G19" s="428">
        <v>0</v>
      </c>
      <c r="H19" s="424">
        <v>0</v>
      </c>
      <c r="I19" s="428">
        <v>0</v>
      </c>
      <c r="J19" s="449">
        <v>0</v>
      </c>
      <c r="K19" s="460">
        <f t="shared" si="0"/>
        <v>0</v>
      </c>
      <c r="L19" s="350"/>
      <c r="M19" s="350"/>
      <c r="N19" s="350"/>
    </row>
    <row r="20" spans="2:14" x14ac:dyDescent="0.25">
      <c r="B20" s="803" t="s">
        <v>703</v>
      </c>
      <c r="C20" s="799" t="s">
        <v>622</v>
      </c>
      <c r="D20" s="440">
        <v>500</v>
      </c>
      <c r="E20" s="429">
        <f>'Raw Material Cost'!Z8</f>
        <v>81.31592999999998</v>
      </c>
      <c r="F20" s="430">
        <v>0</v>
      </c>
      <c r="G20" s="431">
        <v>0</v>
      </c>
      <c r="H20" s="429">
        <v>0</v>
      </c>
      <c r="I20" s="431">
        <v>0</v>
      </c>
      <c r="J20" s="447">
        <v>0</v>
      </c>
      <c r="K20" s="462">
        <f t="shared" si="0"/>
        <v>81.31592999999998</v>
      </c>
      <c r="L20" s="350"/>
      <c r="M20" s="350"/>
      <c r="N20" s="350"/>
    </row>
    <row r="21" spans="2:14" x14ac:dyDescent="0.25">
      <c r="B21" s="801"/>
      <c r="C21" s="798"/>
      <c r="D21" s="439">
        <v>1000</v>
      </c>
      <c r="E21" s="423">
        <f>'Raw Material Cost'!Z9</f>
        <v>0</v>
      </c>
      <c r="F21" s="425">
        <v>0</v>
      </c>
      <c r="G21" s="426">
        <v>0</v>
      </c>
      <c r="H21" s="423">
        <v>0</v>
      </c>
      <c r="I21" s="426">
        <v>0</v>
      </c>
      <c r="J21" s="448">
        <v>0</v>
      </c>
      <c r="K21" s="459">
        <f t="shared" si="0"/>
        <v>0</v>
      </c>
      <c r="L21" s="350"/>
      <c r="M21" s="350"/>
      <c r="N21" s="350"/>
    </row>
    <row r="22" spans="2:14" ht="15.75" thickBot="1" x14ac:dyDescent="0.3">
      <c r="B22" s="802"/>
      <c r="C22" s="436" t="s">
        <v>623</v>
      </c>
      <c r="D22" s="463">
        <v>20000</v>
      </c>
      <c r="E22" s="424">
        <f>'Raw Material Cost'!Z10</f>
        <v>0</v>
      </c>
      <c r="F22" s="427">
        <v>0</v>
      </c>
      <c r="G22" s="428">
        <v>0</v>
      </c>
      <c r="H22" s="424">
        <v>0</v>
      </c>
      <c r="I22" s="428">
        <v>0</v>
      </c>
      <c r="J22" s="449">
        <v>0</v>
      </c>
      <c r="K22" s="460">
        <f t="shared" si="0"/>
        <v>0</v>
      </c>
      <c r="L22" s="350"/>
      <c r="M22" s="350"/>
      <c r="N22" s="350"/>
    </row>
    <row r="23" spans="2:14" x14ac:dyDescent="0.25"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</row>
    <row r="24" spans="2:14" ht="15.75" thickBot="1" x14ac:dyDescent="0.3"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</row>
    <row r="25" spans="2:14" ht="21.75" thickBot="1" x14ac:dyDescent="0.4">
      <c r="B25" s="753" t="s">
        <v>739</v>
      </c>
      <c r="C25" s="754"/>
      <c r="D25" s="754"/>
      <c r="E25" s="754"/>
      <c r="F25" s="754"/>
      <c r="G25" s="755"/>
      <c r="H25" s="350"/>
      <c r="I25" s="350"/>
      <c r="J25" s="350"/>
      <c r="K25" s="350"/>
      <c r="L25" s="350"/>
      <c r="M25" s="350"/>
      <c r="N25" s="350"/>
    </row>
    <row r="26" spans="2:14" x14ac:dyDescent="0.25">
      <c r="B26" s="787" t="s">
        <v>706</v>
      </c>
      <c r="C26" s="789" t="s">
        <v>704</v>
      </c>
      <c r="D26" s="790"/>
      <c r="E26" s="793" t="s">
        <v>705</v>
      </c>
      <c r="F26" s="795" t="s">
        <v>707</v>
      </c>
      <c r="G26" s="785" t="s">
        <v>709</v>
      </c>
      <c r="H26" s="485"/>
      <c r="I26" s="485"/>
      <c r="J26" s="457"/>
      <c r="K26" s="350"/>
      <c r="L26" s="350"/>
      <c r="M26" s="350"/>
      <c r="N26" s="350"/>
    </row>
    <row r="27" spans="2:14" ht="15.75" thickBot="1" x14ac:dyDescent="0.3">
      <c r="B27" s="788"/>
      <c r="C27" s="791"/>
      <c r="D27" s="792"/>
      <c r="E27" s="794"/>
      <c r="F27" s="796"/>
      <c r="G27" s="786"/>
      <c r="H27" s="485"/>
      <c r="I27" s="485"/>
      <c r="J27" s="457"/>
      <c r="K27" s="350"/>
      <c r="L27" s="350"/>
      <c r="M27" s="350"/>
      <c r="N27" s="350"/>
    </row>
    <row r="28" spans="2:14" s="442" customFormat="1" x14ac:dyDescent="0.25">
      <c r="B28" s="634" t="s">
        <v>720</v>
      </c>
      <c r="C28" s="782">
        <f>NRE!$O$36</f>
        <v>0</v>
      </c>
      <c r="D28" s="782"/>
      <c r="E28" s="450">
        <f>NRE!$P$45</f>
        <v>0</v>
      </c>
      <c r="F28" s="451">
        <v>0</v>
      </c>
      <c r="G28" s="628">
        <f>SUM(C28:F28)</f>
        <v>0</v>
      </c>
      <c r="H28" s="444"/>
      <c r="I28" s="444"/>
      <c r="J28" s="444"/>
      <c r="K28" s="445"/>
      <c r="L28" s="441"/>
      <c r="M28" s="441"/>
      <c r="N28" s="441"/>
    </row>
    <row r="29" spans="2:14" s="442" customFormat="1" x14ac:dyDescent="0.25">
      <c r="B29" s="635" t="s">
        <v>721</v>
      </c>
      <c r="C29" s="783">
        <v>0</v>
      </c>
      <c r="D29" s="783"/>
      <c r="E29" s="452">
        <v>0</v>
      </c>
      <c r="F29" s="453">
        <v>0</v>
      </c>
      <c r="G29" s="461">
        <f>SUM(C29:F29)</f>
        <v>0</v>
      </c>
      <c r="H29" s="444"/>
      <c r="I29" s="444"/>
      <c r="J29" s="444"/>
      <c r="K29" s="445"/>
      <c r="L29" s="441"/>
      <c r="M29" s="441"/>
      <c r="N29" s="441"/>
    </row>
    <row r="30" spans="2:14" s="442" customFormat="1" ht="15.75" thickBot="1" x14ac:dyDescent="0.3">
      <c r="B30" s="636" t="s">
        <v>722</v>
      </c>
      <c r="C30" s="784">
        <v>0</v>
      </c>
      <c r="D30" s="784"/>
      <c r="E30" s="454">
        <v>0</v>
      </c>
      <c r="F30" s="455">
        <v>0</v>
      </c>
      <c r="G30" s="629">
        <f>SUM(C30:F30)</f>
        <v>0</v>
      </c>
      <c r="H30" s="444"/>
      <c r="I30" s="444"/>
      <c r="J30" s="444"/>
      <c r="K30" s="445"/>
      <c r="L30" s="441"/>
      <c r="M30" s="441"/>
      <c r="N30" s="441"/>
    </row>
    <row r="31" spans="2:14" x14ac:dyDescent="0.25">
      <c r="H31" s="350"/>
      <c r="I31" s="350"/>
      <c r="J31" s="350"/>
      <c r="K31" s="350"/>
      <c r="L31" s="350"/>
    </row>
    <row r="32" spans="2:14" x14ac:dyDescent="0.25">
      <c r="H32" s="350"/>
      <c r="I32" s="350"/>
      <c r="J32" s="350"/>
      <c r="K32" s="350"/>
      <c r="L32" s="350"/>
    </row>
  </sheetData>
  <mergeCells count="23">
    <mergeCell ref="C28:D28"/>
    <mergeCell ref="C29:D29"/>
    <mergeCell ref="C30:D30"/>
    <mergeCell ref="G26:G27"/>
    <mergeCell ref="B26:B27"/>
    <mergeCell ref="C26:D27"/>
    <mergeCell ref="E26:E27"/>
    <mergeCell ref="F26:F27"/>
    <mergeCell ref="B25:G25"/>
    <mergeCell ref="C8:K8"/>
    <mergeCell ref="C9:K9"/>
    <mergeCell ref="C12:K12"/>
    <mergeCell ref="K1:K4"/>
    <mergeCell ref="E1:J2"/>
    <mergeCell ref="B7:K7"/>
    <mergeCell ref="C10:K10"/>
    <mergeCell ref="B1:D4"/>
    <mergeCell ref="B15:K15"/>
    <mergeCell ref="C17:C18"/>
    <mergeCell ref="C20:C21"/>
    <mergeCell ref="B17:B19"/>
    <mergeCell ref="B20:B22"/>
    <mergeCell ref="C16:D16"/>
  </mergeCells>
  <conditionalFormatting sqref="G16">
    <cfRule type="cellIs" dxfId="7" priority="10" stopIfTrue="1" operator="notEqual">
      <formula>#REF!-SUM(#REF!)</formula>
    </cfRule>
  </conditionalFormatting>
  <conditionalFormatting sqref="C16 F16">
    <cfRule type="cellIs" dxfId="6" priority="11" stopIfTrue="1" operator="notEqual">
      <formula>#REF!-SUM(#REF!)</formula>
    </cfRule>
  </conditionalFormatting>
  <conditionalFormatting sqref="E16">
    <cfRule type="cellIs" dxfId="5" priority="9" stopIfTrue="1" operator="notEqual">
      <formula>#REF!-SUM(#REF!)</formula>
    </cfRule>
  </conditionalFormatting>
  <conditionalFormatting sqref="E16">
    <cfRule type="cellIs" dxfId="4" priority="8" stopIfTrue="1" operator="notEqual">
      <formula>#REF!-SUM(#REF!)</formula>
    </cfRule>
  </conditionalFormatting>
  <conditionalFormatting sqref="C26 F26">
    <cfRule type="cellIs" dxfId="3" priority="7" stopIfTrue="1" operator="notEqual">
      <formula>#REF!-SUM(#REF!)</formula>
    </cfRule>
  </conditionalFormatting>
  <conditionalFormatting sqref="E26">
    <cfRule type="cellIs" dxfId="2" priority="5" stopIfTrue="1" operator="notEqual">
      <formula>#REF!-SUM(#REF!)</formula>
    </cfRule>
  </conditionalFormatting>
  <conditionalFormatting sqref="E26">
    <cfRule type="cellIs" dxfId="1" priority="4" stopIfTrue="1" operator="notEqual">
      <formula>#REF!-SUM(#REF!)</formula>
    </cfRule>
  </conditionalFormatting>
  <hyperlinks>
    <hyperlink ref="C11" location="'Terms &amp; Conditions'!A1" display="&gt;Enter Terms and Conditions in &quot;Terms &amp; Conditions&quot; Tab"/>
  </hyperlinks>
  <pageMargins left="0.7" right="0.7" top="0.75" bottom="0.75" header="0.3" footer="0.3"/>
  <pageSetup orientation="portrait" horizontalDpi="4294967293" verticalDpi="0" r:id="rId1"/>
  <ignoredErrors>
    <ignoredError sqref="K17:K22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0"/>
  <sheetViews>
    <sheetView zoomScale="85" zoomScaleNormal="85" workbookViewId="0">
      <selection activeCell="Z3" sqref="Z3:Z10"/>
    </sheetView>
  </sheetViews>
  <sheetFormatPr defaultRowHeight="15" x14ac:dyDescent="0.25"/>
  <cols>
    <col min="2" max="2" width="16.875" customWidth="1"/>
    <col min="3" max="3" width="13.625" customWidth="1"/>
    <col min="4" max="4" width="12.5" customWidth="1"/>
    <col min="5" max="5" width="3.5" bestFit="1" customWidth="1"/>
    <col min="6" max="6" width="10.25" bestFit="1" customWidth="1"/>
    <col min="7" max="7" width="10.5" bestFit="1" customWidth="1"/>
    <col min="8" max="8" width="3.5" bestFit="1" customWidth="1"/>
    <col min="9" max="9" width="9.375" bestFit="1" customWidth="1"/>
    <col min="10" max="10" width="10.5" bestFit="1" customWidth="1"/>
    <col min="11" max="11" width="3.5" bestFit="1" customWidth="1"/>
    <col min="12" max="12" width="8.875" bestFit="1" customWidth="1"/>
    <col min="13" max="13" width="10.5" bestFit="1" customWidth="1"/>
    <col min="14" max="14" width="3.5" bestFit="1" customWidth="1"/>
    <col min="15" max="15" width="9.375" bestFit="1" customWidth="1"/>
    <col min="16" max="16" width="10.5" bestFit="1" customWidth="1"/>
    <col min="17" max="17" width="3.5" bestFit="1" customWidth="1"/>
    <col min="18" max="18" width="8.875" bestFit="1" customWidth="1"/>
    <col min="19" max="19" width="10.5" bestFit="1" customWidth="1"/>
    <col min="20" max="20" width="3.5" bestFit="1" customWidth="1"/>
    <col min="21" max="21" width="8.875" bestFit="1" customWidth="1"/>
    <col min="22" max="22" width="11" customWidth="1"/>
    <col min="23" max="23" width="3.5" bestFit="1" customWidth="1"/>
    <col min="24" max="24" width="9.375" bestFit="1" customWidth="1"/>
    <col min="25" max="25" width="16.375" customWidth="1"/>
    <col min="26" max="26" width="16.125" bestFit="1" customWidth="1"/>
  </cols>
  <sheetData>
    <row r="1" spans="2:27" ht="15.75" thickBot="1" x14ac:dyDescent="0.3"/>
    <row r="2" spans="2:27" ht="21.75" thickBot="1" x14ac:dyDescent="0.4">
      <c r="B2" s="832" t="s">
        <v>615</v>
      </c>
      <c r="C2" s="833"/>
      <c r="D2" s="833"/>
      <c r="E2" s="833"/>
      <c r="F2" s="833"/>
      <c r="G2" s="833"/>
      <c r="H2" s="834"/>
    </row>
    <row r="3" spans="2:27" ht="15.75" x14ac:dyDescent="0.25">
      <c r="B3" s="835" t="s">
        <v>701</v>
      </c>
      <c r="C3" s="808" t="s">
        <v>736</v>
      </c>
      <c r="D3" s="829" t="s">
        <v>726</v>
      </c>
      <c r="E3" s="830"/>
      <c r="F3" s="831"/>
      <c r="G3" s="837" t="s">
        <v>727</v>
      </c>
      <c r="H3" s="838"/>
      <c r="I3" s="839"/>
      <c r="J3" s="810" t="s">
        <v>728</v>
      </c>
      <c r="K3" s="811"/>
      <c r="L3" s="812"/>
      <c r="M3" s="813" t="s">
        <v>729</v>
      </c>
      <c r="N3" s="814"/>
      <c r="O3" s="815"/>
      <c r="P3" s="816" t="s">
        <v>730</v>
      </c>
      <c r="Q3" s="817"/>
      <c r="R3" s="818"/>
      <c r="S3" s="819" t="s">
        <v>731</v>
      </c>
      <c r="T3" s="820"/>
      <c r="U3" s="821"/>
      <c r="V3" s="822" t="s">
        <v>732</v>
      </c>
      <c r="W3" s="823"/>
      <c r="X3" s="824"/>
      <c r="Y3" s="827" t="s">
        <v>733</v>
      </c>
      <c r="Z3" s="825" t="s">
        <v>708</v>
      </c>
    </row>
    <row r="4" spans="2:27" s="487" customFormat="1" ht="26.25" thickBot="1" x14ac:dyDescent="0.3">
      <c r="B4" s="836"/>
      <c r="C4" s="809"/>
      <c r="D4" s="507" t="s">
        <v>723</v>
      </c>
      <c r="E4" s="508" t="s">
        <v>2</v>
      </c>
      <c r="F4" s="509" t="s">
        <v>724</v>
      </c>
      <c r="G4" s="510" t="s">
        <v>723</v>
      </c>
      <c r="H4" s="511" t="s">
        <v>2</v>
      </c>
      <c r="I4" s="512" t="s">
        <v>724</v>
      </c>
      <c r="J4" s="540" t="s">
        <v>723</v>
      </c>
      <c r="K4" s="513" t="s">
        <v>2</v>
      </c>
      <c r="L4" s="540" t="s">
        <v>724</v>
      </c>
      <c r="M4" s="514" t="s">
        <v>723</v>
      </c>
      <c r="N4" s="515" t="s">
        <v>2</v>
      </c>
      <c r="O4" s="516" t="s">
        <v>724</v>
      </c>
      <c r="P4" s="544" t="s">
        <v>723</v>
      </c>
      <c r="Q4" s="517" t="s">
        <v>2</v>
      </c>
      <c r="R4" s="544" t="s">
        <v>724</v>
      </c>
      <c r="S4" s="518" t="s">
        <v>725</v>
      </c>
      <c r="T4" s="519" t="s">
        <v>2</v>
      </c>
      <c r="U4" s="520" t="s">
        <v>724</v>
      </c>
      <c r="V4" s="535" t="s">
        <v>725</v>
      </c>
      <c r="W4" s="521" t="s">
        <v>2</v>
      </c>
      <c r="X4" s="535" t="s">
        <v>724</v>
      </c>
      <c r="Y4" s="828"/>
      <c r="Z4" s="826"/>
    </row>
    <row r="5" spans="2:27" ht="21" x14ac:dyDescent="0.25">
      <c r="B5" s="805" t="s">
        <v>735</v>
      </c>
      <c r="C5" s="601">
        <v>500</v>
      </c>
      <c r="D5" s="539">
        <f>BOM!$K$115</f>
        <v>16.639539999999997</v>
      </c>
      <c r="E5" s="522">
        <v>2</v>
      </c>
      <c r="F5" s="523">
        <f>E5*D5</f>
        <v>33.279079999999993</v>
      </c>
      <c r="G5" s="549">
        <f>BOM!$K$175</f>
        <v>9.8284900000000004</v>
      </c>
      <c r="H5" s="524">
        <v>1</v>
      </c>
      <c r="I5" s="525">
        <f t="shared" ref="I5:I8" si="0">H5*G5</f>
        <v>9.8284900000000004</v>
      </c>
      <c r="J5" s="541">
        <f>BOM!$K$186</f>
        <v>0</v>
      </c>
      <c r="K5" s="526">
        <v>1</v>
      </c>
      <c r="L5" s="542">
        <f t="shared" ref="L5:L8" si="1">K5*J5</f>
        <v>0</v>
      </c>
      <c r="M5" s="527">
        <f>BOM!$K$233</f>
        <v>4.5852799999999991</v>
      </c>
      <c r="N5" s="528">
        <v>1</v>
      </c>
      <c r="O5" s="529">
        <f t="shared" ref="O5:O8" si="2">N5*M5</f>
        <v>4.5852799999999991</v>
      </c>
      <c r="P5" s="545">
        <f>BOM!$K$241</f>
        <v>0</v>
      </c>
      <c r="Q5" s="530">
        <v>2</v>
      </c>
      <c r="R5" s="546">
        <f t="shared" ref="R5:R8" si="3">Q5*P5</f>
        <v>0</v>
      </c>
      <c r="S5" s="531">
        <f>BOM!$K$251</f>
        <v>0</v>
      </c>
      <c r="T5" s="532">
        <v>1</v>
      </c>
      <c r="U5" s="533">
        <f t="shared" ref="U5:U8" si="4">T5*S5</f>
        <v>0</v>
      </c>
      <c r="V5" s="548">
        <f>BOM!$K$259</f>
        <v>0.34399999999999997</v>
      </c>
      <c r="W5" s="534">
        <v>1</v>
      </c>
      <c r="X5" s="536">
        <f t="shared" ref="X5:X8" si="5">W5*V5</f>
        <v>0.34399999999999997</v>
      </c>
      <c r="Y5" s="537">
        <f>BOM!$K$271</f>
        <v>0</v>
      </c>
      <c r="Z5" s="637">
        <f>SUM(F5,I5,L5,O5,R5,U5,X5,Y5)</f>
        <v>48.036849999999994</v>
      </c>
      <c r="AA5" s="313"/>
    </row>
    <row r="6" spans="2:27" ht="21" x14ac:dyDescent="0.25">
      <c r="B6" s="806"/>
      <c r="C6" s="602">
        <v>1000</v>
      </c>
      <c r="D6" s="605">
        <v>0</v>
      </c>
      <c r="E6" s="555">
        <v>2</v>
      </c>
      <c r="F6" s="553">
        <f t="shared" ref="F6:F7" si="6">E6*D6</f>
        <v>0</v>
      </c>
      <c r="G6" s="612">
        <v>0</v>
      </c>
      <c r="H6" s="552">
        <v>1</v>
      </c>
      <c r="I6" s="550">
        <f t="shared" si="0"/>
        <v>0</v>
      </c>
      <c r="J6" s="611">
        <v>0</v>
      </c>
      <c r="K6" s="556">
        <v>1</v>
      </c>
      <c r="L6" s="557">
        <f t="shared" si="1"/>
        <v>0</v>
      </c>
      <c r="M6" s="613">
        <v>0</v>
      </c>
      <c r="N6" s="561">
        <v>1</v>
      </c>
      <c r="O6" s="560">
        <f t="shared" si="2"/>
        <v>0</v>
      </c>
      <c r="P6" s="617">
        <v>0</v>
      </c>
      <c r="Q6" s="563">
        <v>2</v>
      </c>
      <c r="R6" s="564">
        <f t="shared" si="3"/>
        <v>0</v>
      </c>
      <c r="S6" s="621">
        <v>0</v>
      </c>
      <c r="T6" s="567"/>
      <c r="U6" s="568">
        <f t="shared" si="4"/>
        <v>0</v>
      </c>
      <c r="V6" s="624">
        <v>0</v>
      </c>
      <c r="W6" s="571"/>
      <c r="X6" s="572">
        <f t="shared" si="5"/>
        <v>0</v>
      </c>
      <c r="Y6" s="627">
        <v>0</v>
      </c>
      <c r="Z6" s="638">
        <f t="shared" ref="Z6:Z7" si="7">SUM(F6,I6,L6,O6,R6,U6,X6,Y6)</f>
        <v>0</v>
      </c>
      <c r="AA6" s="313"/>
    </row>
    <row r="7" spans="2:27" ht="21.75" thickBot="1" x14ac:dyDescent="0.3">
      <c r="B7" s="807"/>
      <c r="C7" s="603">
        <v>20000</v>
      </c>
      <c r="D7" s="606">
        <v>0</v>
      </c>
      <c r="E7" s="489">
        <v>2</v>
      </c>
      <c r="F7" s="554">
        <f t="shared" si="6"/>
        <v>0</v>
      </c>
      <c r="G7" s="608">
        <v>0</v>
      </c>
      <c r="H7" s="490">
        <v>1</v>
      </c>
      <c r="I7" s="551">
        <f t="shared" si="0"/>
        <v>0</v>
      </c>
      <c r="J7" s="610">
        <v>0</v>
      </c>
      <c r="K7" s="558">
        <v>1</v>
      </c>
      <c r="L7" s="559">
        <f t="shared" si="1"/>
        <v>0</v>
      </c>
      <c r="M7" s="614">
        <v>0</v>
      </c>
      <c r="N7" s="492">
        <v>1</v>
      </c>
      <c r="O7" s="562">
        <f t="shared" si="2"/>
        <v>0</v>
      </c>
      <c r="P7" s="618">
        <v>0</v>
      </c>
      <c r="Q7" s="565">
        <v>2</v>
      </c>
      <c r="R7" s="566">
        <f t="shared" si="3"/>
        <v>0</v>
      </c>
      <c r="S7" s="622">
        <v>0</v>
      </c>
      <c r="T7" s="569"/>
      <c r="U7" s="570">
        <f t="shared" si="4"/>
        <v>0</v>
      </c>
      <c r="V7" s="625">
        <v>0</v>
      </c>
      <c r="W7" s="573"/>
      <c r="X7" s="574">
        <f t="shared" si="5"/>
        <v>0</v>
      </c>
      <c r="Y7" s="538">
        <v>0</v>
      </c>
      <c r="Z7" s="639">
        <f t="shared" si="7"/>
        <v>0</v>
      </c>
      <c r="AA7" s="313"/>
    </row>
    <row r="8" spans="2:27" ht="21" x14ac:dyDescent="0.25">
      <c r="B8" s="806" t="s">
        <v>734</v>
      </c>
      <c r="C8" s="604">
        <v>500</v>
      </c>
      <c r="D8" s="539">
        <f>BOM!$K$115</f>
        <v>16.639539999999997</v>
      </c>
      <c r="E8" s="575">
        <v>4</v>
      </c>
      <c r="F8" s="577">
        <f>E8*D8</f>
        <v>66.558159999999987</v>
      </c>
      <c r="G8" s="497">
        <f>BOM!$K$175</f>
        <v>9.8284900000000004</v>
      </c>
      <c r="H8" s="578">
        <v>1</v>
      </c>
      <c r="I8" s="579">
        <f t="shared" si="0"/>
        <v>9.8284900000000004</v>
      </c>
      <c r="J8" s="581">
        <f>BOM!$K$186</f>
        <v>0</v>
      </c>
      <c r="K8" s="582">
        <v>1</v>
      </c>
      <c r="L8" s="583">
        <f t="shared" si="1"/>
        <v>0</v>
      </c>
      <c r="M8" s="584">
        <f>BOM!$K$233</f>
        <v>4.5852799999999991</v>
      </c>
      <c r="N8" s="585">
        <v>1</v>
      </c>
      <c r="O8" s="586">
        <f t="shared" si="2"/>
        <v>4.5852799999999991</v>
      </c>
      <c r="P8" s="588">
        <f>BOM!$K$241</f>
        <v>0</v>
      </c>
      <c r="Q8" s="589">
        <v>4</v>
      </c>
      <c r="R8" s="590">
        <f t="shared" si="3"/>
        <v>0</v>
      </c>
      <c r="S8" s="502">
        <f>BOM!$K$251</f>
        <v>0</v>
      </c>
      <c r="T8" s="503">
        <v>1</v>
      </c>
      <c r="U8" s="591">
        <f t="shared" si="4"/>
        <v>0</v>
      </c>
      <c r="V8" s="592">
        <f>BOM!$K$259</f>
        <v>0.34399999999999997</v>
      </c>
      <c r="W8" s="593">
        <v>1</v>
      </c>
      <c r="X8" s="594">
        <f t="shared" si="5"/>
        <v>0.34399999999999997</v>
      </c>
      <c r="Y8" s="595">
        <f>BOM!$K$271</f>
        <v>0</v>
      </c>
      <c r="Z8" s="640">
        <f>SUM(F8,I8,O8,L8,R8,U8,X8,Y8)</f>
        <v>81.31592999999998</v>
      </c>
      <c r="AA8" s="313"/>
    </row>
    <row r="9" spans="2:27" ht="21" x14ac:dyDescent="0.25">
      <c r="B9" s="806"/>
      <c r="C9" s="602">
        <v>1000</v>
      </c>
      <c r="D9" s="605">
        <v>0</v>
      </c>
      <c r="E9" s="488">
        <v>4</v>
      </c>
      <c r="F9" s="576">
        <f>E9*D9</f>
        <v>0</v>
      </c>
      <c r="G9" s="607">
        <v>0</v>
      </c>
      <c r="H9" s="498">
        <v>1</v>
      </c>
      <c r="I9" s="499">
        <f t="shared" ref="I9:I10" si="8">H9*G9</f>
        <v>0</v>
      </c>
      <c r="J9" s="609">
        <v>0</v>
      </c>
      <c r="K9" s="500">
        <v>1</v>
      </c>
      <c r="L9" s="557">
        <f t="shared" ref="L9:L10" si="9">K9*J9</f>
        <v>0</v>
      </c>
      <c r="M9" s="615">
        <v>0</v>
      </c>
      <c r="N9" s="501">
        <v>1</v>
      </c>
      <c r="O9" s="587">
        <f t="shared" ref="O9:O10" si="10">N9*M9</f>
        <v>0</v>
      </c>
      <c r="P9" s="619">
        <v>0</v>
      </c>
      <c r="Q9" s="600">
        <v>4</v>
      </c>
      <c r="R9" s="564">
        <f t="shared" ref="R9:R10" si="11">Q9*P9</f>
        <v>0</v>
      </c>
      <c r="S9" s="623">
        <v>0</v>
      </c>
      <c r="T9" s="599">
        <v>1</v>
      </c>
      <c r="U9" s="568">
        <f t="shared" ref="U9:U10" si="12">T9*S9</f>
        <v>0</v>
      </c>
      <c r="V9" s="624">
        <v>0</v>
      </c>
      <c r="W9" s="598">
        <v>1</v>
      </c>
      <c r="X9" s="597">
        <f t="shared" ref="X9:X10" si="13">W9*V9</f>
        <v>0</v>
      </c>
      <c r="Y9" s="596">
        <v>0</v>
      </c>
      <c r="Z9" s="641">
        <f>SUM(F9,I9,O9,L9,R9,U9,X9,Y9)</f>
        <v>0</v>
      </c>
    </row>
    <row r="10" spans="2:27" ht="21.75" thickBot="1" x14ac:dyDescent="0.3">
      <c r="B10" s="807"/>
      <c r="C10" s="603">
        <v>20000</v>
      </c>
      <c r="D10" s="606">
        <v>0</v>
      </c>
      <c r="E10" s="504">
        <v>4</v>
      </c>
      <c r="F10" s="494">
        <f>E10*D10</f>
        <v>0</v>
      </c>
      <c r="G10" s="608">
        <v>0</v>
      </c>
      <c r="H10" s="490">
        <v>1</v>
      </c>
      <c r="I10" s="580">
        <f t="shared" si="8"/>
        <v>0</v>
      </c>
      <c r="J10" s="610">
        <v>0</v>
      </c>
      <c r="K10" s="491">
        <v>1</v>
      </c>
      <c r="L10" s="543">
        <f t="shared" si="9"/>
        <v>0</v>
      </c>
      <c r="M10" s="616">
        <v>0</v>
      </c>
      <c r="N10" s="492">
        <v>1</v>
      </c>
      <c r="O10" s="495">
        <f t="shared" si="10"/>
        <v>0</v>
      </c>
      <c r="P10" s="620">
        <v>0</v>
      </c>
      <c r="Q10" s="505">
        <v>4</v>
      </c>
      <c r="R10" s="547">
        <f t="shared" si="11"/>
        <v>0</v>
      </c>
      <c r="S10" s="622">
        <v>0</v>
      </c>
      <c r="T10" s="493">
        <v>1</v>
      </c>
      <c r="U10" s="496">
        <f t="shared" si="12"/>
        <v>0</v>
      </c>
      <c r="V10" s="626">
        <v>0</v>
      </c>
      <c r="W10" s="506">
        <v>1</v>
      </c>
      <c r="X10" s="574">
        <f t="shared" si="13"/>
        <v>0</v>
      </c>
      <c r="Y10" s="538">
        <v>0</v>
      </c>
      <c r="Z10" s="642">
        <f>SUM(F10,I10,O10,L10,R10,U10,X10,Y10)</f>
        <v>0</v>
      </c>
    </row>
  </sheetData>
  <mergeCells count="14">
    <mergeCell ref="B2:H2"/>
    <mergeCell ref="B3:B4"/>
    <mergeCell ref="G3:I3"/>
    <mergeCell ref="P3:R3"/>
    <mergeCell ref="S3:U3"/>
    <mergeCell ref="V3:X3"/>
    <mergeCell ref="Z3:Z4"/>
    <mergeCell ref="Y3:Y4"/>
    <mergeCell ref="B5:B7"/>
    <mergeCell ref="B8:B10"/>
    <mergeCell ref="C3:C4"/>
    <mergeCell ref="J3:L3"/>
    <mergeCell ref="M3:O3"/>
    <mergeCell ref="D3:F3"/>
  </mergeCells>
  <conditionalFormatting sqref="D3 G3 J3 M3 P3 S3 V3 Y3">
    <cfRule type="cellIs" dxfId="0" priority="1" stopIfTrue="1" operator="notEqual">
      <formula>#REF!-SUM(#REF!)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zoomScale="55" zoomScaleNormal="55" workbookViewId="0">
      <selection activeCell="K24" sqref="K24:Q24"/>
    </sheetView>
  </sheetViews>
  <sheetFormatPr defaultRowHeight="28.5" x14ac:dyDescent="0.25"/>
  <cols>
    <col min="1" max="1" width="9" style="438"/>
    <col min="2" max="2" width="30.125" style="438" bestFit="1" customWidth="1"/>
    <col min="3" max="3" width="8.5" style="438" customWidth="1"/>
    <col min="4" max="4" width="19" style="438" bestFit="1" customWidth="1"/>
    <col min="5" max="6" width="9" style="438"/>
    <col min="7" max="7" width="20.75" style="438" bestFit="1" customWidth="1"/>
    <col min="8" max="8" width="9" style="438"/>
    <col min="9" max="9" width="19" style="438" bestFit="1" customWidth="1"/>
    <col min="10" max="11" width="9" style="438"/>
    <col min="12" max="12" width="31" style="438" bestFit="1" customWidth="1"/>
    <col min="13" max="14" width="9" style="438"/>
    <col min="15" max="15" width="24.25" style="438" bestFit="1" customWidth="1"/>
    <col min="16" max="16" width="9" style="438"/>
    <col min="17" max="17" width="34" style="438" bestFit="1" customWidth="1"/>
    <col min="18" max="18" width="9" style="438"/>
    <col min="19" max="19" width="22.125" style="438" bestFit="1" customWidth="1"/>
    <col min="20" max="21" width="9" style="438"/>
    <col min="22" max="22" width="42.875" style="438" bestFit="1" customWidth="1"/>
    <col min="23" max="24" width="9" style="438"/>
    <col min="25" max="25" width="23.5" style="438" customWidth="1"/>
    <col min="26" max="16384" width="9" style="438"/>
  </cols>
  <sheetData>
    <row r="1" spans="1:27" x14ac:dyDescent="0.25">
      <c r="A1" s="661"/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3"/>
    </row>
    <row r="2" spans="1:27" x14ac:dyDescent="0.25">
      <c r="A2" s="647"/>
      <c r="B2" s="875" t="s">
        <v>740</v>
      </c>
      <c r="C2" s="876"/>
      <c r="D2" s="876"/>
      <c r="E2" s="876"/>
      <c r="F2" s="876"/>
      <c r="G2" s="876"/>
      <c r="H2" s="876"/>
      <c r="I2" s="876"/>
      <c r="J2" s="876"/>
      <c r="K2" s="876"/>
      <c r="L2" s="876"/>
      <c r="M2" s="876"/>
      <c r="N2" s="876"/>
      <c r="O2" s="876"/>
      <c r="P2" s="876"/>
      <c r="Q2" s="876"/>
      <c r="R2" s="876"/>
      <c r="S2" s="876"/>
      <c r="T2" s="876"/>
      <c r="U2" s="876"/>
      <c r="V2" s="876"/>
      <c r="W2" s="876"/>
      <c r="X2" s="876"/>
      <c r="Y2" s="876"/>
      <c r="Z2" s="877"/>
      <c r="AA2" s="650"/>
    </row>
    <row r="3" spans="1:27" x14ac:dyDescent="0.25">
      <c r="A3" s="647"/>
      <c r="B3" s="878"/>
      <c r="C3" s="879"/>
      <c r="D3" s="879"/>
      <c r="E3" s="879"/>
      <c r="F3" s="879"/>
      <c r="G3" s="879"/>
      <c r="H3" s="879"/>
      <c r="I3" s="879"/>
      <c r="J3" s="879"/>
      <c r="K3" s="879"/>
      <c r="L3" s="879"/>
      <c r="M3" s="879"/>
      <c r="N3" s="879"/>
      <c r="O3" s="879"/>
      <c r="P3" s="879"/>
      <c r="Q3" s="879"/>
      <c r="R3" s="879"/>
      <c r="S3" s="879"/>
      <c r="T3" s="879"/>
      <c r="U3" s="879"/>
      <c r="V3" s="879"/>
      <c r="W3" s="879"/>
      <c r="X3" s="879"/>
      <c r="Y3" s="879"/>
      <c r="Z3" s="880"/>
      <c r="AA3" s="650"/>
    </row>
    <row r="4" spans="1:27" x14ac:dyDescent="0.25">
      <c r="A4" s="647"/>
      <c r="B4" s="878"/>
      <c r="C4" s="879"/>
      <c r="D4" s="879"/>
      <c r="E4" s="879"/>
      <c r="F4" s="879"/>
      <c r="G4" s="879"/>
      <c r="H4" s="879"/>
      <c r="I4" s="879"/>
      <c r="J4" s="879"/>
      <c r="K4" s="879"/>
      <c r="L4" s="879"/>
      <c r="M4" s="879"/>
      <c r="N4" s="879"/>
      <c r="O4" s="879"/>
      <c r="P4" s="879"/>
      <c r="Q4" s="879"/>
      <c r="R4" s="879"/>
      <c r="S4" s="879"/>
      <c r="T4" s="879"/>
      <c r="U4" s="879"/>
      <c r="V4" s="879"/>
      <c r="W4" s="879"/>
      <c r="X4" s="879"/>
      <c r="Y4" s="879"/>
      <c r="Z4" s="880"/>
      <c r="AA4" s="650"/>
    </row>
    <row r="5" spans="1:27" x14ac:dyDescent="0.25">
      <c r="A5" s="647"/>
      <c r="B5" s="878"/>
      <c r="C5" s="879"/>
      <c r="D5" s="879"/>
      <c r="E5" s="879"/>
      <c r="F5" s="879"/>
      <c r="G5" s="879"/>
      <c r="H5" s="879"/>
      <c r="I5" s="879"/>
      <c r="J5" s="879"/>
      <c r="K5" s="879"/>
      <c r="L5" s="879"/>
      <c r="M5" s="879"/>
      <c r="N5" s="879"/>
      <c r="O5" s="879"/>
      <c r="P5" s="879"/>
      <c r="Q5" s="879"/>
      <c r="R5" s="879"/>
      <c r="S5" s="879"/>
      <c r="T5" s="879"/>
      <c r="U5" s="879"/>
      <c r="V5" s="879"/>
      <c r="W5" s="879"/>
      <c r="X5" s="879"/>
      <c r="Y5" s="879"/>
      <c r="Z5" s="880"/>
      <c r="AA5" s="650"/>
    </row>
    <row r="6" spans="1:27" x14ac:dyDescent="0.25">
      <c r="A6" s="647"/>
      <c r="B6" s="878"/>
      <c r="C6" s="879"/>
      <c r="D6" s="879"/>
      <c r="E6" s="879"/>
      <c r="F6" s="879"/>
      <c r="G6" s="879"/>
      <c r="H6" s="879"/>
      <c r="I6" s="879"/>
      <c r="J6" s="879"/>
      <c r="K6" s="879"/>
      <c r="L6" s="879"/>
      <c r="M6" s="879"/>
      <c r="N6" s="879"/>
      <c r="O6" s="879"/>
      <c r="P6" s="879"/>
      <c r="Q6" s="879"/>
      <c r="R6" s="879"/>
      <c r="S6" s="879"/>
      <c r="T6" s="879"/>
      <c r="U6" s="879"/>
      <c r="V6" s="879"/>
      <c r="W6" s="879"/>
      <c r="X6" s="879"/>
      <c r="Y6" s="879"/>
      <c r="Z6" s="880"/>
      <c r="AA6" s="650"/>
    </row>
    <row r="7" spans="1:27" x14ac:dyDescent="0.25">
      <c r="A7" s="647"/>
      <c r="B7" s="881"/>
      <c r="C7" s="882"/>
      <c r="D7" s="882"/>
      <c r="E7" s="882"/>
      <c r="F7" s="882"/>
      <c r="G7" s="882"/>
      <c r="H7" s="882"/>
      <c r="I7" s="882"/>
      <c r="J7" s="882"/>
      <c r="K7" s="882"/>
      <c r="L7" s="882"/>
      <c r="M7" s="882"/>
      <c r="N7" s="882"/>
      <c r="O7" s="882"/>
      <c r="P7" s="882"/>
      <c r="Q7" s="882"/>
      <c r="R7" s="882"/>
      <c r="S7" s="882"/>
      <c r="T7" s="882"/>
      <c r="U7" s="882"/>
      <c r="V7" s="882"/>
      <c r="W7" s="882"/>
      <c r="X7" s="882"/>
      <c r="Y7" s="882"/>
      <c r="Z7" s="883"/>
      <c r="AA7" s="650"/>
    </row>
    <row r="8" spans="1:27" x14ac:dyDescent="0.25">
      <c r="A8" s="437"/>
      <c r="B8" s="646"/>
      <c r="C8" s="646"/>
      <c r="D8" s="646"/>
      <c r="E8" s="646"/>
      <c r="F8" s="646"/>
      <c r="G8" s="646"/>
      <c r="H8" s="646"/>
      <c r="I8" s="646"/>
      <c r="J8" s="651"/>
      <c r="K8" s="651"/>
      <c r="L8" s="651"/>
      <c r="M8" s="651"/>
      <c r="N8" s="651"/>
      <c r="O8" s="651"/>
      <c r="P8" s="651"/>
      <c r="Q8" s="651"/>
      <c r="R8" s="651"/>
      <c r="S8" s="651"/>
      <c r="T8" s="651"/>
      <c r="U8" s="651"/>
      <c r="V8" s="651"/>
      <c r="W8" s="651"/>
      <c r="X8" s="651"/>
      <c r="Y8" s="651"/>
      <c r="Z8" s="651"/>
    </row>
    <row r="9" spans="1:27" x14ac:dyDescent="0.25">
      <c r="A9" s="437"/>
      <c r="B9" s="645"/>
      <c r="C9" s="645"/>
      <c r="D9" s="645"/>
      <c r="E9" s="645"/>
      <c r="F9" s="437"/>
      <c r="G9" s="645"/>
      <c r="H9" s="645"/>
      <c r="I9" s="645"/>
      <c r="J9" s="655"/>
      <c r="L9" s="655"/>
      <c r="M9" s="655"/>
      <c r="O9" s="655"/>
      <c r="P9" s="655"/>
      <c r="Q9" s="655"/>
      <c r="S9" s="655"/>
      <c r="T9" s="655"/>
      <c r="V9" s="655"/>
      <c r="W9" s="655"/>
      <c r="Y9" s="655"/>
      <c r="Z9" s="655"/>
    </row>
    <row r="10" spans="1:27" s="669" customFormat="1" ht="78.75" customHeight="1" x14ac:dyDescent="0.25">
      <c r="A10" s="664"/>
      <c r="B10" s="872" t="s">
        <v>636</v>
      </c>
      <c r="C10" s="873"/>
      <c r="D10" s="873"/>
      <c r="E10" s="874"/>
      <c r="F10" s="665"/>
      <c r="G10" s="843" t="s">
        <v>635</v>
      </c>
      <c r="H10" s="844"/>
      <c r="I10" s="844"/>
      <c r="J10" s="845"/>
      <c r="K10" s="666"/>
      <c r="L10" s="854" t="s">
        <v>637</v>
      </c>
      <c r="M10" s="855"/>
      <c r="N10" s="667"/>
      <c r="O10" s="849" t="s">
        <v>638</v>
      </c>
      <c r="P10" s="850"/>
      <c r="Q10" s="851"/>
      <c r="R10" s="667"/>
      <c r="S10" s="852" t="s">
        <v>639</v>
      </c>
      <c r="T10" s="853"/>
      <c r="U10" s="666"/>
      <c r="V10" s="868" t="s">
        <v>640</v>
      </c>
      <c r="W10" s="869"/>
      <c r="X10" s="667"/>
      <c r="Y10" s="870" t="s">
        <v>641</v>
      </c>
      <c r="Z10" s="871"/>
      <c r="AA10" s="668"/>
    </row>
    <row r="11" spans="1:27" x14ac:dyDescent="0.25">
      <c r="A11" s="437"/>
      <c r="B11" s="648"/>
      <c r="C11" s="646"/>
      <c r="D11" s="646"/>
      <c r="E11" s="646"/>
      <c r="F11" s="437"/>
      <c r="G11" s="648"/>
      <c r="H11" s="648"/>
      <c r="I11" s="646"/>
      <c r="J11" s="651"/>
      <c r="L11" s="653"/>
      <c r="M11" s="651"/>
      <c r="O11" s="653"/>
      <c r="P11" s="651"/>
      <c r="Q11" s="653"/>
      <c r="S11" s="651"/>
      <c r="T11" s="651"/>
      <c r="V11" s="653"/>
      <c r="W11" s="651"/>
      <c r="Y11" s="653"/>
      <c r="Z11" s="651"/>
    </row>
    <row r="12" spans="1:27" ht="57" x14ac:dyDescent="0.25">
      <c r="A12" s="647"/>
      <c r="B12" s="649" t="s">
        <v>642</v>
      </c>
      <c r="C12" s="644"/>
      <c r="D12" s="437"/>
      <c r="E12" s="437"/>
      <c r="F12" s="647"/>
      <c r="G12" s="856" t="s">
        <v>650</v>
      </c>
      <c r="H12" s="857"/>
      <c r="I12" s="644"/>
      <c r="K12" s="643"/>
      <c r="L12" s="657" t="s">
        <v>653</v>
      </c>
      <c r="M12" s="650"/>
      <c r="N12" s="643"/>
      <c r="O12" s="658" t="s">
        <v>655</v>
      </c>
      <c r="P12" s="652"/>
      <c r="Q12" s="659" t="s">
        <v>656</v>
      </c>
      <c r="R12" s="650"/>
      <c r="S12" s="862" t="s">
        <v>697</v>
      </c>
      <c r="U12" s="643"/>
      <c r="V12" s="660" t="s">
        <v>698</v>
      </c>
      <c r="W12" s="650"/>
      <c r="X12" s="643"/>
      <c r="Y12" s="886" t="s">
        <v>699</v>
      </c>
      <c r="Z12" s="650"/>
    </row>
    <row r="13" spans="1:27" x14ac:dyDescent="0.25">
      <c r="A13" s="437"/>
      <c r="B13" s="648"/>
      <c r="C13" s="437"/>
      <c r="D13" s="437"/>
      <c r="E13" s="437"/>
      <c r="F13" s="437"/>
      <c r="G13" s="648"/>
      <c r="H13" s="646"/>
      <c r="I13" s="645"/>
      <c r="L13" s="653"/>
      <c r="O13" s="653"/>
      <c r="Q13" s="653"/>
      <c r="S13" s="863"/>
      <c r="V13" s="653"/>
      <c r="X13" s="643"/>
      <c r="Y13" s="887"/>
      <c r="Z13" s="650"/>
    </row>
    <row r="14" spans="1:27" ht="57" x14ac:dyDescent="0.25">
      <c r="A14" s="647"/>
      <c r="B14" s="649" t="s">
        <v>643</v>
      </c>
      <c r="C14" s="644"/>
      <c r="D14" s="437"/>
      <c r="E14" s="437"/>
      <c r="F14" s="647"/>
      <c r="G14" s="846" t="s">
        <v>651</v>
      </c>
      <c r="H14" s="654"/>
      <c r="I14" s="656" t="s">
        <v>646</v>
      </c>
      <c r="J14" s="650"/>
      <c r="K14" s="643"/>
      <c r="L14" s="858" t="s">
        <v>654</v>
      </c>
      <c r="M14" s="650"/>
      <c r="N14" s="643"/>
      <c r="O14" s="860" t="s">
        <v>695</v>
      </c>
      <c r="P14" s="652"/>
      <c r="Q14" s="659" t="s">
        <v>648</v>
      </c>
      <c r="R14" s="650"/>
      <c r="U14" s="643"/>
      <c r="V14" s="884" t="s">
        <v>700</v>
      </c>
      <c r="W14" s="650"/>
      <c r="Y14" s="651"/>
    </row>
    <row r="15" spans="1:27" x14ac:dyDescent="0.25">
      <c r="A15" s="437"/>
      <c r="B15" s="648"/>
      <c r="C15" s="437"/>
      <c r="D15" s="437"/>
      <c r="E15" s="437"/>
      <c r="F15" s="647"/>
      <c r="G15" s="847"/>
      <c r="H15" s="644"/>
      <c r="I15" s="648"/>
      <c r="K15" s="643"/>
      <c r="L15" s="859"/>
      <c r="M15" s="650"/>
      <c r="N15" s="643"/>
      <c r="O15" s="867"/>
      <c r="P15" s="650"/>
      <c r="Q15" s="653"/>
      <c r="U15" s="643"/>
      <c r="V15" s="885"/>
      <c r="W15" s="650"/>
    </row>
    <row r="16" spans="1:27" ht="57" x14ac:dyDescent="0.25">
      <c r="A16" s="647"/>
      <c r="B16" s="649" t="s">
        <v>644</v>
      </c>
      <c r="C16" s="644"/>
      <c r="D16" s="437"/>
      <c r="E16" s="437"/>
      <c r="F16" s="647"/>
      <c r="G16" s="848"/>
      <c r="H16" s="654"/>
      <c r="I16" s="656" t="s">
        <v>648</v>
      </c>
      <c r="J16" s="650"/>
      <c r="L16" s="651"/>
      <c r="N16" s="643"/>
      <c r="O16" s="861"/>
      <c r="P16" s="652"/>
      <c r="Q16" s="659" t="s">
        <v>741</v>
      </c>
      <c r="R16" s="650"/>
      <c r="V16" s="651"/>
    </row>
    <row r="17" spans="1:17" x14ac:dyDescent="0.25">
      <c r="A17" s="437"/>
      <c r="B17" s="648"/>
      <c r="C17" s="437"/>
      <c r="D17" s="437"/>
      <c r="E17" s="437"/>
      <c r="F17" s="437"/>
      <c r="G17" s="648"/>
      <c r="H17" s="645"/>
      <c r="I17" s="646"/>
      <c r="O17" s="653"/>
      <c r="Q17" s="651"/>
    </row>
    <row r="18" spans="1:17" ht="57" x14ac:dyDescent="0.25">
      <c r="A18" s="647"/>
      <c r="B18" s="649" t="s">
        <v>649</v>
      </c>
      <c r="C18" s="644"/>
      <c r="D18" s="437"/>
      <c r="E18" s="437"/>
      <c r="F18" s="647"/>
      <c r="G18" s="856" t="s">
        <v>652</v>
      </c>
      <c r="H18" s="857"/>
      <c r="I18" s="644"/>
      <c r="N18" s="643"/>
      <c r="O18" s="860" t="s">
        <v>696</v>
      </c>
      <c r="P18" s="650"/>
    </row>
    <row r="19" spans="1:17" x14ac:dyDescent="0.25">
      <c r="A19" s="437"/>
      <c r="B19" s="648"/>
      <c r="C19" s="437"/>
      <c r="D19" s="645"/>
      <c r="E19" s="437"/>
      <c r="F19" s="437"/>
      <c r="G19" s="646"/>
      <c r="H19" s="646"/>
      <c r="I19" s="437"/>
      <c r="N19" s="643"/>
      <c r="O19" s="861"/>
      <c r="P19" s="650"/>
    </row>
    <row r="20" spans="1:17" ht="57" x14ac:dyDescent="0.25">
      <c r="A20" s="643"/>
      <c r="B20" s="840" t="s">
        <v>645</v>
      </c>
      <c r="C20" s="652"/>
      <c r="D20" s="649" t="s">
        <v>646</v>
      </c>
      <c r="E20" s="650"/>
      <c r="O20" s="651"/>
    </row>
    <row r="21" spans="1:17" x14ac:dyDescent="0.25">
      <c r="A21" s="643"/>
      <c r="B21" s="841"/>
      <c r="C21" s="650"/>
      <c r="D21" s="653"/>
    </row>
    <row r="22" spans="1:17" ht="57" x14ac:dyDescent="0.25">
      <c r="A22" s="643"/>
      <c r="B22" s="841"/>
      <c r="C22" s="652"/>
      <c r="D22" s="649" t="s">
        <v>647</v>
      </c>
      <c r="E22" s="650"/>
    </row>
    <row r="23" spans="1:17" x14ac:dyDescent="0.25">
      <c r="A23" s="643"/>
      <c r="B23" s="841"/>
      <c r="C23" s="650"/>
      <c r="D23" s="653"/>
    </row>
    <row r="24" spans="1:17" ht="57" customHeight="1" x14ac:dyDescent="0.25">
      <c r="A24" s="643"/>
      <c r="B24" s="842"/>
      <c r="C24" s="652"/>
      <c r="D24" s="649" t="s">
        <v>648</v>
      </c>
      <c r="E24" s="650"/>
      <c r="K24" s="864" t="s">
        <v>742</v>
      </c>
      <c r="L24" s="865"/>
      <c r="M24" s="865"/>
      <c r="N24" s="865"/>
      <c r="O24" s="865"/>
      <c r="P24" s="865"/>
      <c r="Q24" s="866"/>
    </row>
    <row r="25" spans="1:17" x14ac:dyDescent="0.25">
      <c r="B25" s="651"/>
      <c r="D25" s="651"/>
    </row>
  </sheetData>
  <mergeCells count="19">
    <mergeCell ref="V10:W10"/>
    <mergeCell ref="Y10:Z10"/>
    <mergeCell ref="B10:E10"/>
    <mergeCell ref="B2:Z7"/>
    <mergeCell ref="V14:V15"/>
    <mergeCell ref="Y12:Y13"/>
    <mergeCell ref="B20:B24"/>
    <mergeCell ref="G10:J10"/>
    <mergeCell ref="G14:G16"/>
    <mergeCell ref="O10:Q10"/>
    <mergeCell ref="S10:T10"/>
    <mergeCell ref="L10:M10"/>
    <mergeCell ref="G12:H12"/>
    <mergeCell ref="G18:H18"/>
    <mergeCell ref="L14:L15"/>
    <mergeCell ref="O18:O19"/>
    <mergeCell ref="S12:S13"/>
    <mergeCell ref="K24:Q24"/>
    <mergeCell ref="O14:O16"/>
  </mergeCells>
  <hyperlinks>
    <hyperlink ref="B10:E10" location="BOM!A11" display="BOM!A11"/>
    <hyperlink ref="B12" location="BOM!B12" display="BOM!B12"/>
    <hyperlink ref="B14" location="BOM!B15" display="BOM!B15"/>
    <hyperlink ref="B16" location="BOM!B18" display="BOM!B18"/>
    <hyperlink ref="B18" location="BOM!B109" display="BOM!B109"/>
    <hyperlink ref="B20:B24" location="BOM!B21" display="BOM!B21"/>
    <hyperlink ref="D20" location="BOM!C21" display="BOM!C21"/>
    <hyperlink ref="D22" location="BOM!C55" display="BOM!C55"/>
    <hyperlink ref="D24" location="BOM!C91" display="BOM!C91"/>
    <hyperlink ref="G10:J10" location="BOM!A121" display="BOM!A121"/>
    <hyperlink ref="G12" location="BOM!B122" display="BOM!B122"/>
    <hyperlink ref="G14:G16" location="BOM!B123" display="BOM!B123"/>
    <hyperlink ref="I14" location="BOM!C125" display="BOM!C125"/>
    <hyperlink ref="I16" location="BOM!C123" display="BOM!C123"/>
    <hyperlink ref="G18" location="BOM!B167" display="BOM!B167"/>
    <hyperlink ref="L10:M10" location="BOM!A181" display="BOM!A181"/>
    <hyperlink ref="L12" location="BOM!B182" display="BOM!B182"/>
    <hyperlink ref="L14" location="BOM!C185" display="BOM!C185"/>
    <hyperlink ref="O10:Q10" location="BOM!A192" display="BOM!A192"/>
    <hyperlink ref="O12" location="BOM!B193" display="BOM!B193"/>
    <hyperlink ref="O14:O16" location="BOM!B199" display="BOM!B199"/>
    <hyperlink ref="O18" location="BOM!C234" display="BOM!C234"/>
    <hyperlink ref="Q12" location="BOM!C193" display="BOM!C193"/>
    <hyperlink ref="Q14" location="BOM!C199" display="BOM!C199"/>
    <hyperlink ref="Q16" location="BOM!C201" display="BOM!C201"/>
    <hyperlink ref="S10:T10" location="BOM!A239" display="BOM!A239"/>
    <hyperlink ref="S12" location="BOM!C240" display="BOM!C240"/>
    <hyperlink ref="V10:W10" location="BOM!A247" display="BOM!A247"/>
    <hyperlink ref="V12" location="BOM!B248" display="BOM!B248"/>
    <hyperlink ref="V14" location="BOM!C250" display="BOM!C250"/>
    <hyperlink ref="Y10:Z10" location="BOM!C256" display="BOM!C256"/>
    <hyperlink ref="Y12" location="BOM!C258" display="BOM!C258"/>
    <hyperlink ref="B2:Z7" location="BOM!A265" display="BOM!A265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8"/>
  <sheetViews>
    <sheetView zoomScale="55" zoomScaleNormal="55" workbookViewId="0">
      <pane ySplit="7" topLeftCell="A104" activePane="bottomLeft" state="frozen"/>
      <selection activeCell="B1" sqref="B1"/>
      <selection pane="bottomLeft" activeCell="C10" sqref="C10"/>
    </sheetView>
  </sheetViews>
  <sheetFormatPr defaultColWidth="9" defaultRowHeight="18.75" x14ac:dyDescent="0.25"/>
  <cols>
    <col min="1" max="1" width="19.625" style="681" customWidth="1"/>
    <col min="2" max="2" width="28.625" style="682" customWidth="1"/>
    <col min="3" max="3" width="49.875" style="688" customWidth="1"/>
    <col min="4" max="4" width="70.25" style="715" customWidth="1"/>
    <col min="5" max="5" width="20.5" style="689" customWidth="1"/>
    <col min="6" max="6" width="75.5" style="683" customWidth="1"/>
    <col min="7" max="7" width="36.875" style="683" customWidth="1"/>
    <col min="8" max="8" width="32.375" style="683" customWidth="1"/>
    <col min="9" max="9" width="4.375" style="684" customWidth="1"/>
    <col min="10" max="10" width="13.25" style="685" customWidth="1"/>
    <col min="11" max="11" width="19.875" style="685" bestFit="1" customWidth="1"/>
    <col min="12" max="12" width="43.125" style="686" bestFit="1" customWidth="1"/>
    <col min="13" max="13" width="9" style="675"/>
    <col min="14" max="16384" width="9" style="680"/>
  </cols>
  <sheetData>
    <row r="1" spans="1:13" ht="18.75" customHeight="1" x14ac:dyDescent="0.25">
      <c r="A1" s="890"/>
      <c r="B1" s="890"/>
      <c r="C1" s="889" t="s">
        <v>498</v>
      </c>
      <c r="D1" s="889"/>
      <c r="E1" s="889"/>
      <c r="F1" s="889"/>
      <c r="G1" s="889"/>
      <c r="H1" s="889"/>
      <c r="I1" s="889"/>
      <c r="J1" s="889"/>
      <c r="K1" s="889"/>
      <c r="L1" s="889"/>
    </row>
    <row r="2" spans="1:13" ht="18.75" customHeight="1" x14ac:dyDescent="0.25">
      <c r="A2" s="890"/>
      <c r="B2" s="890"/>
      <c r="C2" s="889"/>
      <c r="D2" s="889"/>
      <c r="E2" s="889"/>
      <c r="F2" s="889"/>
      <c r="G2" s="889"/>
      <c r="H2" s="889"/>
      <c r="I2" s="889"/>
      <c r="J2" s="889"/>
      <c r="K2" s="889"/>
      <c r="L2" s="889"/>
    </row>
    <row r="3" spans="1:13" ht="31.5" x14ac:dyDescent="0.25">
      <c r="A3" s="890"/>
      <c r="B3" s="890"/>
      <c r="C3" s="670" t="s">
        <v>497</v>
      </c>
      <c r="D3" s="749" t="s">
        <v>4</v>
      </c>
      <c r="E3" s="671"/>
      <c r="F3" s="672"/>
      <c r="G3" s="672"/>
      <c r="H3" s="672"/>
      <c r="I3" s="673"/>
      <c r="J3" s="674"/>
      <c r="K3" s="674"/>
      <c r="L3" s="675"/>
    </row>
    <row r="4" spans="1:13" ht="31.5" x14ac:dyDescent="0.25">
      <c r="A4" s="890"/>
      <c r="B4" s="890"/>
      <c r="C4" s="670" t="s">
        <v>0</v>
      </c>
      <c r="D4" s="749">
        <v>2</v>
      </c>
      <c r="E4" s="671"/>
      <c r="F4" s="672"/>
      <c r="G4" s="672"/>
      <c r="H4" s="672"/>
      <c r="I4" s="673"/>
      <c r="J4" s="676"/>
      <c r="K4" s="676"/>
      <c r="L4" s="675"/>
    </row>
    <row r="5" spans="1:13" x14ac:dyDescent="0.25">
      <c r="A5" s="890"/>
      <c r="B5" s="890"/>
      <c r="C5" s="888"/>
      <c r="D5" s="888"/>
      <c r="E5" s="671"/>
      <c r="F5" s="672"/>
      <c r="G5" s="672"/>
      <c r="H5" s="672"/>
      <c r="I5" s="673"/>
      <c r="J5" s="676"/>
      <c r="K5" s="676"/>
      <c r="L5" s="675"/>
    </row>
    <row r="6" spans="1:13" x14ac:dyDescent="0.25">
      <c r="A6" s="677"/>
      <c r="B6" s="678"/>
      <c r="C6" s="679"/>
      <c r="D6" s="706"/>
      <c r="E6" s="671"/>
      <c r="F6" s="672"/>
      <c r="G6" s="672"/>
      <c r="H6" s="672"/>
      <c r="I6" s="673"/>
      <c r="J6" s="676"/>
      <c r="K6" s="676"/>
      <c r="L6" s="675"/>
    </row>
    <row r="7" spans="1:13" s="747" customFormat="1" ht="37.5" x14ac:dyDescent="0.25">
      <c r="A7" s="5" t="s">
        <v>376</v>
      </c>
      <c r="B7" s="5" t="s">
        <v>246</v>
      </c>
      <c r="C7" s="1" t="s">
        <v>463</v>
      </c>
      <c r="D7" s="708" t="s">
        <v>464</v>
      </c>
      <c r="E7" s="5" t="s">
        <v>245</v>
      </c>
      <c r="F7" s="6" t="s">
        <v>410</v>
      </c>
      <c r="G7" s="6" t="s">
        <v>92</v>
      </c>
      <c r="H7" s="5" t="s">
        <v>6</v>
      </c>
      <c r="I7" s="7" t="s">
        <v>2</v>
      </c>
      <c r="J7" s="76" t="s">
        <v>89</v>
      </c>
      <c r="K7" s="76" t="s">
        <v>88</v>
      </c>
      <c r="L7" s="7" t="s">
        <v>3</v>
      </c>
      <c r="M7" s="747" t="s">
        <v>743</v>
      </c>
    </row>
    <row r="8" spans="1:13" x14ac:dyDescent="0.25">
      <c r="A8" s="891" t="s">
        <v>1</v>
      </c>
      <c r="B8" s="892"/>
      <c r="C8" s="892"/>
      <c r="D8" s="892"/>
      <c r="E8" s="892"/>
      <c r="F8" s="892"/>
      <c r="G8" s="892"/>
      <c r="H8" s="892"/>
      <c r="I8" s="892"/>
      <c r="J8" s="892"/>
      <c r="K8" s="892"/>
      <c r="L8" s="893"/>
      <c r="M8" s="747" t="s">
        <v>743</v>
      </c>
    </row>
    <row r="9" spans="1:13" x14ac:dyDescent="0.25">
      <c r="A9" s="894"/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6"/>
      <c r="M9" s="747" t="s">
        <v>743</v>
      </c>
    </row>
    <row r="10" spans="1:13" x14ac:dyDescent="0.25">
      <c r="A10" s="925" t="s">
        <v>251</v>
      </c>
      <c r="B10" s="897" t="s">
        <v>248</v>
      </c>
      <c r="C10" s="135" t="s">
        <v>324</v>
      </c>
      <c r="D10" s="709" t="s">
        <v>473</v>
      </c>
      <c r="E10" s="136" t="s">
        <v>7</v>
      </c>
      <c r="F10" s="137" t="s">
        <v>409</v>
      </c>
      <c r="G10" s="137"/>
      <c r="H10" s="137"/>
      <c r="I10" s="45">
        <v>1</v>
      </c>
      <c r="J10" s="107"/>
      <c r="K10" s="77">
        <f>J10*I10</f>
        <v>0</v>
      </c>
      <c r="L10" s="8"/>
      <c r="M10" s="747" t="s">
        <v>743</v>
      </c>
    </row>
    <row r="11" spans="1:13" x14ac:dyDescent="0.25">
      <c r="A11" s="926"/>
      <c r="B11" s="898"/>
      <c r="C11" s="138" t="s">
        <v>120</v>
      </c>
      <c r="D11" s="710" t="s">
        <v>5</v>
      </c>
      <c r="E11" s="139"/>
      <c r="F11" s="140" t="s">
        <v>320</v>
      </c>
      <c r="G11" s="140" t="s">
        <v>112</v>
      </c>
      <c r="H11" s="141" t="s">
        <v>87</v>
      </c>
      <c r="I11" s="46">
        <v>2</v>
      </c>
      <c r="J11" s="106">
        <v>0.34399999999999997</v>
      </c>
      <c r="K11" s="78">
        <f t="shared" ref="K11:K61" si="0">J11*I11</f>
        <v>0.68799999999999994</v>
      </c>
      <c r="L11" s="9" t="s">
        <v>86</v>
      </c>
      <c r="M11" s="747" t="s">
        <v>743</v>
      </c>
    </row>
    <row r="12" spans="1:13" ht="30.75" x14ac:dyDescent="0.25">
      <c r="A12" s="926"/>
      <c r="B12" s="899"/>
      <c r="C12" s="142" t="s">
        <v>247</v>
      </c>
      <c r="D12" s="711" t="s">
        <v>744</v>
      </c>
      <c r="E12" s="47"/>
      <c r="F12" s="143"/>
      <c r="G12" s="144"/>
      <c r="H12" s="145"/>
      <c r="I12" s="47">
        <v>1</v>
      </c>
      <c r="J12" s="132"/>
      <c r="K12" s="79">
        <f t="shared" si="0"/>
        <v>0</v>
      </c>
      <c r="L12" s="10"/>
      <c r="M12" s="747" t="s">
        <v>743</v>
      </c>
    </row>
    <row r="13" spans="1:13" x14ac:dyDescent="0.25">
      <c r="A13" s="926"/>
      <c r="B13" s="897" t="s">
        <v>249</v>
      </c>
      <c r="C13" s="135" t="s">
        <v>325</v>
      </c>
      <c r="D13" s="709" t="s">
        <v>474</v>
      </c>
      <c r="E13" s="136" t="s">
        <v>7</v>
      </c>
      <c r="F13" s="137" t="s">
        <v>321</v>
      </c>
      <c r="G13" s="137"/>
      <c r="H13" s="137"/>
      <c r="I13" s="45">
        <v>2</v>
      </c>
      <c r="J13" s="107"/>
      <c r="K13" s="77">
        <f t="shared" si="0"/>
        <v>0</v>
      </c>
      <c r="L13" s="8"/>
      <c r="M13" s="747" t="s">
        <v>743</v>
      </c>
    </row>
    <row r="14" spans="1:13" x14ac:dyDescent="0.25">
      <c r="A14" s="926"/>
      <c r="B14" s="898"/>
      <c r="C14" s="138" t="s">
        <v>121</v>
      </c>
      <c r="D14" s="710" t="s">
        <v>5</v>
      </c>
      <c r="E14" s="139"/>
      <c r="F14" s="140" t="s">
        <v>320</v>
      </c>
      <c r="G14" s="140" t="s">
        <v>112</v>
      </c>
      <c r="H14" s="141" t="s">
        <v>87</v>
      </c>
      <c r="I14" s="46">
        <v>2</v>
      </c>
      <c r="J14" s="106">
        <v>0.34399999999999997</v>
      </c>
      <c r="K14" s="78">
        <f t="shared" si="0"/>
        <v>0.68799999999999994</v>
      </c>
      <c r="L14" s="9" t="s">
        <v>86</v>
      </c>
      <c r="M14" s="747" t="s">
        <v>743</v>
      </c>
    </row>
    <row r="15" spans="1:13" ht="30.75" x14ac:dyDescent="0.25">
      <c r="A15" s="926"/>
      <c r="B15" s="899"/>
      <c r="C15" s="142" t="s">
        <v>268</v>
      </c>
      <c r="D15" s="712" t="s">
        <v>745</v>
      </c>
      <c r="E15" s="47"/>
      <c r="F15" s="144"/>
      <c r="G15" s="144"/>
      <c r="H15" s="145"/>
      <c r="I15" s="47">
        <v>2</v>
      </c>
      <c r="J15" s="132"/>
      <c r="K15" s="79">
        <f t="shared" si="0"/>
        <v>0</v>
      </c>
      <c r="L15" s="10"/>
      <c r="M15" s="747" t="s">
        <v>743</v>
      </c>
    </row>
    <row r="16" spans="1:13" x14ac:dyDescent="0.25">
      <c r="A16" s="926"/>
      <c r="B16" s="897" t="s">
        <v>250</v>
      </c>
      <c r="C16" s="146" t="s">
        <v>326</v>
      </c>
      <c r="D16" s="709" t="s">
        <v>474</v>
      </c>
      <c r="E16" s="136" t="s">
        <v>7</v>
      </c>
      <c r="F16" s="137" t="s">
        <v>322</v>
      </c>
      <c r="G16" s="137"/>
      <c r="H16" s="137"/>
      <c r="I16" s="45">
        <v>2</v>
      </c>
      <c r="J16" s="107"/>
      <c r="K16" s="77">
        <f t="shared" si="0"/>
        <v>0</v>
      </c>
      <c r="L16" s="8"/>
      <c r="M16" s="747" t="s">
        <v>743</v>
      </c>
    </row>
    <row r="17" spans="1:13" x14ac:dyDescent="0.25">
      <c r="A17" s="926"/>
      <c r="B17" s="898"/>
      <c r="C17" s="147" t="s">
        <v>122</v>
      </c>
      <c r="D17" s="710" t="s">
        <v>8</v>
      </c>
      <c r="E17" s="139"/>
      <c r="F17" s="140" t="s">
        <v>323</v>
      </c>
      <c r="G17" s="140" t="s">
        <v>112</v>
      </c>
      <c r="H17" s="141" t="s">
        <v>91</v>
      </c>
      <c r="I17" s="46">
        <v>2</v>
      </c>
      <c r="J17" s="106">
        <v>0.17499999999999999</v>
      </c>
      <c r="K17" s="78">
        <f t="shared" si="0"/>
        <v>0.35</v>
      </c>
      <c r="L17" s="9" t="s">
        <v>90</v>
      </c>
      <c r="M17" s="747" t="s">
        <v>743</v>
      </c>
    </row>
    <row r="18" spans="1:13" ht="30.75" x14ac:dyDescent="0.25">
      <c r="A18" s="926"/>
      <c r="B18" s="899"/>
      <c r="C18" s="142" t="s">
        <v>269</v>
      </c>
      <c r="D18" s="711" t="s">
        <v>746</v>
      </c>
      <c r="E18" s="47"/>
      <c r="F18" s="143"/>
      <c r="G18" s="144"/>
      <c r="H18" s="145"/>
      <c r="I18" s="47">
        <v>2</v>
      </c>
      <c r="J18" s="132"/>
      <c r="K18" s="79">
        <f t="shared" si="0"/>
        <v>0</v>
      </c>
      <c r="L18" s="11"/>
      <c r="M18" s="747" t="s">
        <v>743</v>
      </c>
    </row>
    <row r="19" spans="1:13" x14ac:dyDescent="0.25">
      <c r="A19" s="926"/>
      <c r="B19" s="900" t="s">
        <v>692</v>
      </c>
      <c r="C19" s="153" t="s">
        <v>123</v>
      </c>
      <c r="D19" s="709" t="s">
        <v>21</v>
      </c>
      <c r="E19" s="136"/>
      <c r="F19" s="137" t="s">
        <v>17</v>
      </c>
      <c r="G19" s="137" t="s">
        <v>93</v>
      </c>
      <c r="H19" s="137" t="s">
        <v>351</v>
      </c>
      <c r="I19" s="45">
        <v>1</v>
      </c>
      <c r="J19" s="107">
        <v>8.6540000000000006E-2</v>
      </c>
      <c r="K19" s="77">
        <f t="shared" si="0"/>
        <v>8.6540000000000006E-2</v>
      </c>
      <c r="L19" s="13"/>
      <c r="M19" s="747" t="s">
        <v>743</v>
      </c>
    </row>
    <row r="20" spans="1:13" x14ac:dyDescent="0.25">
      <c r="A20" s="926"/>
      <c r="B20" s="900"/>
      <c r="C20" s="154" t="s">
        <v>124</v>
      </c>
      <c r="D20" s="710" t="s">
        <v>22</v>
      </c>
      <c r="E20" s="139"/>
      <c r="F20" s="140" t="s">
        <v>18</v>
      </c>
      <c r="G20" s="140" t="s">
        <v>406</v>
      </c>
      <c r="H20" s="140" t="s">
        <v>277</v>
      </c>
      <c r="I20" s="46">
        <v>1</v>
      </c>
      <c r="J20" s="106">
        <v>1.3500000000000001E-3</v>
      </c>
      <c r="K20" s="78">
        <f t="shared" si="0"/>
        <v>1.3500000000000001E-3</v>
      </c>
      <c r="L20" s="14"/>
      <c r="M20" s="747" t="s">
        <v>743</v>
      </c>
    </row>
    <row r="21" spans="1:13" x14ac:dyDescent="0.25">
      <c r="A21" s="926"/>
      <c r="B21" s="900"/>
      <c r="C21" s="154" t="s">
        <v>125</v>
      </c>
      <c r="D21" s="710" t="s">
        <v>22</v>
      </c>
      <c r="E21" s="139"/>
      <c r="F21" s="140" t="s">
        <v>18</v>
      </c>
      <c r="G21" s="140" t="s">
        <v>406</v>
      </c>
      <c r="H21" s="140" t="s">
        <v>277</v>
      </c>
      <c r="I21" s="46">
        <v>1</v>
      </c>
      <c r="J21" s="106">
        <v>1.3500000000000001E-3</v>
      </c>
      <c r="K21" s="78">
        <f t="shared" si="0"/>
        <v>1.3500000000000001E-3</v>
      </c>
      <c r="L21" s="14"/>
      <c r="M21" s="747" t="s">
        <v>743</v>
      </c>
    </row>
    <row r="22" spans="1:13" x14ac:dyDescent="0.25">
      <c r="A22" s="926"/>
      <c r="B22" s="900"/>
      <c r="C22" s="154" t="s">
        <v>126</v>
      </c>
      <c r="D22" s="710" t="s">
        <v>22</v>
      </c>
      <c r="E22" s="139"/>
      <c r="F22" s="140" t="s">
        <v>18</v>
      </c>
      <c r="G22" s="140" t="s">
        <v>406</v>
      </c>
      <c r="H22" s="140" t="s">
        <v>277</v>
      </c>
      <c r="I22" s="46">
        <v>1</v>
      </c>
      <c r="J22" s="106">
        <v>1.3500000000000001E-3</v>
      </c>
      <c r="K22" s="78">
        <f t="shared" si="0"/>
        <v>1.3500000000000001E-3</v>
      </c>
      <c r="L22" s="14"/>
      <c r="M22" s="747" t="s">
        <v>743</v>
      </c>
    </row>
    <row r="23" spans="1:13" x14ac:dyDescent="0.25">
      <c r="A23" s="926"/>
      <c r="B23" s="900"/>
      <c r="C23" s="154" t="s">
        <v>127</v>
      </c>
      <c r="D23" s="710" t="s">
        <v>22</v>
      </c>
      <c r="E23" s="139"/>
      <c r="F23" s="140" t="s">
        <v>19</v>
      </c>
      <c r="G23" s="140" t="s">
        <v>380</v>
      </c>
      <c r="H23" s="140" t="s">
        <v>352</v>
      </c>
      <c r="I23" s="46">
        <v>1</v>
      </c>
      <c r="J23" s="106">
        <v>0.10625</v>
      </c>
      <c r="K23" s="78">
        <f t="shared" si="0"/>
        <v>0.10625</v>
      </c>
      <c r="L23" s="14"/>
      <c r="M23" s="747" t="s">
        <v>743</v>
      </c>
    </row>
    <row r="24" spans="1:13" x14ac:dyDescent="0.25">
      <c r="A24" s="926"/>
      <c r="B24" s="900"/>
      <c r="C24" s="154" t="s">
        <v>128</v>
      </c>
      <c r="D24" s="710" t="s">
        <v>22</v>
      </c>
      <c r="E24" s="139"/>
      <c r="F24" s="140" t="s">
        <v>20</v>
      </c>
      <c r="G24" s="140" t="s">
        <v>94</v>
      </c>
      <c r="H24" s="140" t="s">
        <v>353</v>
      </c>
      <c r="I24" s="46">
        <v>1</v>
      </c>
      <c r="J24" s="106">
        <v>0.34050000000000002</v>
      </c>
      <c r="K24" s="78">
        <f t="shared" si="0"/>
        <v>0.34050000000000002</v>
      </c>
      <c r="L24" s="14"/>
      <c r="M24" s="747" t="s">
        <v>743</v>
      </c>
    </row>
    <row r="25" spans="1:13" x14ac:dyDescent="0.25">
      <c r="A25" s="926"/>
      <c r="B25" s="900"/>
      <c r="C25" s="154" t="s">
        <v>129</v>
      </c>
      <c r="D25" s="710" t="s">
        <v>21</v>
      </c>
      <c r="E25" s="139"/>
      <c r="F25" s="140" t="s">
        <v>350</v>
      </c>
      <c r="G25" s="140" t="s">
        <v>380</v>
      </c>
      <c r="H25" s="140" t="s">
        <v>354</v>
      </c>
      <c r="I25" s="46">
        <v>1</v>
      </c>
      <c r="J25" s="106">
        <v>0.6</v>
      </c>
      <c r="K25" s="78">
        <f t="shared" si="0"/>
        <v>0.6</v>
      </c>
      <c r="L25" s="14"/>
      <c r="M25" s="747" t="s">
        <v>743</v>
      </c>
    </row>
    <row r="26" spans="1:13" x14ac:dyDescent="0.25">
      <c r="A26" s="926"/>
      <c r="B26" s="900"/>
      <c r="C26" s="154" t="s">
        <v>130</v>
      </c>
      <c r="D26" s="710" t="s">
        <v>22</v>
      </c>
      <c r="E26" s="139"/>
      <c r="F26" s="140" t="s">
        <v>390</v>
      </c>
      <c r="G26" s="140" t="s">
        <v>380</v>
      </c>
      <c r="H26" s="140" t="s">
        <v>355</v>
      </c>
      <c r="I26" s="46">
        <v>1</v>
      </c>
      <c r="J26" s="106">
        <v>3.8500000000000001E-3</v>
      </c>
      <c r="K26" s="78">
        <f t="shared" si="0"/>
        <v>3.8500000000000001E-3</v>
      </c>
      <c r="L26" s="14"/>
      <c r="M26" s="747" t="s">
        <v>743</v>
      </c>
    </row>
    <row r="27" spans="1:13" x14ac:dyDescent="0.25">
      <c r="A27" s="926"/>
      <c r="B27" s="900"/>
      <c r="C27" s="154" t="s">
        <v>131</v>
      </c>
      <c r="D27" s="710" t="s">
        <v>22</v>
      </c>
      <c r="E27" s="139"/>
      <c r="F27" s="140" t="s">
        <v>390</v>
      </c>
      <c r="G27" s="140" t="s">
        <v>380</v>
      </c>
      <c r="H27" s="140" t="s">
        <v>355</v>
      </c>
      <c r="I27" s="46">
        <v>1</v>
      </c>
      <c r="J27" s="106">
        <v>3.8500000000000001E-3</v>
      </c>
      <c r="K27" s="78">
        <f t="shared" si="0"/>
        <v>3.8500000000000001E-3</v>
      </c>
      <c r="L27" s="14"/>
      <c r="M27" s="747" t="s">
        <v>743</v>
      </c>
    </row>
    <row r="28" spans="1:13" x14ac:dyDescent="0.25">
      <c r="A28" s="926"/>
      <c r="B28" s="900"/>
      <c r="C28" s="154" t="s">
        <v>132</v>
      </c>
      <c r="D28" s="710" t="s">
        <v>22</v>
      </c>
      <c r="E28" s="139"/>
      <c r="F28" s="140" t="s">
        <v>390</v>
      </c>
      <c r="G28" s="140" t="s">
        <v>380</v>
      </c>
      <c r="H28" s="140" t="s">
        <v>355</v>
      </c>
      <c r="I28" s="46">
        <v>1</v>
      </c>
      <c r="J28" s="106">
        <v>3.8500000000000001E-3</v>
      </c>
      <c r="K28" s="78">
        <f t="shared" si="0"/>
        <v>3.8500000000000001E-3</v>
      </c>
      <c r="L28" s="14"/>
      <c r="M28" s="747" t="s">
        <v>743</v>
      </c>
    </row>
    <row r="29" spans="1:13" x14ac:dyDescent="0.25">
      <c r="A29" s="926"/>
      <c r="B29" s="900"/>
      <c r="C29" s="154" t="s">
        <v>133</v>
      </c>
      <c r="D29" s="710" t="s">
        <v>22</v>
      </c>
      <c r="E29" s="139"/>
      <c r="F29" s="140" t="s">
        <v>391</v>
      </c>
      <c r="G29" s="140" t="s">
        <v>380</v>
      </c>
      <c r="H29" s="140" t="s">
        <v>355</v>
      </c>
      <c r="I29" s="46">
        <v>1</v>
      </c>
      <c r="J29" s="106">
        <v>3.8500000000000001E-3</v>
      </c>
      <c r="K29" s="78">
        <f t="shared" si="0"/>
        <v>3.8500000000000001E-3</v>
      </c>
      <c r="L29" s="14"/>
      <c r="M29" s="747" t="s">
        <v>743</v>
      </c>
    </row>
    <row r="30" spans="1:13" x14ac:dyDescent="0.25">
      <c r="A30" s="926"/>
      <c r="B30" s="900"/>
      <c r="C30" s="154" t="s">
        <v>134</v>
      </c>
      <c r="D30" s="710" t="s">
        <v>22</v>
      </c>
      <c r="E30" s="139"/>
      <c r="F30" s="140" t="s">
        <v>390</v>
      </c>
      <c r="G30" s="140" t="s">
        <v>380</v>
      </c>
      <c r="H30" s="140" t="s">
        <v>355</v>
      </c>
      <c r="I30" s="46">
        <v>1</v>
      </c>
      <c r="J30" s="106">
        <v>3.8500000000000001E-3</v>
      </c>
      <c r="K30" s="78">
        <f t="shared" si="0"/>
        <v>3.8500000000000001E-3</v>
      </c>
      <c r="L30" s="14"/>
      <c r="M30" s="747" t="s">
        <v>743</v>
      </c>
    </row>
    <row r="31" spans="1:13" x14ac:dyDescent="0.25">
      <c r="A31" s="926"/>
      <c r="B31" s="900"/>
      <c r="C31" s="154" t="s">
        <v>135</v>
      </c>
      <c r="D31" s="710" t="s">
        <v>21</v>
      </c>
      <c r="E31" s="139"/>
      <c r="F31" s="140" t="s">
        <v>26</v>
      </c>
      <c r="G31" s="140" t="s">
        <v>95</v>
      </c>
      <c r="H31" s="140" t="s">
        <v>356</v>
      </c>
      <c r="I31" s="46">
        <v>1</v>
      </c>
      <c r="J31" s="106">
        <v>9.5E-4</v>
      </c>
      <c r="K31" s="78">
        <f t="shared" si="0"/>
        <v>9.5E-4</v>
      </c>
      <c r="L31" s="14"/>
      <c r="M31" s="747" t="s">
        <v>743</v>
      </c>
    </row>
    <row r="32" spans="1:13" x14ac:dyDescent="0.25">
      <c r="A32" s="926"/>
      <c r="B32" s="900"/>
      <c r="C32" s="154" t="s">
        <v>136</v>
      </c>
      <c r="D32" s="710" t="s">
        <v>21</v>
      </c>
      <c r="E32" s="139"/>
      <c r="F32" s="140" t="s">
        <v>26</v>
      </c>
      <c r="G32" s="140" t="s">
        <v>95</v>
      </c>
      <c r="H32" s="140" t="s">
        <v>356</v>
      </c>
      <c r="I32" s="46">
        <v>1</v>
      </c>
      <c r="J32" s="106">
        <v>9.5E-4</v>
      </c>
      <c r="K32" s="78">
        <f t="shared" si="0"/>
        <v>9.5E-4</v>
      </c>
      <c r="L32" s="14"/>
      <c r="M32" s="747" t="s">
        <v>743</v>
      </c>
    </row>
    <row r="33" spans="1:13" x14ac:dyDescent="0.25">
      <c r="A33" s="926"/>
      <c r="B33" s="900"/>
      <c r="C33" s="154" t="s">
        <v>137</v>
      </c>
      <c r="D33" s="710" t="s">
        <v>21</v>
      </c>
      <c r="E33" s="139"/>
      <c r="F33" s="140" t="s">
        <v>26</v>
      </c>
      <c r="G33" s="140" t="s">
        <v>95</v>
      </c>
      <c r="H33" s="140" t="s">
        <v>356</v>
      </c>
      <c r="I33" s="46">
        <v>1</v>
      </c>
      <c r="J33" s="106">
        <v>9.5E-4</v>
      </c>
      <c r="K33" s="78">
        <f t="shared" si="0"/>
        <v>9.5E-4</v>
      </c>
      <c r="L33" s="14"/>
      <c r="M33" s="747" t="s">
        <v>743</v>
      </c>
    </row>
    <row r="34" spans="1:13" x14ac:dyDescent="0.25">
      <c r="A34" s="926"/>
      <c r="B34" s="900"/>
      <c r="C34" s="154" t="s">
        <v>138</v>
      </c>
      <c r="D34" s="710" t="s">
        <v>21</v>
      </c>
      <c r="E34" s="139"/>
      <c r="F34" s="140" t="s">
        <v>26</v>
      </c>
      <c r="G34" s="140" t="s">
        <v>95</v>
      </c>
      <c r="H34" s="140" t="s">
        <v>356</v>
      </c>
      <c r="I34" s="46">
        <v>1</v>
      </c>
      <c r="J34" s="106">
        <v>9.5E-4</v>
      </c>
      <c r="K34" s="78">
        <f t="shared" si="0"/>
        <v>9.5E-4</v>
      </c>
      <c r="L34" s="14"/>
      <c r="M34" s="747" t="s">
        <v>743</v>
      </c>
    </row>
    <row r="35" spans="1:13" x14ac:dyDescent="0.25">
      <c r="A35" s="926"/>
      <c r="B35" s="900"/>
      <c r="C35" s="154" t="s">
        <v>139</v>
      </c>
      <c r="D35" s="710" t="s">
        <v>21</v>
      </c>
      <c r="E35" s="139"/>
      <c r="F35" s="140" t="s">
        <v>26</v>
      </c>
      <c r="G35" s="140" t="s">
        <v>95</v>
      </c>
      <c r="H35" s="140" t="s">
        <v>356</v>
      </c>
      <c r="I35" s="46">
        <v>1</v>
      </c>
      <c r="J35" s="106">
        <v>9.5E-4</v>
      </c>
      <c r="K35" s="78">
        <f t="shared" si="0"/>
        <v>9.5E-4</v>
      </c>
      <c r="L35" s="14"/>
      <c r="M35" s="747" t="s">
        <v>743</v>
      </c>
    </row>
    <row r="36" spans="1:13" x14ac:dyDescent="0.25">
      <c r="A36" s="926"/>
      <c r="B36" s="900"/>
      <c r="C36" s="154" t="s">
        <v>140</v>
      </c>
      <c r="D36" s="710" t="s">
        <v>21</v>
      </c>
      <c r="E36" s="139"/>
      <c r="F36" s="140" t="s">
        <v>337</v>
      </c>
      <c r="G36" s="140" t="s">
        <v>95</v>
      </c>
      <c r="H36" s="140" t="s">
        <v>357</v>
      </c>
      <c r="I36" s="46">
        <v>1</v>
      </c>
      <c r="J36" s="106">
        <v>9.5E-4</v>
      </c>
      <c r="K36" s="78">
        <f t="shared" si="0"/>
        <v>9.5E-4</v>
      </c>
      <c r="L36" s="14"/>
      <c r="M36" s="747" t="s">
        <v>743</v>
      </c>
    </row>
    <row r="37" spans="1:13" x14ac:dyDescent="0.25">
      <c r="A37" s="926"/>
      <c r="B37" s="900"/>
      <c r="C37" s="154" t="s">
        <v>141</v>
      </c>
      <c r="D37" s="710" t="s">
        <v>21</v>
      </c>
      <c r="E37" s="139"/>
      <c r="F37" s="140" t="s">
        <v>337</v>
      </c>
      <c r="G37" s="140" t="s">
        <v>95</v>
      </c>
      <c r="H37" s="140" t="s">
        <v>357</v>
      </c>
      <c r="I37" s="46">
        <v>1</v>
      </c>
      <c r="J37" s="106">
        <v>9.5E-4</v>
      </c>
      <c r="K37" s="78">
        <f t="shared" si="0"/>
        <v>9.5E-4</v>
      </c>
      <c r="L37" s="14"/>
      <c r="M37" s="747" t="s">
        <v>743</v>
      </c>
    </row>
    <row r="38" spans="1:13" x14ac:dyDescent="0.25">
      <c r="A38" s="926"/>
      <c r="B38" s="900"/>
      <c r="C38" s="154" t="s">
        <v>142</v>
      </c>
      <c r="D38" s="710" t="s">
        <v>21</v>
      </c>
      <c r="E38" s="139"/>
      <c r="F38" s="140" t="s">
        <v>337</v>
      </c>
      <c r="G38" s="140" t="s">
        <v>95</v>
      </c>
      <c r="H38" s="140" t="s">
        <v>357</v>
      </c>
      <c r="I38" s="46">
        <v>1</v>
      </c>
      <c r="J38" s="106">
        <v>9.5E-4</v>
      </c>
      <c r="K38" s="78">
        <f t="shared" si="0"/>
        <v>9.5E-4</v>
      </c>
      <c r="L38" s="14"/>
      <c r="M38" s="747" t="s">
        <v>743</v>
      </c>
    </row>
    <row r="39" spans="1:13" x14ac:dyDescent="0.25">
      <c r="A39" s="926"/>
      <c r="B39" s="900"/>
      <c r="C39" s="154" t="s">
        <v>143</v>
      </c>
      <c r="D39" s="710" t="s">
        <v>21</v>
      </c>
      <c r="E39" s="139"/>
      <c r="F39" s="140" t="s">
        <v>337</v>
      </c>
      <c r="G39" s="140" t="s">
        <v>95</v>
      </c>
      <c r="H39" s="140" t="s">
        <v>357</v>
      </c>
      <c r="I39" s="46">
        <v>1</v>
      </c>
      <c r="J39" s="106">
        <v>9.5E-4</v>
      </c>
      <c r="K39" s="78">
        <f t="shared" si="0"/>
        <v>9.5E-4</v>
      </c>
      <c r="L39" s="14"/>
      <c r="M39" s="747" t="s">
        <v>743</v>
      </c>
    </row>
    <row r="40" spans="1:13" x14ac:dyDescent="0.25">
      <c r="A40" s="926"/>
      <c r="B40" s="900"/>
      <c r="C40" s="154" t="s">
        <v>144</v>
      </c>
      <c r="D40" s="710" t="s">
        <v>23</v>
      </c>
      <c r="E40" s="139"/>
      <c r="F40" s="140" t="s">
        <v>28</v>
      </c>
      <c r="G40" s="140" t="s">
        <v>96</v>
      </c>
      <c r="H40" s="140" t="s">
        <v>358</v>
      </c>
      <c r="I40" s="46">
        <v>1</v>
      </c>
      <c r="J40" s="106">
        <v>0.10935</v>
      </c>
      <c r="K40" s="78">
        <f t="shared" si="0"/>
        <v>0.10935</v>
      </c>
      <c r="L40" s="14"/>
      <c r="M40" s="747" t="s">
        <v>743</v>
      </c>
    </row>
    <row r="41" spans="1:13" x14ac:dyDescent="0.25">
      <c r="A41" s="926"/>
      <c r="B41" s="900"/>
      <c r="C41" s="154" t="s">
        <v>145</v>
      </c>
      <c r="D41" s="710" t="s">
        <v>23</v>
      </c>
      <c r="E41" s="139"/>
      <c r="F41" s="140" t="s">
        <v>29</v>
      </c>
      <c r="G41" s="140" t="s">
        <v>97</v>
      </c>
      <c r="H41" s="140" t="s">
        <v>359</v>
      </c>
      <c r="I41" s="46">
        <v>1</v>
      </c>
      <c r="J41" s="106">
        <v>0.78749999999999998</v>
      </c>
      <c r="K41" s="78">
        <f t="shared" si="0"/>
        <v>0.78749999999999998</v>
      </c>
      <c r="L41" s="14"/>
      <c r="M41" s="747" t="s">
        <v>743</v>
      </c>
    </row>
    <row r="42" spans="1:13" x14ac:dyDescent="0.25">
      <c r="A42" s="926"/>
      <c r="B42" s="900"/>
      <c r="C42" s="154" t="s">
        <v>146</v>
      </c>
      <c r="D42" s="710" t="s">
        <v>24</v>
      </c>
      <c r="E42" s="139"/>
      <c r="F42" s="140" t="s">
        <v>30</v>
      </c>
      <c r="G42" s="140" t="s">
        <v>98</v>
      </c>
      <c r="H42" s="140" t="s">
        <v>360</v>
      </c>
      <c r="I42" s="46">
        <v>1</v>
      </c>
      <c r="J42" s="106">
        <v>0.153</v>
      </c>
      <c r="K42" s="78">
        <f t="shared" si="0"/>
        <v>0.153</v>
      </c>
      <c r="L42" s="14"/>
      <c r="M42" s="747" t="s">
        <v>743</v>
      </c>
    </row>
    <row r="43" spans="1:13" x14ac:dyDescent="0.25">
      <c r="A43" s="926"/>
      <c r="B43" s="900"/>
      <c r="C43" s="154" t="s">
        <v>147</v>
      </c>
      <c r="D43" s="710" t="s">
        <v>25</v>
      </c>
      <c r="E43" s="139"/>
      <c r="F43" s="140" t="s">
        <v>416</v>
      </c>
      <c r="G43" s="140" t="s">
        <v>99</v>
      </c>
      <c r="H43" s="140" t="s">
        <v>361</v>
      </c>
      <c r="I43" s="46">
        <v>1</v>
      </c>
      <c r="J43" s="106">
        <v>0.70335999999999999</v>
      </c>
      <c r="K43" s="78">
        <f t="shared" si="0"/>
        <v>0.70335999999999999</v>
      </c>
      <c r="L43" s="14"/>
      <c r="M43" s="747" t="s">
        <v>743</v>
      </c>
    </row>
    <row r="44" spans="1:13" x14ac:dyDescent="0.25">
      <c r="A44" s="926"/>
      <c r="B44" s="900"/>
      <c r="C44" s="154" t="s">
        <v>148</v>
      </c>
      <c r="D44" s="710" t="s">
        <v>23</v>
      </c>
      <c r="E44" s="139"/>
      <c r="F44" s="140" t="s">
        <v>392</v>
      </c>
      <c r="G44" s="140" t="s">
        <v>100</v>
      </c>
      <c r="H44" s="140" t="s">
        <v>362</v>
      </c>
      <c r="I44" s="46">
        <v>1</v>
      </c>
      <c r="J44" s="106">
        <v>5.7630000000000001E-2</v>
      </c>
      <c r="K44" s="78">
        <f t="shared" si="0"/>
        <v>5.7630000000000001E-2</v>
      </c>
      <c r="L44" s="14"/>
      <c r="M44" s="747" t="s">
        <v>743</v>
      </c>
    </row>
    <row r="45" spans="1:13" x14ac:dyDescent="0.25">
      <c r="A45" s="926"/>
      <c r="B45" s="900"/>
      <c r="C45" s="154" t="s">
        <v>149</v>
      </c>
      <c r="D45" s="710" t="s">
        <v>23</v>
      </c>
      <c r="E45" s="139"/>
      <c r="F45" s="140" t="s">
        <v>31</v>
      </c>
      <c r="G45" s="140" t="s">
        <v>101</v>
      </c>
      <c r="H45" s="140" t="s">
        <v>363</v>
      </c>
      <c r="I45" s="46">
        <v>1</v>
      </c>
      <c r="J45" s="106">
        <v>6.8750000000000006E-2</v>
      </c>
      <c r="K45" s="78">
        <f t="shared" si="0"/>
        <v>6.8750000000000006E-2</v>
      </c>
      <c r="L45" s="14"/>
      <c r="M45" s="747" t="s">
        <v>743</v>
      </c>
    </row>
    <row r="46" spans="1:13" x14ac:dyDescent="0.25">
      <c r="A46" s="926"/>
      <c r="B46" s="900"/>
      <c r="C46" s="154" t="s">
        <v>150</v>
      </c>
      <c r="D46" s="710" t="s">
        <v>24</v>
      </c>
      <c r="E46" s="139"/>
      <c r="F46" s="140" t="s">
        <v>32</v>
      </c>
      <c r="G46" s="140" t="s">
        <v>96</v>
      </c>
      <c r="H46" s="140" t="s">
        <v>364</v>
      </c>
      <c r="I46" s="46">
        <v>1</v>
      </c>
      <c r="J46" s="106">
        <v>6.5250000000000002E-2</v>
      </c>
      <c r="K46" s="78">
        <f t="shared" si="0"/>
        <v>6.5250000000000002E-2</v>
      </c>
      <c r="L46" s="14"/>
      <c r="M46" s="747" t="s">
        <v>743</v>
      </c>
    </row>
    <row r="47" spans="1:13" x14ac:dyDescent="0.25">
      <c r="A47" s="926"/>
      <c r="B47" s="900"/>
      <c r="C47" s="149" t="s">
        <v>151</v>
      </c>
      <c r="D47" s="710" t="s">
        <v>23</v>
      </c>
      <c r="E47" s="139"/>
      <c r="F47" s="140" t="s">
        <v>393</v>
      </c>
      <c r="G47" s="140" t="s">
        <v>102</v>
      </c>
      <c r="H47" s="140" t="s">
        <v>365</v>
      </c>
      <c r="I47" s="46">
        <v>1</v>
      </c>
      <c r="J47" s="106">
        <v>2.8</v>
      </c>
      <c r="K47" s="78">
        <f t="shared" si="0"/>
        <v>2.8</v>
      </c>
      <c r="L47" s="9" t="s">
        <v>394</v>
      </c>
      <c r="M47" s="747" t="s">
        <v>743</v>
      </c>
    </row>
    <row r="48" spans="1:13" x14ac:dyDescent="0.25">
      <c r="A48" s="926"/>
      <c r="B48" s="900"/>
      <c r="C48" s="154" t="s">
        <v>152</v>
      </c>
      <c r="D48" s="710" t="s">
        <v>47</v>
      </c>
      <c r="E48" s="139" t="s">
        <v>257</v>
      </c>
      <c r="F48" s="140" t="s">
        <v>48</v>
      </c>
      <c r="G48" s="140" t="s">
        <v>103</v>
      </c>
      <c r="H48" s="140"/>
      <c r="I48" s="46"/>
      <c r="J48" s="106">
        <v>2.85</v>
      </c>
      <c r="K48" s="78">
        <f t="shared" si="0"/>
        <v>0</v>
      </c>
      <c r="L48" s="14"/>
      <c r="M48" s="747" t="s">
        <v>743</v>
      </c>
    </row>
    <row r="49" spans="1:13" ht="37.5" x14ac:dyDescent="0.25">
      <c r="A49" s="926"/>
      <c r="B49" s="900"/>
      <c r="C49" s="149" t="s">
        <v>153</v>
      </c>
      <c r="D49" s="710" t="s">
        <v>517</v>
      </c>
      <c r="E49" s="139"/>
      <c r="F49" s="140" t="s">
        <v>502</v>
      </c>
      <c r="G49" s="140" t="s">
        <v>395</v>
      </c>
      <c r="H49" s="140" t="s">
        <v>111</v>
      </c>
      <c r="I49" s="46">
        <v>1</v>
      </c>
      <c r="J49" s="106">
        <v>2.72</v>
      </c>
      <c r="K49" s="78">
        <f t="shared" si="0"/>
        <v>2.72</v>
      </c>
      <c r="L49" s="14"/>
      <c r="M49" s="747" t="s">
        <v>743</v>
      </c>
    </row>
    <row r="50" spans="1:13" x14ac:dyDescent="0.25">
      <c r="A50" s="926"/>
      <c r="B50" s="900"/>
      <c r="C50" s="149" t="s">
        <v>154</v>
      </c>
      <c r="D50" s="710" t="s">
        <v>418</v>
      </c>
      <c r="E50" s="139" t="s">
        <v>444</v>
      </c>
      <c r="F50" s="140"/>
      <c r="G50" s="140" t="s">
        <v>104</v>
      </c>
      <c r="H50" s="140"/>
      <c r="I50" s="46">
        <v>1</v>
      </c>
      <c r="J50" s="106"/>
      <c r="K50" s="78">
        <f t="shared" si="0"/>
        <v>0</v>
      </c>
      <c r="L50" s="14"/>
      <c r="M50" s="747" t="s">
        <v>743</v>
      </c>
    </row>
    <row r="51" spans="1:13" ht="37.5" x14ac:dyDescent="0.25">
      <c r="A51" s="926"/>
      <c r="B51" s="900"/>
      <c r="C51" s="155" t="s">
        <v>310</v>
      </c>
      <c r="D51" s="710" t="s">
        <v>747</v>
      </c>
      <c r="E51" s="158" t="s">
        <v>624</v>
      </c>
      <c r="F51" s="140"/>
      <c r="G51" s="140"/>
      <c r="H51" s="140"/>
      <c r="I51" s="46">
        <v>1</v>
      </c>
      <c r="J51" s="106"/>
      <c r="K51" s="78">
        <f>J51*I51</f>
        <v>0</v>
      </c>
      <c r="L51" s="14"/>
      <c r="M51" s="747" t="s">
        <v>743</v>
      </c>
    </row>
    <row r="52" spans="1:13" ht="45.75" x14ac:dyDescent="0.25">
      <c r="A52" s="926"/>
      <c r="B52" s="900"/>
      <c r="C52" s="156" t="s">
        <v>339</v>
      </c>
      <c r="D52" s="710" t="s">
        <v>748</v>
      </c>
      <c r="E52" s="46"/>
      <c r="F52" s="140"/>
      <c r="G52" s="140"/>
      <c r="H52" s="140"/>
      <c r="I52" s="46">
        <v>1</v>
      </c>
      <c r="J52" s="106"/>
      <c r="K52" s="78">
        <f t="shared" si="0"/>
        <v>0</v>
      </c>
      <c r="L52" s="14"/>
      <c r="M52" s="747" t="s">
        <v>743</v>
      </c>
    </row>
    <row r="53" spans="1:13" x14ac:dyDescent="0.25">
      <c r="A53" s="926"/>
      <c r="B53" s="900"/>
      <c r="C53" s="153" t="s">
        <v>155</v>
      </c>
      <c r="D53" s="709" t="s">
        <v>22</v>
      </c>
      <c r="E53" s="136"/>
      <c r="F53" s="137" t="s">
        <v>18</v>
      </c>
      <c r="G53" s="137" t="s">
        <v>406</v>
      </c>
      <c r="H53" s="137" t="s">
        <v>277</v>
      </c>
      <c r="I53" s="45">
        <v>1</v>
      </c>
      <c r="J53" s="107">
        <v>1.3500000000000001E-3</v>
      </c>
      <c r="K53" s="77">
        <f t="shared" si="0"/>
        <v>1.3500000000000001E-3</v>
      </c>
      <c r="L53" s="13"/>
      <c r="M53" s="747" t="s">
        <v>743</v>
      </c>
    </row>
    <row r="54" spans="1:13" x14ac:dyDescent="0.25">
      <c r="A54" s="926"/>
      <c r="B54" s="900"/>
      <c r="C54" s="154" t="s">
        <v>156</v>
      </c>
      <c r="D54" s="710" t="s">
        <v>22</v>
      </c>
      <c r="E54" s="139"/>
      <c r="F54" s="140" t="s">
        <v>18</v>
      </c>
      <c r="G54" s="140" t="s">
        <v>406</v>
      </c>
      <c r="H54" s="140" t="s">
        <v>277</v>
      </c>
      <c r="I54" s="46">
        <v>1</v>
      </c>
      <c r="J54" s="106">
        <v>1.3500000000000001E-3</v>
      </c>
      <c r="K54" s="78">
        <f t="shared" si="0"/>
        <v>1.3500000000000001E-3</v>
      </c>
      <c r="L54" s="14"/>
      <c r="M54" s="747" t="s">
        <v>743</v>
      </c>
    </row>
    <row r="55" spans="1:13" x14ac:dyDescent="0.25">
      <c r="A55" s="926"/>
      <c r="B55" s="900"/>
      <c r="C55" s="154" t="s">
        <v>157</v>
      </c>
      <c r="D55" s="710" t="s">
        <v>22</v>
      </c>
      <c r="E55" s="139"/>
      <c r="F55" s="140" t="s">
        <v>18</v>
      </c>
      <c r="G55" s="140" t="s">
        <v>406</v>
      </c>
      <c r="H55" s="140" t="s">
        <v>277</v>
      </c>
      <c r="I55" s="46">
        <v>1</v>
      </c>
      <c r="J55" s="106">
        <v>1.3500000000000001E-3</v>
      </c>
      <c r="K55" s="78">
        <f t="shared" si="0"/>
        <v>1.3500000000000001E-3</v>
      </c>
      <c r="L55" s="14"/>
      <c r="M55" s="747" t="s">
        <v>743</v>
      </c>
    </row>
    <row r="56" spans="1:13" x14ac:dyDescent="0.25">
      <c r="A56" s="926"/>
      <c r="B56" s="900"/>
      <c r="C56" s="154" t="s">
        <v>158</v>
      </c>
      <c r="D56" s="710" t="s">
        <v>22</v>
      </c>
      <c r="E56" s="139"/>
      <c r="F56" s="140" t="s">
        <v>18</v>
      </c>
      <c r="G56" s="140" t="s">
        <v>406</v>
      </c>
      <c r="H56" s="140" t="s">
        <v>277</v>
      </c>
      <c r="I56" s="46">
        <v>1</v>
      </c>
      <c r="J56" s="106">
        <v>1.3500000000000001E-3</v>
      </c>
      <c r="K56" s="78">
        <f>J56*I56</f>
        <v>1.3500000000000001E-3</v>
      </c>
      <c r="L56" s="14"/>
      <c r="M56" s="747" t="s">
        <v>743</v>
      </c>
    </row>
    <row r="57" spans="1:13" x14ac:dyDescent="0.25">
      <c r="A57" s="926"/>
      <c r="B57" s="900"/>
      <c r="C57" s="154" t="s">
        <v>159</v>
      </c>
      <c r="D57" s="710" t="s">
        <v>22</v>
      </c>
      <c r="E57" s="139"/>
      <c r="F57" s="140" t="s">
        <v>18</v>
      </c>
      <c r="G57" s="140" t="s">
        <v>406</v>
      </c>
      <c r="H57" s="140" t="s">
        <v>277</v>
      </c>
      <c r="I57" s="46">
        <v>1</v>
      </c>
      <c r="J57" s="106">
        <v>1.3500000000000001E-3</v>
      </c>
      <c r="K57" s="78">
        <f t="shared" si="0"/>
        <v>1.3500000000000001E-3</v>
      </c>
      <c r="L57" s="14"/>
      <c r="M57" s="747" t="s">
        <v>743</v>
      </c>
    </row>
    <row r="58" spans="1:13" x14ac:dyDescent="0.25">
      <c r="A58" s="926"/>
      <c r="B58" s="900"/>
      <c r="C58" s="154" t="s">
        <v>160</v>
      </c>
      <c r="D58" s="710" t="s">
        <v>24</v>
      </c>
      <c r="E58" s="139"/>
      <c r="F58" s="140" t="s">
        <v>32</v>
      </c>
      <c r="G58" s="140" t="s">
        <v>96</v>
      </c>
      <c r="H58" s="140" t="s">
        <v>364</v>
      </c>
      <c r="I58" s="46">
        <v>1</v>
      </c>
      <c r="J58" s="106">
        <v>6.5250000000000002E-2</v>
      </c>
      <c r="K58" s="78">
        <f t="shared" si="0"/>
        <v>6.5250000000000002E-2</v>
      </c>
      <c r="L58" s="14"/>
      <c r="M58" s="747" t="s">
        <v>743</v>
      </c>
    </row>
    <row r="59" spans="1:13" x14ac:dyDescent="0.25">
      <c r="A59" s="926"/>
      <c r="B59" s="900"/>
      <c r="C59" s="154" t="s">
        <v>161</v>
      </c>
      <c r="D59" s="710" t="s">
        <v>24</v>
      </c>
      <c r="E59" s="139"/>
      <c r="F59" s="140" t="s">
        <v>32</v>
      </c>
      <c r="G59" s="140" t="s">
        <v>96</v>
      </c>
      <c r="H59" s="140" t="s">
        <v>364</v>
      </c>
      <c r="I59" s="46">
        <v>1</v>
      </c>
      <c r="J59" s="106">
        <v>6.5250000000000002E-2</v>
      </c>
      <c r="K59" s="78">
        <f t="shared" si="0"/>
        <v>6.5250000000000002E-2</v>
      </c>
      <c r="L59" s="14"/>
      <c r="M59" s="747" t="s">
        <v>743</v>
      </c>
    </row>
    <row r="60" spans="1:13" x14ac:dyDescent="0.25">
      <c r="A60" s="926"/>
      <c r="B60" s="900"/>
      <c r="C60" s="154" t="s">
        <v>162</v>
      </c>
      <c r="D60" s="710" t="s">
        <v>24</v>
      </c>
      <c r="E60" s="139"/>
      <c r="F60" s="140" t="s">
        <v>32</v>
      </c>
      <c r="G60" s="140" t="s">
        <v>96</v>
      </c>
      <c r="H60" s="140" t="s">
        <v>364</v>
      </c>
      <c r="I60" s="46">
        <v>1</v>
      </c>
      <c r="J60" s="106">
        <v>6.5250000000000002E-2</v>
      </c>
      <c r="K60" s="78">
        <f t="shared" si="0"/>
        <v>6.5250000000000002E-2</v>
      </c>
      <c r="L60" s="14"/>
      <c r="M60" s="747" t="s">
        <v>743</v>
      </c>
    </row>
    <row r="61" spans="1:13" x14ac:dyDescent="0.25">
      <c r="A61" s="926"/>
      <c r="B61" s="900"/>
      <c r="C61" s="154" t="s">
        <v>163</v>
      </c>
      <c r="D61" s="710" t="s">
        <v>24</v>
      </c>
      <c r="E61" s="139"/>
      <c r="F61" s="140" t="s">
        <v>336</v>
      </c>
      <c r="G61" s="140" t="s">
        <v>105</v>
      </c>
      <c r="H61" s="140" t="s">
        <v>366</v>
      </c>
      <c r="I61" s="46">
        <v>1</v>
      </c>
      <c r="J61" s="106">
        <v>0.13965</v>
      </c>
      <c r="K61" s="78">
        <f t="shared" si="0"/>
        <v>0.13965</v>
      </c>
      <c r="L61" s="14"/>
      <c r="M61" s="747" t="s">
        <v>743</v>
      </c>
    </row>
    <row r="62" spans="1:13" x14ac:dyDescent="0.25">
      <c r="A62" s="926"/>
      <c r="B62" s="900"/>
      <c r="C62" s="154" t="s">
        <v>164</v>
      </c>
      <c r="D62" s="710" t="s">
        <v>24</v>
      </c>
      <c r="E62" s="139"/>
      <c r="F62" s="140" t="s">
        <v>336</v>
      </c>
      <c r="G62" s="140" t="s">
        <v>105</v>
      </c>
      <c r="H62" s="140" t="s">
        <v>366</v>
      </c>
      <c r="I62" s="46">
        <v>1</v>
      </c>
      <c r="J62" s="106">
        <v>0.13965</v>
      </c>
      <c r="K62" s="78">
        <f t="shared" ref="K62:K114" si="1">J62*I62</f>
        <v>0.13965</v>
      </c>
      <c r="L62" s="14"/>
      <c r="M62" s="747" t="s">
        <v>743</v>
      </c>
    </row>
    <row r="63" spans="1:13" x14ac:dyDescent="0.25">
      <c r="A63" s="926"/>
      <c r="B63" s="900"/>
      <c r="C63" s="154" t="s">
        <v>165</v>
      </c>
      <c r="D63" s="710" t="s">
        <v>44</v>
      </c>
      <c r="E63" s="139"/>
      <c r="F63" s="140" t="s">
        <v>34</v>
      </c>
      <c r="G63" s="140" t="s">
        <v>97</v>
      </c>
      <c r="H63" s="140" t="s">
        <v>367</v>
      </c>
      <c r="I63" s="46">
        <v>1</v>
      </c>
      <c r="J63" s="106">
        <v>0.85</v>
      </c>
      <c r="K63" s="78">
        <f t="shared" si="1"/>
        <v>0.85</v>
      </c>
      <c r="L63" s="14"/>
      <c r="M63" s="747" t="s">
        <v>743</v>
      </c>
    </row>
    <row r="64" spans="1:13" ht="37.5" x14ac:dyDescent="0.25">
      <c r="A64" s="926"/>
      <c r="B64" s="900"/>
      <c r="C64" s="157" t="s">
        <v>166</v>
      </c>
      <c r="D64" s="710" t="s">
        <v>45</v>
      </c>
      <c r="E64" s="139"/>
      <c r="F64" s="140" t="s">
        <v>35</v>
      </c>
      <c r="G64" s="140" t="s">
        <v>106</v>
      </c>
      <c r="H64" s="140" t="s">
        <v>417</v>
      </c>
      <c r="I64" s="46">
        <v>1</v>
      </c>
      <c r="J64" s="106">
        <v>1.5</v>
      </c>
      <c r="K64" s="78">
        <f t="shared" si="1"/>
        <v>1.5</v>
      </c>
      <c r="L64" s="14"/>
      <c r="M64" s="747" t="s">
        <v>743</v>
      </c>
    </row>
    <row r="65" spans="1:13" x14ac:dyDescent="0.25">
      <c r="A65" s="926"/>
      <c r="B65" s="900"/>
      <c r="C65" s="154" t="s">
        <v>315</v>
      </c>
      <c r="D65" s="710" t="s">
        <v>316</v>
      </c>
      <c r="E65" s="139"/>
      <c r="F65" s="140" t="s">
        <v>36</v>
      </c>
      <c r="G65" s="140" t="s">
        <v>107</v>
      </c>
      <c r="H65" s="140">
        <v>233</v>
      </c>
      <c r="I65" s="46">
        <v>1</v>
      </c>
      <c r="J65" s="106">
        <v>0.22373999999999999</v>
      </c>
      <c r="K65" s="78">
        <f t="shared" si="1"/>
        <v>0.22373999999999999</v>
      </c>
      <c r="L65" s="14"/>
      <c r="M65" s="747" t="s">
        <v>743</v>
      </c>
    </row>
    <row r="66" spans="1:13" x14ac:dyDescent="0.25">
      <c r="A66" s="926"/>
      <c r="B66" s="900"/>
      <c r="C66" s="154" t="s">
        <v>167</v>
      </c>
      <c r="D66" s="710" t="s">
        <v>46</v>
      </c>
      <c r="E66" s="139"/>
      <c r="F66" s="140" t="s">
        <v>37</v>
      </c>
      <c r="G66" s="140" t="s">
        <v>108</v>
      </c>
      <c r="H66" s="140" t="s">
        <v>368</v>
      </c>
      <c r="I66" s="46">
        <v>1</v>
      </c>
      <c r="J66" s="106">
        <v>9.9629999999999996E-2</v>
      </c>
      <c r="K66" s="78">
        <f t="shared" si="1"/>
        <v>9.9629999999999996E-2</v>
      </c>
      <c r="L66" s="14"/>
      <c r="M66" s="747" t="s">
        <v>743</v>
      </c>
    </row>
    <row r="67" spans="1:13" x14ac:dyDescent="0.25">
      <c r="A67" s="926"/>
      <c r="B67" s="900"/>
      <c r="C67" s="154" t="s">
        <v>168</v>
      </c>
      <c r="D67" s="710" t="s">
        <v>46</v>
      </c>
      <c r="E67" s="139"/>
      <c r="F67" s="140" t="s">
        <v>38</v>
      </c>
      <c r="G67" s="140" t="s">
        <v>96</v>
      </c>
      <c r="H67" s="140" t="s">
        <v>369</v>
      </c>
      <c r="I67" s="46">
        <v>1</v>
      </c>
      <c r="J67" s="106">
        <v>1.264E-2</v>
      </c>
      <c r="K67" s="78">
        <f t="shared" si="1"/>
        <v>1.264E-2</v>
      </c>
      <c r="L67" s="14"/>
      <c r="M67" s="747" t="s">
        <v>743</v>
      </c>
    </row>
    <row r="68" spans="1:13" x14ac:dyDescent="0.25">
      <c r="A68" s="926"/>
      <c r="B68" s="900"/>
      <c r="C68" s="154" t="s">
        <v>169</v>
      </c>
      <c r="D68" s="710" t="s">
        <v>46</v>
      </c>
      <c r="E68" s="139"/>
      <c r="F68" s="140" t="s">
        <v>37</v>
      </c>
      <c r="G68" s="140" t="s">
        <v>108</v>
      </c>
      <c r="H68" s="140" t="s">
        <v>368</v>
      </c>
      <c r="I68" s="46">
        <v>1</v>
      </c>
      <c r="J68" s="106">
        <v>9.9629999999999996E-2</v>
      </c>
      <c r="K68" s="78">
        <f t="shared" si="1"/>
        <v>9.9629999999999996E-2</v>
      </c>
      <c r="L68" s="14"/>
      <c r="M68" s="747" t="s">
        <v>743</v>
      </c>
    </row>
    <row r="69" spans="1:13" x14ac:dyDescent="0.25">
      <c r="A69" s="926"/>
      <c r="B69" s="900"/>
      <c r="C69" s="154" t="s">
        <v>170</v>
      </c>
      <c r="D69" s="710" t="s">
        <v>21</v>
      </c>
      <c r="E69" s="139"/>
      <c r="F69" s="140" t="s">
        <v>26</v>
      </c>
      <c r="G69" s="140" t="s">
        <v>95</v>
      </c>
      <c r="H69" s="140" t="s">
        <v>356</v>
      </c>
      <c r="I69" s="46">
        <v>1</v>
      </c>
      <c r="J69" s="106">
        <v>9.5E-4</v>
      </c>
      <c r="K69" s="78">
        <f t="shared" si="1"/>
        <v>9.5E-4</v>
      </c>
      <c r="L69" s="14"/>
      <c r="M69" s="747" t="s">
        <v>743</v>
      </c>
    </row>
    <row r="70" spans="1:13" x14ac:dyDescent="0.25">
      <c r="A70" s="926"/>
      <c r="B70" s="900"/>
      <c r="C70" s="154" t="s">
        <v>171</v>
      </c>
      <c r="D70" s="710" t="s">
        <v>21</v>
      </c>
      <c r="E70" s="139"/>
      <c r="F70" s="140" t="s">
        <v>26</v>
      </c>
      <c r="G70" s="140" t="s">
        <v>95</v>
      </c>
      <c r="H70" s="140" t="s">
        <v>356</v>
      </c>
      <c r="I70" s="46">
        <v>1</v>
      </c>
      <c r="J70" s="106">
        <v>9.5E-4</v>
      </c>
      <c r="K70" s="78">
        <f t="shared" si="1"/>
        <v>9.5E-4</v>
      </c>
      <c r="L70" s="14"/>
      <c r="M70" s="747" t="s">
        <v>743</v>
      </c>
    </row>
    <row r="71" spans="1:13" x14ac:dyDescent="0.25">
      <c r="A71" s="926"/>
      <c r="B71" s="900"/>
      <c r="C71" s="154" t="s">
        <v>172</v>
      </c>
      <c r="D71" s="710" t="s">
        <v>21</v>
      </c>
      <c r="E71" s="139"/>
      <c r="F71" s="140" t="s">
        <v>337</v>
      </c>
      <c r="G71" s="140" t="s">
        <v>95</v>
      </c>
      <c r="H71" s="140" t="s">
        <v>357</v>
      </c>
      <c r="I71" s="46">
        <v>1</v>
      </c>
      <c r="J71" s="106">
        <v>9.5E-4</v>
      </c>
      <c r="K71" s="78">
        <f t="shared" si="1"/>
        <v>9.5E-4</v>
      </c>
      <c r="L71" s="14"/>
      <c r="M71" s="747" t="s">
        <v>743</v>
      </c>
    </row>
    <row r="72" spans="1:13" x14ac:dyDescent="0.25">
      <c r="A72" s="926"/>
      <c r="B72" s="900"/>
      <c r="C72" s="154" t="s">
        <v>173</v>
      </c>
      <c r="D72" s="710" t="s">
        <v>21</v>
      </c>
      <c r="E72" s="139"/>
      <c r="F72" s="140" t="s">
        <v>337</v>
      </c>
      <c r="G72" s="140" t="s">
        <v>95</v>
      </c>
      <c r="H72" s="140" t="s">
        <v>357</v>
      </c>
      <c r="I72" s="46">
        <v>1</v>
      </c>
      <c r="J72" s="106">
        <v>9.5E-4</v>
      </c>
      <c r="K72" s="78">
        <f t="shared" si="1"/>
        <v>9.5E-4</v>
      </c>
      <c r="L72" s="14"/>
      <c r="M72" s="747" t="s">
        <v>743</v>
      </c>
    </row>
    <row r="73" spans="1:13" x14ac:dyDescent="0.25">
      <c r="A73" s="926"/>
      <c r="B73" s="900"/>
      <c r="C73" s="154" t="s">
        <v>174</v>
      </c>
      <c r="D73" s="710" t="s">
        <v>21</v>
      </c>
      <c r="E73" s="139"/>
      <c r="F73" s="140" t="s">
        <v>39</v>
      </c>
      <c r="G73" s="140" t="s">
        <v>95</v>
      </c>
      <c r="H73" s="140" t="s">
        <v>370</v>
      </c>
      <c r="I73" s="46">
        <v>1</v>
      </c>
      <c r="J73" s="106">
        <v>2.9299999999999999E-3</v>
      </c>
      <c r="K73" s="78">
        <f t="shared" si="1"/>
        <v>2.9299999999999999E-3</v>
      </c>
      <c r="L73" s="14"/>
      <c r="M73" s="747" t="s">
        <v>743</v>
      </c>
    </row>
    <row r="74" spans="1:13" x14ac:dyDescent="0.25">
      <c r="A74" s="926"/>
      <c r="B74" s="900"/>
      <c r="C74" s="154" t="s">
        <v>175</v>
      </c>
      <c r="D74" s="710" t="s">
        <v>21</v>
      </c>
      <c r="E74" s="139"/>
      <c r="F74" s="140" t="s">
        <v>40</v>
      </c>
      <c r="G74" s="140" t="s">
        <v>109</v>
      </c>
      <c r="H74" s="140" t="s">
        <v>371</v>
      </c>
      <c r="I74" s="46">
        <v>1</v>
      </c>
      <c r="J74" s="106">
        <v>1.934E-2</v>
      </c>
      <c r="K74" s="78">
        <f t="shared" si="1"/>
        <v>1.934E-2</v>
      </c>
      <c r="L74" s="14"/>
      <c r="M74" s="747" t="s">
        <v>743</v>
      </c>
    </row>
    <row r="75" spans="1:13" x14ac:dyDescent="0.25">
      <c r="A75" s="926"/>
      <c r="B75" s="900"/>
      <c r="C75" s="154" t="s">
        <v>176</v>
      </c>
      <c r="D75" s="710" t="s">
        <v>21</v>
      </c>
      <c r="E75" s="139"/>
      <c r="F75" s="140" t="s">
        <v>41</v>
      </c>
      <c r="G75" s="140" t="s">
        <v>95</v>
      </c>
      <c r="H75" s="140" t="s">
        <v>372</v>
      </c>
      <c r="I75" s="46">
        <v>1</v>
      </c>
      <c r="J75" s="106">
        <v>9.5E-4</v>
      </c>
      <c r="K75" s="78">
        <f t="shared" si="1"/>
        <v>9.5E-4</v>
      </c>
      <c r="L75" s="14"/>
      <c r="M75" s="747" t="s">
        <v>743</v>
      </c>
    </row>
    <row r="76" spans="1:13" x14ac:dyDescent="0.25">
      <c r="A76" s="926"/>
      <c r="B76" s="900"/>
      <c r="C76" s="154" t="s">
        <v>177</v>
      </c>
      <c r="D76" s="710" t="s">
        <v>21</v>
      </c>
      <c r="E76" s="139"/>
      <c r="F76" s="140" t="s">
        <v>41</v>
      </c>
      <c r="G76" s="140" t="s">
        <v>95</v>
      </c>
      <c r="H76" s="140" t="s">
        <v>372</v>
      </c>
      <c r="I76" s="46">
        <v>1</v>
      </c>
      <c r="J76" s="106">
        <v>9.5E-4</v>
      </c>
      <c r="K76" s="78">
        <f t="shared" si="1"/>
        <v>9.5E-4</v>
      </c>
      <c r="L76" s="14"/>
      <c r="M76" s="747" t="s">
        <v>743</v>
      </c>
    </row>
    <row r="77" spans="1:13" x14ac:dyDescent="0.25">
      <c r="A77" s="926"/>
      <c r="B77" s="900"/>
      <c r="C77" s="154" t="s">
        <v>178</v>
      </c>
      <c r="D77" s="710" t="s">
        <v>21</v>
      </c>
      <c r="E77" s="139"/>
      <c r="F77" s="140" t="s">
        <v>41</v>
      </c>
      <c r="G77" s="140" t="s">
        <v>95</v>
      </c>
      <c r="H77" s="140" t="s">
        <v>372</v>
      </c>
      <c r="I77" s="46">
        <v>1</v>
      </c>
      <c r="J77" s="106">
        <v>9.5E-4</v>
      </c>
      <c r="K77" s="78">
        <f t="shared" si="1"/>
        <v>9.5E-4</v>
      </c>
      <c r="L77" s="14"/>
      <c r="M77" s="747" t="s">
        <v>743</v>
      </c>
    </row>
    <row r="78" spans="1:13" x14ac:dyDescent="0.25">
      <c r="A78" s="926"/>
      <c r="B78" s="900"/>
      <c r="C78" s="154" t="s">
        <v>179</v>
      </c>
      <c r="D78" s="710" t="s">
        <v>21</v>
      </c>
      <c r="E78" s="139"/>
      <c r="F78" s="140" t="s">
        <v>337</v>
      </c>
      <c r="G78" s="140" t="s">
        <v>95</v>
      </c>
      <c r="H78" s="140" t="s">
        <v>357</v>
      </c>
      <c r="I78" s="46">
        <v>1</v>
      </c>
      <c r="J78" s="106">
        <v>9.5E-4</v>
      </c>
      <c r="K78" s="78">
        <f t="shared" si="1"/>
        <v>9.5E-4</v>
      </c>
      <c r="L78" s="14"/>
      <c r="M78" s="747" t="s">
        <v>743</v>
      </c>
    </row>
    <row r="79" spans="1:13" x14ac:dyDescent="0.25">
      <c r="A79" s="926"/>
      <c r="B79" s="900"/>
      <c r="C79" s="154" t="s">
        <v>180</v>
      </c>
      <c r="D79" s="710" t="s">
        <v>21</v>
      </c>
      <c r="E79" s="139"/>
      <c r="F79" s="140" t="s">
        <v>337</v>
      </c>
      <c r="G79" s="140" t="s">
        <v>95</v>
      </c>
      <c r="H79" s="140" t="s">
        <v>357</v>
      </c>
      <c r="I79" s="46">
        <v>1</v>
      </c>
      <c r="J79" s="106">
        <v>9.5E-4</v>
      </c>
      <c r="K79" s="78">
        <f t="shared" si="1"/>
        <v>9.5E-4</v>
      </c>
      <c r="L79" s="14"/>
      <c r="M79" s="747" t="s">
        <v>743</v>
      </c>
    </row>
    <row r="80" spans="1:13" x14ac:dyDescent="0.25">
      <c r="A80" s="926"/>
      <c r="B80" s="900"/>
      <c r="C80" s="154" t="s">
        <v>181</v>
      </c>
      <c r="D80" s="710" t="s">
        <v>21</v>
      </c>
      <c r="E80" s="139"/>
      <c r="F80" s="140" t="s">
        <v>337</v>
      </c>
      <c r="G80" s="140" t="s">
        <v>95</v>
      </c>
      <c r="H80" s="140" t="s">
        <v>357</v>
      </c>
      <c r="I80" s="46">
        <v>1</v>
      </c>
      <c r="J80" s="106">
        <v>9.5E-4</v>
      </c>
      <c r="K80" s="78">
        <f t="shared" si="1"/>
        <v>9.5E-4</v>
      </c>
      <c r="L80" s="14"/>
      <c r="M80" s="747" t="s">
        <v>743</v>
      </c>
    </row>
    <row r="81" spans="1:13" x14ac:dyDescent="0.25">
      <c r="A81" s="926"/>
      <c r="B81" s="900"/>
      <c r="C81" s="154" t="s">
        <v>182</v>
      </c>
      <c r="D81" s="710" t="s">
        <v>21</v>
      </c>
      <c r="E81" s="139"/>
      <c r="F81" s="140" t="s">
        <v>337</v>
      </c>
      <c r="G81" s="140" t="s">
        <v>95</v>
      </c>
      <c r="H81" s="140" t="s">
        <v>357</v>
      </c>
      <c r="I81" s="46">
        <v>1</v>
      </c>
      <c r="J81" s="106">
        <v>9.5E-4</v>
      </c>
      <c r="K81" s="78">
        <f t="shared" si="1"/>
        <v>9.5E-4</v>
      </c>
      <c r="L81" s="14"/>
      <c r="M81" s="747" t="s">
        <v>743</v>
      </c>
    </row>
    <row r="82" spans="1:13" x14ac:dyDescent="0.25">
      <c r="A82" s="926"/>
      <c r="B82" s="900"/>
      <c r="C82" s="154" t="s">
        <v>183</v>
      </c>
      <c r="D82" s="710" t="s">
        <v>42</v>
      </c>
      <c r="E82" s="139"/>
      <c r="F82" s="140" t="s">
        <v>338</v>
      </c>
      <c r="G82" s="140" t="s">
        <v>110</v>
      </c>
      <c r="H82" s="140" t="s">
        <v>373</v>
      </c>
      <c r="I82" s="46">
        <v>1</v>
      </c>
      <c r="J82" s="106">
        <v>6.6699999999999995E-2</v>
      </c>
      <c r="K82" s="78">
        <f t="shared" si="1"/>
        <v>6.6699999999999995E-2</v>
      </c>
      <c r="L82" s="14"/>
      <c r="M82" s="747" t="s">
        <v>743</v>
      </c>
    </row>
    <row r="83" spans="1:13" x14ac:dyDescent="0.25">
      <c r="A83" s="926"/>
      <c r="B83" s="900"/>
      <c r="C83" s="154" t="s">
        <v>184</v>
      </c>
      <c r="D83" s="710" t="s">
        <v>43</v>
      </c>
      <c r="E83" s="139"/>
      <c r="F83" s="140" t="s">
        <v>338</v>
      </c>
      <c r="G83" s="140" t="s">
        <v>110</v>
      </c>
      <c r="H83" s="140" t="s">
        <v>373</v>
      </c>
      <c r="I83" s="46">
        <v>1</v>
      </c>
      <c r="J83" s="106">
        <v>6.6699999999999995E-2</v>
      </c>
      <c r="K83" s="78">
        <f t="shared" si="1"/>
        <v>6.6699999999999995E-2</v>
      </c>
      <c r="L83" s="14"/>
      <c r="M83" s="747" t="s">
        <v>743</v>
      </c>
    </row>
    <row r="84" spans="1:13" x14ac:dyDescent="0.25">
      <c r="A84" s="926"/>
      <c r="B84" s="900"/>
      <c r="C84" s="154" t="s">
        <v>185</v>
      </c>
      <c r="D84" s="710" t="s">
        <v>47</v>
      </c>
      <c r="E84" s="139"/>
      <c r="F84" s="140" t="s">
        <v>48</v>
      </c>
      <c r="G84" s="140" t="s">
        <v>103</v>
      </c>
      <c r="H84" s="140"/>
      <c r="I84" s="46">
        <v>1</v>
      </c>
      <c r="J84" s="106">
        <v>2.85</v>
      </c>
      <c r="K84" s="78">
        <f t="shared" si="1"/>
        <v>2.85</v>
      </c>
      <c r="L84" s="14"/>
      <c r="M84" s="747" t="s">
        <v>743</v>
      </c>
    </row>
    <row r="85" spans="1:13" x14ac:dyDescent="0.25">
      <c r="A85" s="926"/>
      <c r="B85" s="900"/>
      <c r="C85" s="157" t="s">
        <v>186</v>
      </c>
      <c r="D85" s="710" t="s">
        <v>419</v>
      </c>
      <c r="E85" s="139"/>
      <c r="F85" s="140"/>
      <c r="G85" s="140" t="s">
        <v>104</v>
      </c>
      <c r="H85" s="140"/>
      <c r="I85" s="46">
        <v>1</v>
      </c>
      <c r="J85" s="106"/>
      <c r="K85" s="78">
        <f t="shared" ref="K85" si="2">J85*I85</f>
        <v>0</v>
      </c>
      <c r="L85" s="14"/>
      <c r="M85" s="747" t="s">
        <v>743</v>
      </c>
    </row>
    <row r="86" spans="1:13" ht="45.75" x14ac:dyDescent="0.25">
      <c r="A86" s="926"/>
      <c r="B86" s="900"/>
      <c r="C86" s="352" t="s">
        <v>374</v>
      </c>
      <c r="D86" s="710" t="s">
        <v>749</v>
      </c>
      <c r="E86" s="158" t="s">
        <v>624</v>
      </c>
      <c r="F86" s="159"/>
      <c r="G86" s="159"/>
      <c r="H86" s="159"/>
      <c r="I86" s="50">
        <v>1</v>
      </c>
      <c r="J86" s="108"/>
      <c r="K86" s="81">
        <f t="shared" ref="K86:K88" si="3">J86*I86</f>
        <v>0</v>
      </c>
      <c r="L86" s="15"/>
      <c r="M86" s="747" t="s">
        <v>743</v>
      </c>
    </row>
    <row r="87" spans="1:13" ht="45.75" x14ac:dyDescent="0.25">
      <c r="A87" s="926"/>
      <c r="B87" s="900"/>
      <c r="C87" s="160" t="s">
        <v>445</v>
      </c>
      <c r="D87" s="710" t="s">
        <v>750</v>
      </c>
      <c r="E87" s="158"/>
      <c r="F87" s="159"/>
      <c r="G87" s="159"/>
      <c r="H87" s="159"/>
      <c r="I87" s="50">
        <v>1</v>
      </c>
      <c r="J87" s="108"/>
      <c r="K87" s="81">
        <f t="shared" si="3"/>
        <v>0</v>
      </c>
      <c r="L87" s="15"/>
      <c r="M87" s="747" t="s">
        <v>743</v>
      </c>
    </row>
    <row r="88" spans="1:13" ht="46.5" x14ac:dyDescent="0.25">
      <c r="A88" s="926"/>
      <c r="B88" s="900"/>
      <c r="C88" s="162" t="s">
        <v>446</v>
      </c>
      <c r="D88" s="712" t="s">
        <v>751</v>
      </c>
      <c r="E88" s="158"/>
      <c r="F88" s="159"/>
      <c r="G88" s="159"/>
      <c r="H88" s="159"/>
      <c r="I88" s="50">
        <v>1</v>
      </c>
      <c r="J88" s="108"/>
      <c r="K88" s="81">
        <f t="shared" si="3"/>
        <v>0</v>
      </c>
      <c r="L88" s="15"/>
      <c r="M88" s="747" t="s">
        <v>743</v>
      </c>
    </row>
    <row r="89" spans="1:13" x14ac:dyDescent="0.25">
      <c r="A89" s="926"/>
      <c r="B89" s="900"/>
      <c r="C89" s="148" t="s">
        <v>327</v>
      </c>
      <c r="D89" s="709" t="s">
        <v>477</v>
      </c>
      <c r="E89" s="136" t="s">
        <v>7</v>
      </c>
      <c r="F89" s="137" t="s">
        <v>384</v>
      </c>
      <c r="G89" s="137"/>
      <c r="H89" s="137"/>
      <c r="I89" s="45">
        <v>1</v>
      </c>
      <c r="J89" s="107"/>
      <c r="K89" s="77">
        <f t="shared" si="1"/>
        <v>0</v>
      </c>
      <c r="L89" s="8"/>
      <c r="M89" s="747" t="s">
        <v>743</v>
      </c>
    </row>
    <row r="90" spans="1:13" x14ac:dyDescent="0.25">
      <c r="A90" s="926"/>
      <c r="B90" s="900"/>
      <c r="C90" s="149" t="s">
        <v>328</v>
      </c>
      <c r="D90" s="710" t="s">
        <v>477</v>
      </c>
      <c r="E90" s="139" t="s">
        <v>7</v>
      </c>
      <c r="F90" s="140" t="s">
        <v>385</v>
      </c>
      <c r="G90" s="140"/>
      <c r="H90" s="140"/>
      <c r="I90" s="46">
        <v>1</v>
      </c>
      <c r="J90" s="106"/>
      <c r="K90" s="78">
        <f t="shared" si="1"/>
        <v>0</v>
      </c>
      <c r="L90" s="9"/>
      <c r="M90" s="747" t="s">
        <v>743</v>
      </c>
    </row>
    <row r="91" spans="1:13" x14ac:dyDescent="0.25">
      <c r="A91" s="926"/>
      <c r="B91" s="900"/>
      <c r="C91" s="149" t="s">
        <v>329</v>
      </c>
      <c r="D91" s="713" t="s">
        <v>477</v>
      </c>
      <c r="E91" s="139" t="s">
        <v>7</v>
      </c>
      <c r="F91" s="140" t="s">
        <v>386</v>
      </c>
      <c r="G91" s="140"/>
      <c r="H91" s="140"/>
      <c r="I91" s="46">
        <v>1</v>
      </c>
      <c r="J91" s="106"/>
      <c r="K91" s="78">
        <f t="shared" si="1"/>
        <v>0</v>
      </c>
      <c r="L91" s="9"/>
      <c r="M91" s="747" t="s">
        <v>743</v>
      </c>
    </row>
    <row r="92" spans="1:13" x14ac:dyDescent="0.25">
      <c r="A92" s="926"/>
      <c r="B92" s="900"/>
      <c r="C92" s="149" t="s">
        <v>232</v>
      </c>
      <c r="D92" s="710" t="s">
        <v>230</v>
      </c>
      <c r="E92" s="139"/>
      <c r="F92" s="140" t="s">
        <v>411</v>
      </c>
      <c r="G92" s="140"/>
      <c r="H92" s="140"/>
      <c r="I92" s="46">
        <v>1</v>
      </c>
      <c r="J92" s="106"/>
      <c r="K92" s="78">
        <f t="shared" si="1"/>
        <v>0</v>
      </c>
      <c r="L92" s="9"/>
      <c r="M92" s="747" t="s">
        <v>743</v>
      </c>
    </row>
    <row r="93" spans="1:13" x14ac:dyDescent="0.25">
      <c r="A93" s="926"/>
      <c r="B93" s="900"/>
      <c r="C93" s="149" t="s">
        <v>233</v>
      </c>
      <c r="D93" s="710" t="s">
        <v>230</v>
      </c>
      <c r="E93" s="139"/>
      <c r="F93" s="140" t="s">
        <v>412</v>
      </c>
      <c r="G93" s="140"/>
      <c r="H93" s="140"/>
      <c r="I93" s="46">
        <v>1</v>
      </c>
      <c r="J93" s="106"/>
      <c r="K93" s="78">
        <f t="shared" si="1"/>
        <v>0</v>
      </c>
      <c r="L93" s="9"/>
      <c r="M93" s="747" t="s">
        <v>743</v>
      </c>
    </row>
    <row r="94" spans="1:13" x14ac:dyDescent="0.25">
      <c r="A94" s="926"/>
      <c r="B94" s="900"/>
      <c r="C94" s="149" t="s">
        <v>234</v>
      </c>
      <c r="D94" s="710" t="s">
        <v>230</v>
      </c>
      <c r="E94" s="139"/>
      <c r="F94" s="140" t="s">
        <v>413</v>
      </c>
      <c r="G94" s="140"/>
      <c r="H94" s="140"/>
      <c r="I94" s="46">
        <v>1</v>
      </c>
      <c r="J94" s="106"/>
      <c r="K94" s="78">
        <f t="shared" si="1"/>
        <v>0</v>
      </c>
      <c r="L94" s="9"/>
      <c r="M94" s="747" t="s">
        <v>743</v>
      </c>
    </row>
    <row r="95" spans="1:13" ht="37.5" x14ac:dyDescent="0.25">
      <c r="A95" s="926"/>
      <c r="B95" s="900"/>
      <c r="C95" s="149" t="s">
        <v>330</v>
      </c>
      <c r="D95" s="710" t="s">
        <v>478</v>
      </c>
      <c r="E95" s="139" t="s">
        <v>7</v>
      </c>
      <c r="F95" s="140" t="s">
        <v>387</v>
      </c>
      <c r="G95" s="140"/>
      <c r="H95" s="140"/>
      <c r="I95" s="46">
        <v>1</v>
      </c>
      <c r="J95" s="106"/>
      <c r="K95" s="78">
        <f t="shared" si="1"/>
        <v>0</v>
      </c>
      <c r="L95" s="9"/>
      <c r="M95" s="747" t="s">
        <v>743</v>
      </c>
    </row>
    <row r="96" spans="1:13" ht="37.5" x14ac:dyDescent="0.25">
      <c r="A96" s="926"/>
      <c r="B96" s="900"/>
      <c r="C96" s="149" t="s">
        <v>331</v>
      </c>
      <c r="D96" s="710" t="s">
        <v>479</v>
      </c>
      <c r="E96" s="139" t="s">
        <v>7</v>
      </c>
      <c r="F96" s="140" t="s">
        <v>388</v>
      </c>
      <c r="G96" s="140"/>
      <c r="H96" s="140"/>
      <c r="I96" s="46">
        <v>1</v>
      </c>
      <c r="J96" s="106"/>
      <c r="K96" s="78">
        <f t="shared" si="1"/>
        <v>0</v>
      </c>
      <c r="L96" s="9"/>
      <c r="M96" s="747" t="s">
        <v>743</v>
      </c>
    </row>
    <row r="97" spans="1:13" ht="37.5" x14ac:dyDescent="0.25">
      <c r="A97" s="926"/>
      <c r="B97" s="900"/>
      <c r="C97" s="149" t="s">
        <v>332</v>
      </c>
      <c r="D97" s="710" t="s">
        <v>478</v>
      </c>
      <c r="E97" s="139" t="s">
        <v>7</v>
      </c>
      <c r="F97" s="140" t="s">
        <v>389</v>
      </c>
      <c r="G97" s="140"/>
      <c r="H97" s="140"/>
      <c r="I97" s="46">
        <v>1</v>
      </c>
      <c r="J97" s="106"/>
      <c r="K97" s="78">
        <f t="shared" si="1"/>
        <v>0</v>
      </c>
      <c r="L97" s="9"/>
      <c r="M97" s="747" t="s">
        <v>743</v>
      </c>
    </row>
    <row r="98" spans="1:13" x14ac:dyDescent="0.25">
      <c r="A98" s="926"/>
      <c r="B98" s="900"/>
      <c r="C98" s="149" t="s">
        <v>334</v>
      </c>
      <c r="D98" s="710" t="s">
        <v>480</v>
      </c>
      <c r="E98" s="139" t="s">
        <v>7</v>
      </c>
      <c r="F98" s="140" t="s">
        <v>335</v>
      </c>
      <c r="G98" s="140"/>
      <c r="H98" s="140"/>
      <c r="I98" s="46">
        <v>1</v>
      </c>
      <c r="J98" s="106"/>
      <c r="K98" s="78">
        <f t="shared" si="1"/>
        <v>0</v>
      </c>
      <c r="L98" s="9"/>
      <c r="M98" s="747" t="s">
        <v>743</v>
      </c>
    </row>
    <row r="99" spans="1:13" x14ac:dyDescent="0.25">
      <c r="A99" s="926"/>
      <c r="B99" s="900"/>
      <c r="C99" s="149" t="s">
        <v>333</v>
      </c>
      <c r="D99" s="710" t="s">
        <v>478</v>
      </c>
      <c r="E99" s="139" t="s">
        <v>7</v>
      </c>
      <c r="F99" s="140" t="s">
        <v>414</v>
      </c>
      <c r="G99" s="140"/>
      <c r="H99" s="140"/>
      <c r="I99" s="46">
        <v>1</v>
      </c>
      <c r="J99" s="106"/>
      <c r="K99" s="78">
        <f t="shared" si="1"/>
        <v>0</v>
      </c>
      <c r="L99" s="9"/>
      <c r="M99" s="747" t="s">
        <v>743</v>
      </c>
    </row>
    <row r="100" spans="1:13" x14ac:dyDescent="0.25">
      <c r="A100" s="926"/>
      <c r="B100" s="900"/>
      <c r="C100" s="150" t="s">
        <v>231</v>
      </c>
      <c r="D100" s="714" t="s">
        <v>230</v>
      </c>
      <c r="E100" s="151"/>
      <c r="F100" s="152" t="s">
        <v>415</v>
      </c>
      <c r="G100" s="152" t="s">
        <v>112</v>
      </c>
      <c r="H100" s="152" t="s">
        <v>347</v>
      </c>
      <c r="I100" s="48">
        <v>4</v>
      </c>
      <c r="J100" s="109"/>
      <c r="K100" s="80">
        <f t="shared" si="1"/>
        <v>0</v>
      </c>
      <c r="L100" s="12" t="s">
        <v>436</v>
      </c>
      <c r="M100" s="747" t="s">
        <v>743</v>
      </c>
    </row>
    <row r="101" spans="1:13" ht="45.75" x14ac:dyDescent="0.25">
      <c r="A101" s="926"/>
      <c r="B101" s="900"/>
      <c r="C101" s="163" t="s">
        <v>270</v>
      </c>
      <c r="D101" s="709" t="s">
        <v>752</v>
      </c>
      <c r="E101" s="45"/>
      <c r="F101" s="137"/>
      <c r="G101" s="137"/>
      <c r="H101" s="137"/>
      <c r="I101" s="45">
        <v>1</v>
      </c>
      <c r="J101" s="107"/>
      <c r="K101" s="77">
        <f t="shared" si="1"/>
        <v>0</v>
      </c>
      <c r="L101" s="13"/>
      <c r="M101" s="747" t="s">
        <v>743</v>
      </c>
    </row>
    <row r="102" spans="1:13" ht="45.75" x14ac:dyDescent="0.25">
      <c r="A102" s="926"/>
      <c r="B102" s="900"/>
      <c r="C102" s="164" t="s">
        <v>271</v>
      </c>
      <c r="D102" s="710" t="s">
        <v>753</v>
      </c>
      <c r="E102" s="46"/>
      <c r="F102" s="140"/>
      <c r="G102" s="140"/>
      <c r="H102" s="140"/>
      <c r="I102" s="46">
        <v>1</v>
      </c>
      <c r="J102" s="106"/>
      <c r="K102" s="78">
        <f t="shared" si="1"/>
        <v>0</v>
      </c>
      <c r="L102" s="14"/>
      <c r="M102" s="747" t="s">
        <v>743</v>
      </c>
    </row>
    <row r="103" spans="1:13" ht="45.75" x14ac:dyDescent="0.25">
      <c r="A103" s="926"/>
      <c r="B103" s="900"/>
      <c r="C103" s="164" t="s">
        <v>272</v>
      </c>
      <c r="D103" s="710" t="s">
        <v>754</v>
      </c>
      <c r="E103" s="46"/>
      <c r="F103" s="140"/>
      <c r="G103" s="140"/>
      <c r="H103" s="140"/>
      <c r="I103" s="46">
        <v>1</v>
      </c>
      <c r="J103" s="106"/>
      <c r="K103" s="78">
        <f t="shared" si="1"/>
        <v>0</v>
      </c>
      <c r="L103" s="14"/>
      <c r="M103" s="747" t="s">
        <v>743</v>
      </c>
    </row>
    <row r="104" spans="1:13" ht="30.75" x14ac:dyDescent="0.25">
      <c r="A104" s="926"/>
      <c r="B104" s="900"/>
      <c r="C104" s="164" t="s">
        <v>273</v>
      </c>
      <c r="D104" s="710" t="s">
        <v>755</v>
      </c>
      <c r="E104" s="46"/>
      <c r="F104" s="140"/>
      <c r="G104" s="140"/>
      <c r="H104" s="140"/>
      <c r="I104" s="46">
        <v>1</v>
      </c>
      <c r="J104" s="106"/>
      <c r="K104" s="78">
        <f t="shared" si="1"/>
        <v>0</v>
      </c>
      <c r="L104" s="14"/>
      <c r="M104" s="747" t="s">
        <v>743</v>
      </c>
    </row>
    <row r="105" spans="1:13" ht="30.75" x14ac:dyDescent="0.25">
      <c r="A105" s="926"/>
      <c r="B105" s="900"/>
      <c r="C105" s="164" t="s">
        <v>274</v>
      </c>
      <c r="D105" s="710" t="s">
        <v>756</v>
      </c>
      <c r="E105" s="46"/>
      <c r="F105" s="140"/>
      <c r="G105" s="140"/>
      <c r="H105" s="140"/>
      <c r="I105" s="46">
        <v>1</v>
      </c>
      <c r="J105" s="106"/>
      <c r="K105" s="78">
        <f t="shared" si="1"/>
        <v>0</v>
      </c>
      <c r="L105" s="14"/>
      <c r="M105" s="747" t="s">
        <v>743</v>
      </c>
    </row>
    <row r="106" spans="1:13" ht="30.75" x14ac:dyDescent="0.25">
      <c r="A106" s="926"/>
      <c r="B106" s="901"/>
      <c r="C106" s="165" t="s">
        <v>275</v>
      </c>
      <c r="D106" s="714" t="s">
        <v>757</v>
      </c>
      <c r="E106" s="48"/>
      <c r="F106" s="152"/>
      <c r="G106" s="152"/>
      <c r="H106" s="152"/>
      <c r="I106" s="48">
        <v>1</v>
      </c>
      <c r="J106" s="109"/>
      <c r="K106" s="80">
        <f t="shared" si="1"/>
        <v>0</v>
      </c>
      <c r="L106" s="16"/>
      <c r="M106" s="747" t="s">
        <v>743</v>
      </c>
    </row>
    <row r="107" spans="1:13" ht="37.5" x14ac:dyDescent="0.25">
      <c r="A107" s="926"/>
      <c r="B107" s="897" t="s">
        <v>311</v>
      </c>
      <c r="C107" s="146" t="s">
        <v>377</v>
      </c>
      <c r="D107" s="709" t="s">
        <v>477</v>
      </c>
      <c r="E107" s="136" t="s">
        <v>7</v>
      </c>
      <c r="F107" s="137" t="s">
        <v>431</v>
      </c>
      <c r="G107" s="137"/>
      <c r="H107" s="137"/>
      <c r="I107" s="45">
        <v>2</v>
      </c>
      <c r="J107" s="107"/>
      <c r="K107" s="77">
        <f t="shared" si="1"/>
        <v>0</v>
      </c>
      <c r="L107" s="8"/>
      <c r="M107" s="747" t="s">
        <v>743</v>
      </c>
    </row>
    <row r="108" spans="1:13" x14ac:dyDescent="0.25">
      <c r="A108" s="926"/>
      <c r="B108" s="898"/>
      <c r="C108" s="147" t="s">
        <v>260</v>
      </c>
      <c r="D108" s="713" t="s">
        <v>477</v>
      </c>
      <c r="E108" s="139" t="s">
        <v>7</v>
      </c>
      <c r="F108" s="140" t="s">
        <v>432</v>
      </c>
      <c r="G108" s="140"/>
      <c r="H108" s="140"/>
      <c r="I108" s="46">
        <v>1</v>
      </c>
      <c r="J108" s="106"/>
      <c r="K108" s="78">
        <f t="shared" si="1"/>
        <v>0</v>
      </c>
      <c r="L108" s="9"/>
      <c r="M108" s="747" t="s">
        <v>743</v>
      </c>
    </row>
    <row r="109" spans="1:13" x14ac:dyDescent="0.25">
      <c r="A109" s="926"/>
      <c r="B109" s="898"/>
      <c r="C109" s="147" t="s">
        <v>256</v>
      </c>
      <c r="D109" s="710" t="s">
        <v>229</v>
      </c>
      <c r="E109" s="139" t="s">
        <v>257</v>
      </c>
      <c r="F109" s="140" t="s">
        <v>433</v>
      </c>
      <c r="G109" s="140"/>
      <c r="H109" s="140" t="s">
        <v>348</v>
      </c>
      <c r="I109" s="46">
        <v>2</v>
      </c>
      <c r="J109" s="106"/>
      <c r="K109" s="78">
        <f t="shared" si="1"/>
        <v>0</v>
      </c>
      <c r="L109" s="9" t="s">
        <v>437</v>
      </c>
      <c r="M109" s="747" t="s">
        <v>743</v>
      </c>
    </row>
    <row r="110" spans="1:13" x14ac:dyDescent="0.25">
      <c r="A110" s="926"/>
      <c r="B110" s="899"/>
      <c r="C110" s="166" t="s">
        <v>258</v>
      </c>
      <c r="D110" s="714" t="s">
        <v>230</v>
      </c>
      <c r="E110" s="151" t="s">
        <v>257</v>
      </c>
      <c r="F110" s="152" t="s">
        <v>259</v>
      </c>
      <c r="G110" s="152"/>
      <c r="H110" s="152" t="s">
        <v>349</v>
      </c>
      <c r="I110" s="48">
        <v>4</v>
      </c>
      <c r="J110" s="109"/>
      <c r="K110" s="80">
        <f t="shared" si="1"/>
        <v>0</v>
      </c>
      <c r="L110" s="12" t="s">
        <v>438</v>
      </c>
      <c r="M110" s="747" t="s">
        <v>743</v>
      </c>
    </row>
    <row r="111" spans="1:13" ht="45.75" x14ac:dyDescent="0.25">
      <c r="A111" s="926"/>
      <c r="B111" s="897" t="s">
        <v>375</v>
      </c>
      <c r="C111" s="167" t="s">
        <v>252</v>
      </c>
      <c r="D111" s="709" t="s">
        <v>758</v>
      </c>
      <c r="E111" s="45"/>
      <c r="F111" s="136"/>
      <c r="G111" s="168"/>
      <c r="H111" s="168"/>
      <c r="I111" s="45">
        <v>1</v>
      </c>
      <c r="J111" s="107"/>
      <c r="K111" s="77">
        <f t="shared" si="1"/>
        <v>0</v>
      </c>
      <c r="L111" s="13"/>
      <c r="M111" s="747" t="s">
        <v>743</v>
      </c>
    </row>
    <row r="112" spans="1:13" ht="45.75" x14ac:dyDescent="0.25">
      <c r="A112" s="926"/>
      <c r="B112" s="917"/>
      <c r="C112" s="160" t="s">
        <v>253</v>
      </c>
      <c r="D112" s="713" t="s">
        <v>759</v>
      </c>
      <c r="E112" s="102"/>
      <c r="F112" s="169"/>
      <c r="G112" s="170"/>
      <c r="H112" s="170"/>
      <c r="I112" s="46">
        <v>1</v>
      </c>
      <c r="J112" s="106"/>
      <c r="K112" s="78">
        <f t="shared" si="1"/>
        <v>0</v>
      </c>
      <c r="L112" s="14"/>
      <c r="M112" s="747" t="s">
        <v>743</v>
      </c>
    </row>
    <row r="113" spans="1:13" ht="45.75" x14ac:dyDescent="0.25">
      <c r="A113" s="926"/>
      <c r="B113" s="917"/>
      <c r="C113" s="160" t="s">
        <v>254</v>
      </c>
      <c r="D113" s="710" t="s">
        <v>760</v>
      </c>
      <c r="E113" s="46"/>
      <c r="F113" s="139"/>
      <c r="G113" s="170"/>
      <c r="H113" s="170"/>
      <c r="I113" s="46">
        <v>1</v>
      </c>
      <c r="J113" s="106"/>
      <c r="K113" s="78">
        <f t="shared" si="1"/>
        <v>0</v>
      </c>
      <c r="L113" s="14"/>
      <c r="M113" s="747" t="s">
        <v>743</v>
      </c>
    </row>
    <row r="114" spans="1:13" ht="45.75" x14ac:dyDescent="0.25">
      <c r="A114" s="927"/>
      <c r="B114" s="918"/>
      <c r="C114" s="171" t="s">
        <v>255</v>
      </c>
      <c r="D114" s="714" t="s">
        <v>761</v>
      </c>
      <c r="E114" s="48"/>
      <c r="F114" s="151"/>
      <c r="G114" s="172"/>
      <c r="H114" s="172"/>
      <c r="I114" s="50">
        <v>1</v>
      </c>
      <c r="J114" s="108"/>
      <c r="K114" s="81">
        <f t="shared" si="1"/>
        <v>0</v>
      </c>
      <c r="L114" s="16"/>
      <c r="M114" s="747" t="s">
        <v>743</v>
      </c>
    </row>
    <row r="115" spans="1:13" ht="28.5" x14ac:dyDescent="0.25">
      <c r="I115" s="948" t="s">
        <v>508</v>
      </c>
      <c r="J115" s="949"/>
      <c r="K115" s="698">
        <f>SUM(K10:K114)</f>
        <v>16.639539999999997</v>
      </c>
      <c r="M115" s="747" t="s">
        <v>743</v>
      </c>
    </row>
    <row r="116" spans="1:13" x14ac:dyDescent="0.25">
      <c r="M116" s="747" t="s">
        <v>743</v>
      </c>
    </row>
    <row r="117" spans="1:13" x14ac:dyDescent="0.25">
      <c r="M117" s="747" t="s">
        <v>743</v>
      </c>
    </row>
    <row r="118" spans="1:13" x14ac:dyDescent="0.25">
      <c r="A118" s="919" t="s">
        <v>9</v>
      </c>
      <c r="B118" s="920"/>
      <c r="C118" s="920"/>
      <c r="D118" s="920"/>
      <c r="E118" s="920"/>
      <c r="F118" s="920"/>
      <c r="G118" s="920"/>
      <c r="H118" s="920"/>
      <c r="I118" s="920"/>
      <c r="J118" s="920"/>
      <c r="K118" s="920"/>
      <c r="L118" s="921"/>
      <c r="M118" s="747" t="s">
        <v>743</v>
      </c>
    </row>
    <row r="119" spans="1:13" x14ac:dyDescent="0.25">
      <c r="A119" s="922"/>
      <c r="B119" s="923"/>
      <c r="C119" s="923"/>
      <c r="D119" s="923"/>
      <c r="E119" s="923"/>
      <c r="F119" s="923"/>
      <c r="G119" s="923"/>
      <c r="H119" s="923"/>
      <c r="I119" s="923"/>
      <c r="J119" s="923"/>
      <c r="K119" s="923"/>
      <c r="L119" s="924"/>
      <c r="M119" s="747" t="s">
        <v>743</v>
      </c>
    </row>
    <row r="120" spans="1:13" ht="37.5" x14ac:dyDescent="0.25">
      <c r="A120" s="934" t="s">
        <v>318</v>
      </c>
      <c r="B120" s="256" t="s">
        <v>317</v>
      </c>
      <c r="C120" s="173" t="s">
        <v>405</v>
      </c>
      <c r="D120" s="716" t="s">
        <v>429</v>
      </c>
      <c r="E120" s="174" t="s">
        <v>430</v>
      </c>
      <c r="F120" s="175" t="s">
        <v>428</v>
      </c>
      <c r="G120" s="175" t="s">
        <v>119</v>
      </c>
      <c r="H120" s="175"/>
      <c r="I120" s="51">
        <v>1</v>
      </c>
      <c r="J120" s="110"/>
      <c r="K120" s="82">
        <f>J120*I120</f>
        <v>0</v>
      </c>
      <c r="L120" s="17"/>
      <c r="M120" s="747" t="s">
        <v>743</v>
      </c>
    </row>
    <row r="121" spans="1:13" x14ac:dyDescent="0.25">
      <c r="A121" s="935"/>
      <c r="B121" s="937" t="s">
        <v>693</v>
      </c>
      <c r="C121" s="176" t="s">
        <v>535</v>
      </c>
      <c r="D121" s="717" t="s">
        <v>473</v>
      </c>
      <c r="E121" s="177" t="s">
        <v>7</v>
      </c>
      <c r="F121" s="178" t="s">
        <v>426</v>
      </c>
      <c r="G121" s="178"/>
      <c r="H121" s="178"/>
      <c r="I121" s="52">
        <v>1</v>
      </c>
      <c r="J121" s="111"/>
      <c r="K121" s="83">
        <f t="shared" ref="K121:K174" si="4">J121*I121</f>
        <v>0</v>
      </c>
      <c r="L121" s="18"/>
      <c r="M121" s="747" t="s">
        <v>743</v>
      </c>
    </row>
    <row r="122" spans="1:13" x14ac:dyDescent="0.25">
      <c r="A122" s="935"/>
      <c r="B122" s="938"/>
      <c r="C122" s="179" t="s">
        <v>534</v>
      </c>
      <c r="D122" s="718" t="s">
        <v>473</v>
      </c>
      <c r="E122" s="180" t="s">
        <v>7</v>
      </c>
      <c r="F122" s="181" t="s">
        <v>427</v>
      </c>
      <c r="G122" s="181"/>
      <c r="H122" s="181"/>
      <c r="I122" s="53">
        <v>1</v>
      </c>
      <c r="J122" s="112"/>
      <c r="K122" s="84">
        <f t="shared" si="4"/>
        <v>0</v>
      </c>
      <c r="L122" s="22"/>
      <c r="M122" s="747" t="s">
        <v>743</v>
      </c>
    </row>
    <row r="123" spans="1:13" x14ac:dyDescent="0.25">
      <c r="A123" s="935"/>
      <c r="B123" s="938"/>
      <c r="C123" s="182" t="s">
        <v>187</v>
      </c>
      <c r="D123" s="719" t="s">
        <v>22</v>
      </c>
      <c r="E123" s="183"/>
      <c r="F123" s="184" t="s">
        <v>18</v>
      </c>
      <c r="G123" s="184" t="s">
        <v>406</v>
      </c>
      <c r="H123" s="184" t="s">
        <v>64</v>
      </c>
      <c r="I123" s="54">
        <v>1</v>
      </c>
      <c r="J123" s="113">
        <v>1.3500000000000001E-3</v>
      </c>
      <c r="K123" s="85">
        <f t="shared" si="4"/>
        <v>1.3500000000000001E-3</v>
      </c>
      <c r="L123" s="19"/>
      <c r="M123" s="747" t="s">
        <v>743</v>
      </c>
    </row>
    <row r="124" spans="1:13" x14ac:dyDescent="0.25">
      <c r="A124" s="935"/>
      <c r="B124" s="938"/>
      <c r="C124" s="185" t="s">
        <v>188</v>
      </c>
      <c r="D124" s="718" t="s">
        <v>22</v>
      </c>
      <c r="E124" s="180"/>
      <c r="F124" s="181" t="s">
        <v>18</v>
      </c>
      <c r="G124" s="181" t="s">
        <v>406</v>
      </c>
      <c r="H124" s="181" t="s">
        <v>64</v>
      </c>
      <c r="I124" s="53">
        <v>1</v>
      </c>
      <c r="J124" s="112">
        <v>1.3500000000000001E-3</v>
      </c>
      <c r="K124" s="84">
        <f t="shared" si="4"/>
        <v>1.3500000000000001E-3</v>
      </c>
      <c r="L124" s="20"/>
      <c r="M124" s="747" t="s">
        <v>743</v>
      </c>
    </row>
    <row r="125" spans="1:13" x14ac:dyDescent="0.25">
      <c r="A125" s="935"/>
      <c r="B125" s="938"/>
      <c r="C125" s="185" t="s">
        <v>189</v>
      </c>
      <c r="D125" s="718" t="s">
        <v>22</v>
      </c>
      <c r="E125" s="180"/>
      <c r="F125" s="181" t="s">
        <v>18</v>
      </c>
      <c r="G125" s="181" t="s">
        <v>406</v>
      </c>
      <c r="H125" s="181" t="s">
        <v>64</v>
      </c>
      <c r="I125" s="53">
        <v>1</v>
      </c>
      <c r="J125" s="112">
        <v>1.3500000000000001E-3</v>
      </c>
      <c r="K125" s="84">
        <f t="shared" si="4"/>
        <v>1.3500000000000001E-3</v>
      </c>
      <c r="L125" s="20"/>
      <c r="M125" s="747" t="s">
        <v>743</v>
      </c>
    </row>
    <row r="126" spans="1:13" x14ac:dyDescent="0.25">
      <c r="A126" s="935"/>
      <c r="B126" s="938"/>
      <c r="C126" s="185" t="s">
        <v>190</v>
      </c>
      <c r="D126" s="718" t="s">
        <v>22</v>
      </c>
      <c r="E126" s="180"/>
      <c r="F126" s="181" t="s">
        <v>18</v>
      </c>
      <c r="G126" s="181" t="s">
        <v>406</v>
      </c>
      <c r="H126" s="181" t="s">
        <v>64</v>
      </c>
      <c r="I126" s="53">
        <v>1</v>
      </c>
      <c r="J126" s="112">
        <v>1.3500000000000001E-3</v>
      </c>
      <c r="K126" s="84">
        <f t="shared" si="4"/>
        <v>1.3500000000000001E-3</v>
      </c>
      <c r="L126" s="20"/>
      <c r="M126" s="747" t="s">
        <v>743</v>
      </c>
    </row>
    <row r="127" spans="1:13" x14ac:dyDescent="0.25">
      <c r="A127" s="935"/>
      <c r="B127" s="938"/>
      <c r="C127" s="185" t="s">
        <v>191</v>
      </c>
      <c r="D127" s="718" t="s">
        <v>22</v>
      </c>
      <c r="E127" s="180"/>
      <c r="F127" s="181" t="s">
        <v>19</v>
      </c>
      <c r="G127" s="181" t="s">
        <v>380</v>
      </c>
      <c r="H127" s="181" t="s">
        <v>65</v>
      </c>
      <c r="I127" s="53">
        <v>1</v>
      </c>
      <c r="J127" s="112">
        <v>0.10625</v>
      </c>
      <c r="K127" s="84">
        <f t="shared" si="4"/>
        <v>0.10625</v>
      </c>
      <c r="L127" s="20"/>
      <c r="M127" s="747" t="s">
        <v>743</v>
      </c>
    </row>
    <row r="128" spans="1:13" x14ac:dyDescent="0.25">
      <c r="A128" s="935"/>
      <c r="B128" s="938"/>
      <c r="C128" s="185" t="s">
        <v>192</v>
      </c>
      <c r="D128" s="718" t="s">
        <v>21</v>
      </c>
      <c r="E128" s="180"/>
      <c r="F128" s="181" t="s">
        <v>49</v>
      </c>
      <c r="G128" s="181" t="s">
        <v>109</v>
      </c>
      <c r="H128" s="181" t="s">
        <v>66</v>
      </c>
      <c r="I128" s="53">
        <v>1</v>
      </c>
      <c r="J128" s="112">
        <v>9.3999999999999997E-4</v>
      </c>
      <c r="K128" s="84">
        <f t="shared" si="4"/>
        <v>9.3999999999999997E-4</v>
      </c>
      <c r="L128" s="20"/>
      <c r="M128" s="747" t="s">
        <v>743</v>
      </c>
    </row>
    <row r="129" spans="1:13" x14ac:dyDescent="0.25">
      <c r="A129" s="935"/>
      <c r="B129" s="938"/>
      <c r="C129" s="185" t="s">
        <v>193</v>
      </c>
      <c r="D129" s="718" t="s">
        <v>22</v>
      </c>
      <c r="E129" s="180"/>
      <c r="F129" s="181" t="s">
        <v>50</v>
      </c>
      <c r="G129" s="181" t="s">
        <v>380</v>
      </c>
      <c r="H129" s="181" t="s">
        <v>67</v>
      </c>
      <c r="I129" s="53">
        <v>1</v>
      </c>
      <c r="J129" s="112">
        <v>1.1000000000000001E-3</v>
      </c>
      <c r="K129" s="84">
        <f t="shared" si="4"/>
        <v>1.1000000000000001E-3</v>
      </c>
      <c r="L129" s="20"/>
      <c r="M129" s="747" t="s">
        <v>743</v>
      </c>
    </row>
    <row r="130" spans="1:13" x14ac:dyDescent="0.25">
      <c r="A130" s="935"/>
      <c r="B130" s="938"/>
      <c r="C130" s="185" t="s">
        <v>194</v>
      </c>
      <c r="D130" s="718" t="s">
        <v>22</v>
      </c>
      <c r="E130" s="180"/>
      <c r="F130" s="181" t="s">
        <v>51</v>
      </c>
      <c r="G130" s="181" t="s">
        <v>406</v>
      </c>
      <c r="H130" s="181" t="s">
        <v>68</v>
      </c>
      <c r="I130" s="53">
        <v>1</v>
      </c>
      <c r="J130" s="112">
        <v>3.7760000000000002E-2</v>
      </c>
      <c r="K130" s="84">
        <f t="shared" si="4"/>
        <v>3.7760000000000002E-2</v>
      </c>
      <c r="L130" s="20"/>
      <c r="M130" s="747" t="s">
        <v>743</v>
      </c>
    </row>
    <row r="131" spans="1:13" x14ac:dyDescent="0.25">
      <c r="A131" s="935"/>
      <c r="B131" s="938"/>
      <c r="C131" s="185" t="s">
        <v>195</v>
      </c>
      <c r="D131" s="718" t="s">
        <v>22</v>
      </c>
      <c r="E131" s="180"/>
      <c r="F131" s="181" t="s">
        <v>51</v>
      </c>
      <c r="G131" s="181" t="s">
        <v>406</v>
      </c>
      <c r="H131" s="181" t="s">
        <v>68</v>
      </c>
      <c r="I131" s="53">
        <v>1</v>
      </c>
      <c r="J131" s="112">
        <v>3.7760000000000002E-2</v>
      </c>
      <c r="K131" s="84">
        <f t="shared" si="4"/>
        <v>3.7760000000000002E-2</v>
      </c>
      <c r="L131" s="20"/>
      <c r="M131" s="747" t="s">
        <v>743</v>
      </c>
    </row>
    <row r="132" spans="1:13" x14ac:dyDescent="0.25">
      <c r="A132" s="935"/>
      <c r="B132" s="938"/>
      <c r="C132" s="185" t="s">
        <v>196</v>
      </c>
      <c r="D132" s="718" t="s">
        <v>22</v>
      </c>
      <c r="E132" s="180"/>
      <c r="F132" s="181" t="s">
        <v>51</v>
      </c>
      <c r="G132" s="181" t="s">
        <v>406</v>
      </c>
      <c r="H132" s="181" t="s">
        <v>68</v>
      </c>
      <c r="I132" s="53">
        <v>1</v>
      </c>
      <c r="J132" s="112">
        <v>3.7760000000000002E-2</v>
      </c>
      <c r="K132" s="84">
        <f t="shared" si="4"/>
        <v>3.7760000000000002E-2</v>
      </c>
      <c r="L132" s="20"/>
      <c r="M132" s="747" t="s">
        <v>743</v>
      </c>
    </row>
    <row r="133" spans="1:13" x14ac:dyDescent="0.25">
      <c r="A133" s="935"/>
      <c r="B133" s="938"/>
      <c r="C133" s="185" t="s">
        <v>197</v>
      </c>
      <c r="D133" s="718" t="s">
        <v>22</v>
      </c>
      <c r="E133" s="180"/>
      <c r="F133" s="181" t="s">
        <v>52</v>
      </c>
      <c r="G133" s="181" t="s">
        <v>380</v>
      </c>
      <c r="H133" s="181" t="s">
        <v>69</v>
      </c>
      <c r="I133" s="53">
        <v>1</v>
      </c>
      <c r="J133" s="112">
        <v>1.4300000000000001E-3</v>
      </c>
      <c r="K133" s="84">
        <f t="shared" si="4"/>
        <v>1.4300000000000001E-3</v>
      </c>
      <c r="L133" s="20"/>
      <c r="M133" s="747" t="s">
        <v>743</v>
      </c>
    </row>
    <row r="134" spans="1:13" x14ac:dyDescent="0.25">
      <c r="A134" s="935"/>
      <c r="B134" s="938"/>
      <c r="C134" s="185" t="s">
        <v>198</v>
      </c>
      <c r="D134" s="718" t="s">
        <v>61</v>
      </c>
      <c r="E134" s="180"/>
      <c r="F134" s="181" t="s">
        <v>38</v>
      </c>
      <c r="G134" s="181" t="s">
        <v>96</v>
      </c>
      <c r="H134" s="181" t="s">
        <v>70</v>
      </c>
      <c r="I134" s="53">
        <v>1</v>
      </c>
      <c r="J134" s="112">
        <v>1.264E-2</v>
      </c>
      <c r="K134" s="84">
        <f t="shared" si="4"/>
        <v>1.264E-2</v>
      </c>
      <c r="L134" s="20"/>
      <c r="M134" s="747" t="s">
        <v>743</v>
      </c>
    </row>
    <row r="135" spans="1:13" x14ac:dyDescent="0.25">
      <c r="A135" s="935"/>
      <c r="B135" s="938"/>
      <c r="C135" s="185" t="s">
        <v>199</v>
      </c>
      <c r="D135" s="718" t="s">
        <v>21</v>
      </c>
      <c r="E135" s="180"/>
      <c r="F135" s="181" t="s">
        <v>41</v>
      </c>
      <c r="G135" s="181" t="s">
        <v>95</v>
      </c>
      <c r="H135" s="181" t="s">
        <v>71</v>
      </c>
      <c r="I135" s="53">
        <v>1</v>
      </c>
      <c r="J135" s="112">
        <v>9.5E-4</v>
      </c>
      <c r="K135" s="84">
        <f t="shared" si="4"/>
        <v>9.5E-4</v>
      </c>
      <c r="L135" s="20"/>
      <c r="M135" s="747" t="s">
        <v>743</v>
      </c>
    </row>
    <row r="136" spans="1:13" x14ac:dyDescent="0.25">
      <c r="A136" s="935"/>
      <c r="B136" s="938"/>
      <c r="C136" s="185" t="s">
        <v>200</v>
      </c>
      <c r="D136" s="718" t="s">
        <v>21</v>
      </c>
      <c r="E136" s="180"/>
      <c r="F136" s="181" t="s">
        <v>41</v>
      </c>
      <c r="G136" s="181" t="s">
        <v>95</v>
      </c>
      <c r="H136" s="181" t="s">
        <v>71</v>
      </c>
      <c r="I136" s="53">
        <v>1</v>
      </c>
      <c r="J136" s="112">
        <v>9.5E-4</v>
      </c>
      <c r="K136" s="84">
        <f t="shared" si="4"/>
        <v>9.5E-4</v>
      </c>
      <c r="L136" s="20"/>
      <c r="M136" s="747" t="s">
        <v>743</v>
      </c>
    </row>
    <row r="137" spans="1:13" x14ac:dyDescent="0.25">
      <c r="A137" s="935"/>
      <c r="B137" s="938"/>
      <c r="C137" s="185" t="s">
        <v>201</v>
      </c>
      <c r="D137" s="718" t="s">
        <v>21</v>
      </c>
      <c r="E137" s="180"/>
      <c r="F137" s="181" t="s">
        <v>41</v>
      </c>
      <c r="G137" s="181" t="s">
        <v>95</v>
      </c>
      <c r="H137" s="181" t="s">
        <v>71</v>
      </c>
      <c r="I137" s="53">
        <v>1</v>
      </c>
      <c r="J137" s="112">
        <v>9.5E-4</v>
      </c>
      <c r="K137" s="84">
        <f t="shared" si="4"/>
        <v>9.5E-4</v>
      </c>
      <c r="L137" s="20"/>
      <c r="M137" s="747" t="s">
        <v>743</v>
      </c>
    </row>
    <row r="138" spans="1:13" x14ac:dyDescent="0.25">
      <c r="A138" s="935"/>
      <c r="B138" s="938"/>
      <c r="C138" s="185" t="s">
        <v>202</v>
      </c>
      <c r="D138" s="718" t="s">
        <v>21</v>
      </c>
      <c r="E138" s="180"/>
      <c r="F138" s="181" t="s">
        <v>41</v>
      </c>
      <c r="G138" s="181" t="s">
        <v>95</v>
      </c>
      <c r="H138" s="181" t="s">
        <v>71</v>
      </c>
      <c r="I138" s="53">
        <v>1</v>
      </c>
      <c r="J138" s="112">
        <v>9.5E-4</v>
      </c>
      <c r="K138" s="84">
        <f t="shared" si="4"/>
        <v>9.5E-4</v>
      </c>
      <c r="L138" s="20"/>
      <c r="M138" s="747" t="s">
        <v>743</v>
      </c>
    </row>
    <row r="139" spans="1:13" x14ac:dyDescent="0.25">
      <c r="A139" s="935"/>
      <c r="B139" s="938"/>
      <c r="C139" s="185" t="s">
        <v>203</v>
      </c>
      <c r="D139" s="718" t="s">
        <v>21</v>
      </c>
      <c r="E139" s="180"/>
      <c r="F139" s="181" t="s">
        <v>26</v>
      </c>
      <c r="G139" s="181" t="s">
        <v>95</v>
      </c>
      <c r="H139" s="181" t="s">
        <v>72</v>
      </c>
      <c r="I139" s="53">
        <v>1</v>
      </c>
      <c r="J139" s="112">
        <v>9.5E-4</v>
      </c>
      <c r="K139" s="84">
        <f t="shared" si="4"/>
        <v>9.5E-4</v>
      </c>
      <c r="L139" s="20"/>
      <c r="M139" s="747" t="s">
        <v>743</v>
      </c>
    </row>
    <row r="140" spans="1:13" x14ac:dyDescent="0.25">
      <c r="A140" s="935"/>
      <c r="B140" s="938"/>
      <c r="C140" s="185" t="s">
        <v>204</v>
      </c>
      <c r="D140" s="718" t="s">
        <v>21</v>
      </c>
      <c r="E140" s="180"/>
      <c r="F140" s="181" t="s">
        <v>53</v>
      </c>
      <c r="G140" s="181" t="s">
        <v>95</v>
      </c>
      <c r="H140" s="181" t="s">
        <v>73</v>
      </c>
      <c r="I140" s="53">
        <v>1</v>
      </c>
      <c r="J140" s="112">
        <v>9.5E-4</v>
      </c>
      <c r="K140" s="84">
        <f t="shared" si="4"/>
        <v>9.5E-4</v>
      </c>
      <c r="L140" s="20"/>
      <c r="M140" s="747" t="s">
        <v>743</v>
      </c>
    </row>
    <row r="141" spans="1:13" x14ac:dyDescent="0.25">
      <c r="A141" s="935"/>
      <c r="B141" s="938"/>
      <c r="C141" s="185" t="s">
        <v>205</v>
      </c>
      <c r="D141" s="718" t="s">
        <v>21</v>
      </c>
      <c r="E141" s="180"/>
      <c r="F141" s="181" t="s">
        <v>27</v>
      </c>
      <c r="G141" s="181" t="s">
        <v>95</v>
      </c>
      <c r="H141" s="181" t="s">
        <v>74</v>
      </c>
      <c r="I141" s="53">
        <v>1</v>
      </c>
      <c r="J141" s="112">
        <v>9.5E-4</v>
      </c>
      <c r="K141" s="84">
        <f t="shared" si="4"/>
        <v>9.5E-4</v>
      </c>
      <c r="L141" s="20"/>
      <c r="M141" s="747" t="s">
        <v>743</v>
      </c>
    </row>
    <row r="142" spans="1:13" x14ac:dyDescent="0.25">
      <c r="A142" s="935"/>
      <c r="B142" s="938"/>
      <c r="C142" s="185" t="s">
        <v>206</v>
      </c>
      <c r="D142" s="718" t="s">
        <v>21</v>
      </c>
      <c r="E142" s="180"/>
      <c r="F142" s="181" t="s">
        <v>27</v>
      </c>
      <c r="G142" s="181" t="s">
        <v>95</v>
      </c>
      <c r="H142" s="181" t="s">
        <v>74</v>
      </c>
      <c r="I142" s="53">
        <v>1</v>
      </c>
      <c r="J142" s="112">
        <v>9.5E-4</v>
      </c>
      <c r="K142" s="84">
        <f t="shared" si="4"/>
        <v>9.5E-4</v>
      </c>
      <c r="L142" s="20"/>
      <c r="M142" s="747" t="s">
        <v>743</v>
      </c>
    </row>
    <row r="143" spans="1:13" x14ac:dyDescent="0.25">
      <c r="A143" s="935"/>
      <c r="B143" s="938"/>
      <c r="C143" s="185" t="s">
        <v>207</v>
      </c>
      <c r="D143" s="718" t="s">
        <v>21</v>
      </c>
      <c r="E143" s="180"/>
      <c r="F143" s="181" t="s">
        <v>27</v>
      </c>
      <c r="G143" s="181" t="s">
        <v>95</v>
      </c>
      <c r="H143" s="181" t="s">
        <v>74</v>
      </c>
      <c r="I143" s="53">
        <v>1</v>
      </c>
      <c r="J143" s="112">
        <v>9.5E-4</v>
      </c>
      <c r="K143" s="84">
        <f t="shared" si="4"/>
        <v>9.5E-4</v>
      </c>
      <c r="L143" s="20"/>
      <c r="M143" s="747" t="s">
        <v>743</v>
      </c>
    </row>
    <row r="144" spans="1:13" x14ac:dyDescent="0.25">
      <c r="A144" s="935"/>
      <c r="B144" s="938"/>
      <c r="C144" s="185" t="s">
        <v>208</v>
      </c>
      <c r="D144" s="718" t="s">
        <v>21</v>
      </c>
      <c r="E144" s="180"/>
      <c r="F144" s="181" t="s">
        <v>27</v>
      </c>
      <c r="G144" s="181" t="s">
        <v>95</v>
      </c>
      <c r="H144" s="181" t="s">
        <v>74</v>
      </c>
      <c r="I144" s="53">
        <v>1</v>
      </c>
      <c r="J144" s="112">
        <v>9.5E-4</v>
      </c>
      <c r="K144" s="84">
        <f t="shared" si="4"/>
        <v>9.5E-4</v>
      </c>
      <c r="L144" s="20"/>
      <c r="M144" s="747" t="s">
        <v>743</v>
      </c>
    </row>
    <row r="145" spans="1:13" x14ac:dyDescent="0.25">
      <c r="A145" s="935"/>
      <c r="B145" s="938"/>
      <c r="C145" s="185" t="s">
        <v>209</v>
      </c>
      <c r="D145" s="718" t="s">
        <v>21</v>
      </c>
      <c r="E145" s="180"/>
      <c r="F145" s="181" t="s">
        <v>27</v>
      </c>
      <c r="G145" s="181" t="s">
        <v>95</v>
      </c>
      <c r="H145" s="181" t="s">
        <v>74</v>
      </c>
      <c r="I145" s="53">
        <v>1</v>
      </c>
      <c r="J145" s="112">
        <v>9.5E-4</v>
      </c>
      <c r="K145" s="84">
        <f t="shared" si="4"/>
        <v>9.5E-4</v>
      </c>
      <c r="L145" s="20"/>
      <c r="M145" s="747" t="s">
        <v>743</v>
      </c>
    </row>
    <row r="146" spans="1:13" x14ac:dyDescent="0.25">
      <c r="A146" s="935"/>
      <c r="B146" s="938"/>
      <c r="C146" s="185" t="s">
        <v>210</v>
      </c>
      <c r="D146" s="718" t="s">
        <v>21</v>
      </c>
      <c r="E146" s="180"/>
      <c r="F146" s="181" t="s">
        <v>27</v>
      </c>
      <c r="G146" s="181" t="s">
        <v>95</v>
      </c>
      <c r="H146" s="181" t="s">
        <v>74</v>
      </c>
      <c r="I146" s="53">
        <v>1</v>
      </c>
      <c r="J146" s="112">
        <v>9.5E-4</v>
      </c>
      <c r="K146" s="84">
        <f t="shared" si="4"/>
        <v>9.5E-4</v>
      </c>
      <c r="L146" s="20"/>
      <c r="M146" s="747" t="s">
        <v>743</v>
      </c>
    </row>
    <row r="147" spans="1:13" x14ac:dyDescent="0.25">
      <c r="A147" s="935"/>
      <c r="B147" s="938"/>
      <c r="C147" s="185" t="s">
        <v>211</v>
      </c>
      <c r="D147" s="718" t="s">
        <v>21</v>
      </c>
      <c r="E147" s="180"/>
      <c r="F147" s="181" t="s">
        <v>27</v>
      </c>
      <c r="G147" s="181" t="s">
        <v>95</v>
      </c>
      <c r="H147" s="181" t="s">
        <v>74</v>
      </c>
      <c r="I147" s="53">
        <v>1</v>
      </c>
      <c r="J147" s="112">
        <v>9.5E-4</v>
      </c>
      <c r="K147" s="84">
        <f t="shared" si="4"/>
        <v>9.5E-4</v>
      </c>
      <c r="L147" s="20"/>
      <c r="M147" s="747" t="s">
        <v>743</v>
      </c>
    </row>
    <row r="148" spans="1:13" x14ac:dyDescent="0.25">
      <c r="A148" s="935"/>
      <c r="B148" s="938"/>
      <c r="C148" s="185" t="s">
        <v>212</v>
      </c>
      <c r="D148" s="718" t="s">
        <v>21</v>
      </c>
      <c r="E148" s="180"/>
      <c r="F148" s="181" t="s">
        <v>27</v>
      </c>
      <c r="G148" s="181" t="s">
        <v>95</v>
      </c>
      <c r="H148" s="181" t="s">
        <v>74</v>
      </c>
      <c r="I148" s="53">
        <v>1</v>
      </c>
      <c r="J148" s="112">
        <v>9.5E-4</v>
      </c>
      <c r="K148" s="84">
        <f t="shared" si="4"/>
        <v>9.5E-4</v>
      </c>
      <c r="L148" s="20"/>
      <c r="M148" s="747" t="s">
        <v>743</v>
      </c>
    </row>
    <row r="149" spans="1:13" x14ac:dyDescent="0.25">
      <c r="A149" s="935"/>
      <c r="B149" s="938"/>
      <c r="C149" s="185" t="s">
        <v>213</v>
      </c>
      <c r="D149" s="718" t="s">
        <v>21</v>
      </c>
      <c r="E149" s="180"/>
      <c r="F149" s="181" t="s">
        <v>54</v>
      </c>
      <c r="G149" s="181" t="s">
        <v>114</v>
      </c>
      <c r="H149" s="181" t="s">
        <v>75</v>
      </c>
      <c r="I149" s="53">
        <v>1</v>
      </c>
      <c r="J149" s="112">
        <v>8.3999999999999995E-3</v>
      </c>
      <c r="K149" s="84">
        <f t="shared" si="4"/>
        <v>8.3999999999999995E-3</v>
      </c>
      <c r="L149" s="20"/>
      <c r="M149" s="747" t="s">
        <v>743</v>
      </c>
    </row>
    <row r="150" spans="1:13" x14ac:dyDescent="0.25">
      <c r="A150" s="935"/>
      <c r="B150" s="938"/>
      <c r="C150" s="185" t="s">
        <v>214</v>
      </c>
      <c r="D150" s="718" t="s">
        <v>44</v>
      </c>
      <c r="E150" s="180"/>
      <c r="F150" s="181" t="s">
        <v>28</v>
      </c>
      <c r="G150" s="181" t="s">
        <v>96</v>
      </c>
      <c r="H150" s="181" t="s">
        <v>76</v>
      </c>
      <c r="I150" s="53">
        <v>1</v>
      </c>
      <c r="J150" s="112">
        <v>0.10935</v>
      </c>
      <c r="K150" s="84">
        <f t="shared" si="4"/>
        <v>0.10935</v>
      </c>
      <c r="L150" s="20"/>
      <c r="M150" s="747" t="s">
        <v>743</v>
      </c>
    </row>
    <row r="151" spans="1:13" x14ac:dyDescent="0.25">
      <c r="A151" s="935"/>
      <c r="B151" s="938"/>
      <c r="C151" s="185" t="s">
        <v>215</v>
      </c>
      <c r="D151" s="718" t="s">
        <v>44</v>
      </c>
      <c r="E151" s="180"/>
      <c r="F151" s="181" t="s">
        <v>381</v>
      </c>
      <c r="G151" s="181" t="s">
        <v>100</v>
      </c>
      <c r="H151" s="181" t="s">
        <v>77</v>
      </c>
      <c r="I151" s="53">
        <v>1</v>
      </c>
      <c r="J151" s="112">
        <v>7.1999999999999995E-2</v>
      </c>
      <c r="K151" s="84">
        <f t="shared" si="4"/>
        <v>7.1999999999999995E-2</v>
      </c>
      <c r="L151" s="20"/>
      <c r="M151" s="747" t="s">
        <v>743</v>
      </c>
    </row>
    <row r="152" spans="1:13" x14ac:dyDescent="0.25">
      <c r="A152" s="935"/>
      <c r="B152" s="938"/>
      <c r="C152" s="185" t="s">
        <v>216</v>
      </c>
      <c r="D152" s="718" t="s">
        <v>44</v>
      </c>
      <c r="E152" s="180"/>
      <c r="F152" s="181" t="s">
        <v>55</v>
      </c>
      <c r="G152" s="181" t="s">
        <v>97</v>
      </c>
      <c r="H152" s="181" t="s">
        <v>78</v>
      </c>
      <c r="I152" s="53">
        <v>1</v>
      </c>
      <c r="J152" s="112">
        <v>0.47249999999999998</v>
      </c>
      <c r="K152" s="84">
        <f t="shared" si="4"/>
        <v>0.47249999999999998</v>
      </c>
      <c r="L152" s="20"/>
      <c r="M152" s="747" t="s">
        <v>743</v>
      </c>
    </row>
    <row r="153" spans="1:13" ht="37.5" x14ac:dyDescent="0.25">
      <c r="A153" s="935"/>
      <c r="B153" s="938"/>
      <c r="C153" s="185" t="s">
        <v>217</v>
      </c>
      <c r="D153" s="718" t="s">
        <v>25</v>
      </c>
      <c r="E153" s="180"/>
      <c r="F153" s="181" t="s">
        <v>56</v>
      </c>
      <c r="G153" s="181" t="s">
        <v>115</v>
      </c>
      <c r="H153" s="181" t="s">
        <v>79</v>
      </c>
      <c r="I153" s="53">
        <v>1</v>
      </c>
      <c r="J153" s="112">
        <v>0.24504999999999999</v>
      </c>
      <c r="K153" s="84">
        <f t="shared" si="4"/>
        <v>0.24504999999999999</v>
      </c>
      <c r="L153" s="20"/>
      <c r="M153" s="747" t="s">
        <v>743</v>
      </c>
    </row>
    <row r="154" spans="1:13" ht="37.5" x14ac:dyDescent="0.25">
      <c r="A154" s="935"/>
      <c r="B154" s="938"/>
      <c r="C154" s="185" t="s">
        <v>218</v>
      </c>
      <c r="D154" s="718" t="s">
        <v>25</v>
      </c>
      <c r="E154" s="180"/>
      <c r="F154" s="181" t="s">
        <v>57</v>
      </c>
      <c r="G154" s="181" t="s">
        <v>116</v>
      </c>
      <c r="H154" s="181" t="s">
        <v>80</v>
      </c>
      <c r="I154" s="53">
        <v>1</v>
      </c>
      <c r="J154" s="112">
        <v>0.16367999999999999</v>
      </c>
      <c r="K154" s="84">
        <f t="shared" si="4"/>
        <v>0.16367999999999999</v>
      </c>
      <c r="L154" s="20"/>
      <c r="M154" s="747" t="s">
        <v>743</v>
      </c>
    </row>
    <row r="155" spans="1:13" x14ac:dyDescent="0.25">
      <c r="A155" s="935"/>
      <c r="B155" s="938"/>
      <c r="C155" s="185" t="s">
        <v>219</v>
      </c>
      <c r="D155" s="718" t="s">
        <v>24</v>
      </c>
      <c r="E155" s="180"/>
      <c r="F155" s="181" t="s">
        <v>30</v>
      </c>
      <c r="G155" s="181" t="s">
        <v>98</v>
      </c>
      <c r="H155" s="181" t="s">
        <v>81</v>
      </c>
      <c r="I155" s="53">
        <v>1</v>
      </c>
      <c r="J155" s="112">
        <v>0.153</v>
      </c>
      <c r="K155" s="84">
        <f t="shared" si="4"/>
        <v>0.153</v>
      </c>
      <c r="L155" s="20"/>
      <c r="M155" s="747" t="s">
        <v>743</v>
      </c>
    </row>
    <row r="156" spans="1:13" ht="37.5" x14ac:dyDescent="0.25">
      <c r="A156" s="935"/>
      <c r="B156" s="938"/>
      <c r="C156" s="185" t="s">
        <v>220</v>
      </c>
      <c r="D156" s="718" t="s">
        <v>62</v>
      </c>
      <c r="E156" s="180"/>
      <c r="F156" s="181" t="s">
        <v>58</v>
      </c>
      <c r="G156" s="181" t="s">
        <v>115</v>
      </c>
      <c r="H156" s="181" t="s">
        <v>82</v>
      </c>
      <c r="I156" s="53">
        <v>1</v>
      </c>
      <c r="J156" s="112">
        <v>0.14742</v>
      </c>
      <c r="K156" s="84">
        <f t="shared" si="4"/>
        <v>0.14742</v>
      </c>
      <c r="L156" s="20"/>
      <c r="M156" s="747" t="s">
        <v>743</v>
      </c>
    </row>
    <row r="157" spans="1:13" x14ac:dyDescent="0.25">
      <c r="A157" s="935"/>
      <c r="B157" s="938"/>
      <c r="C157" s="185" t="s">
        <v>221</v>
      </c>
      <c r="D157" s="718" t="s">
        <v>44</v>
      </c>
      <c r="E157" s="180"/>
      <c r="F157" s="181" t="s">
        <v>518</v>
      </c>
      <c r="G157" s="181" t="s">
        <v>117</v>
      </c>
      <c r="H157" s="181" t="s">
        <v>83</v>
      </c>
      <c r="I157" s="53">
        <v>1</v>
      </c>
      <c r="J157" s="112">
        <v>3.2875000000000001</v>
      </c>
      <c r="K157" s="84">
        <f t="shared" si="4"/>
        <v>3.2875000000000001</v>
      </c>
      <c r="L157" s="20"/>
      <c r="M157" s="747" t="s">
        <v>743</v>
      </c>
    </row>
    <row r="158" spans="1:13" x14ac:dyDescent="0.25">
      <c r="A158" s="935"/>
      <c r="B158" s="938"/>
      <c r="C158" s="185" t="s">
        <v>222</v>
      </c>
      <c r="D158" s="718" t="s">
        <v>24</v>
      </c>
      <c r="E158" s="180"/>
      <c r="F158" s="181" t="s">
        <v>32</v>
      </c>
      <c r="G158" s="181" t="s">
        <v>96</v>
      </c>
      <c r="H158" s="181" t="s">
        <v>84</v>
      </c>
      <c r="I158" s="53">
        <v>1</v>
      </c>
      <c r="J158" s="112">
        <v>6.5250000000000002E-2</v>
      </c>
      <c r="K158" s="84">
        <f t="shared" si="4"/>
        <v>6.5250000000000002E-2</v>
      </c>
      <c r="L158" s="20"/>
      <c r="M158" s="747" t="s">
        <v>743</v>
      </c>
    </row>
    <row r="159" spans="1:13" x14ac:dyDescent="0.25">
      <c r="A159" s="935"/>
      <c r="B159" s="938"/>
      <c r="C159" s="179" t="s">
        <v>223</v>
      </c>
      <c r="D159" s="718" t="s">
        <v>519</v>
      </c>
      <c r="E159" s="180"/>
      <c r="F159" s="181" t="s">
        <v>59</v>
      </c>
      <c r="G159" s="181" t="s">
        <v>118</v>
      </c>
      <c r="H159" s="181"/>
      <c r="I159" s="53">
        <v>1</v>
      </c>
      <c r="J159" s="112">
        <v>0.4</v>
      </c>
      <c r="K159" s="84">
        <f t="shared" si="4"/>
        <v>0.4</v>
      </c>
      <c r="L159" s="20"/>
      <c r="M159" s="747" t="s">
        <v>743</v>
      </c>
    </row>
    <row r="160" spans="1:13" ht="37.5" x14ac:dyDescent="0.25">
      <c r="A160" s="935"/>
      <c r="B160" s="938"/>
      <c r="C160" s="185" t="s">
        <v>224</v>
      </c>
      <c r="D160" s="718" t="s">
        <v>44</v>
      </c>
      <c r="E160" s="180"/>
      <c r="F160" s="181" t="s">
        <v>33</v>
      </c>
      <c r="G160" s="181" t="s">
        <v>102</v>
      </c>
      <c r="H160" s="181"/>
      <c r="I160" s="53">
        <v>1</v>
      </c>
      <c r="J160" s="112">
        <v>2.8</v>
      </c>
      <c r="K160" s="84">
        <f t="shared" si="4"/>
        <v>2.8</v>
      </c>
      <c r="L160" s="20"/>
      <c r="M160" s="747" t="s">
        <v>743</v>
      </c>
    </row>
    <row r="161" spans="1:13" x14ac:dyDescent="0.25">
      <c r="A161" s="935"/>
      <c r="B161" s="938"/>
      <c r="C161" s="179" t="s">
        <v>378</v>
      </c>
      <c r="D161" s="718" t="s">
        <v>420</v>
      </c>
      <c r="E161" s="180" t="s">
        <v>444</v>
      </c>
      <c r="F161" s="181"/>
      <c r="G161" s="181"/>
      <c r="H161" s="181"/>
      <c r="I161" s="53">
        <v>1</v>
      </c>
      <c r="J161" s="112"/>
      <c r="K161" s="84">
        <f t="shared" si="4"/>
        <v>0</v>
      </c>
      <c r="L161" s="20"/>
      <c r="M161" s="747" t="s">
        <v>743</v>
      </c>
    </row>
    <row r="162" spans="1:13" x14ac:dyDescent="0.25">
      <c r="A162" s="935"/>
      <c r="B162" s="938"/>
      <c r="C162" s="186" t="s">
        <v>225</v>
      </c>
      <c r="D162" s="720" t="s">
        <v>448</v>
      </c>
      <c r="E162" s="187" t="s">
        <v>447</v>
      </c>
      <c r="F162" s="188" t="s">
        <v>63</v>
      </c>
      <c r="G162" s="188" t="s">
        <v>113</v>
      </c>
      <c r="H162" s="188"/>
      <c r="I162" s="55">
        <v>1</v>
      </c>
      <c r="J162" s="114"/>
      <c r="K162" s="86">
        <f t="shared" si="4"/>
        <v>0</v>
      </c>
      <c r="L162" s="21"/>
      <c r="M162" s="747" t="s">
        <v>743</v>
      </c>
    </row>
    <row r="163" spans="1:13" ht="37.5" x14ac:dyDescent="0.25">
      <c r="A163" s="935"/>
      <c r="B163" s="938"/>
      <c r="C163" s="189" t="s">
        <v>379</v>
      </c>
      <c r="D163" s="721" t="s">
        <v>762</v>
      </c>
      <c r="E163" s="180" t="s">
        <v>624</v>
      </c>
      <c r="F163" s="181"/>
      <c r="G163" s="181"/>
      <c r="H163" s="181"/>
      <c r="I163" s="53">
        <v>1</v>
      </c>
      <c r="J163" s="112"/>
      <c r="K163" s="84">
        <f t="shared" si="4"/>
        <v>0</v>
      </c>
      <c r="L163" s="20"/>
      <c r="M163" s="747" t="s">
        <v>743</v>
      </c>
    </row>
    <row r="164" spans="1:13" ht="30.75" x14ac:dyDescent="0.25">
      <c r="A164" s="935"/>
      <c r="B164" s="939"/>
      <c r="C164" s="190" t="s">
        <v>382</v>
      </c>
      <c r="D164" s="722" t="s">
        <v>763</v>
      </c>
      <c r="E164" s="187"/>
      <c r="F164" s="188" t="s">
        <v>63</v>
      </c>
      <c r="G164" s="188" t="s">
        <v>113</v>
      </c>
      <c r="H164" s="188"/>
      <c r="I164" s="55">
        <v>1</v>
      </c>
      <c r="J164" s="114"/>
      <c r="K164" s="86">
        <f t="shared" si="4"/>
        <v>0</v>
      </c>
      <c r="L164" s="21"/>
      <c r="M164" s="747" t="s">
        <v>743</v>
      </c>
    </row>
    <row r="165" spans="1:13" x14ac:dyDescent="0.25">
      <c r="A165" s="935"/>
      <c r="B165" s="937" t="s">
        <v>312</v>
      </c>
      <c r="C165" s="176" t="s">
        <v>441</v>
      </c>
      <c r="D165" s="717" t="s">
        <v>473</v>
      </c>
      <c r="E165" s="177" t="s">
        <v>7</v>
      </c>
      <c r="F165" s="178" t="s">
        <v>10</v>
      </c>
      <c r="G165" s="178"/>
      <c r="H165" s="178"/>
      <c r="I165" s="52">
        <v>1</v>
      </c>
      <c r="J165" s="111"/>
      <c r="K165" s="83">
        <f t="shared" si="4"/>
        <v>0</v>
      </c>
      <c r="L165" s="18"/>
      <c r="M165" s="747" t="s">
        <v>743</v>
      </c>
    </row>
    <row r="166" spans="1:13" x14ac:dyDescent="0.25">
      <c r="A166" s="935"/>
      <c r="B166" s="983"/>
      <c r="C166" s="185" t="s">
        <v>226</v>
      </c>
      <c r="D166" s="718" t="s">
        <v>402</v>
      </c>
      <c r="E166" s="180"/>
      <c r="F166" s="181" t="s">
        <v>13</v>
      </c>
      <c r="G166" s="181"/>
      <c r="H166" s="181"/>
      <c r="I166" s="53">
        <v>2</v>
      </c>
      <c r="J166" s="112"/>
      <c r="K166" s="84">
        <f t="shared" si="4"/>
        <v>0</v>
      </c>
      <c r="L166" s="22" t="s">
        <v>401</v>
      </c>
      <c r="M166" s="747" t="s">
        <v>743</v>
      </c>
    </row>
    <row r="167" spans="1:13" ht="75" x14ac:dyDescent="0.25">
      <c r="A167" s="935"/>
      <c r="B167" s="939"/>
      <c r="C167" s="191" t="s">
        <v>227</v>
      </c>
      <c r="D167" s="720" t="s">
        <v>60</v>
      </c>
      <c r="E167" s="187"/>
      <c r="F167" s="188" t="s">
        <v>454</v>
      </c>
      <c r="G167" s="188"/>
      <c r="H167" s="188" t="s">
        <v>85</v>
      </c>
      <c r="I167" s="55">
        <v>1</v>
      </c>
      <c r="J167" s="114">
        <v>1.65</v>
      </c>
      <c r="K167" s="86">
        <f t="shared" si="4"/>
        <v>1.65</v>
      </c>
      <c r="L167" s="21"/>
      <c r="M167" s="747" t="s">
        <v>743</v>
      </c>
    </row>
    <row r="168" spans="1:13" ht="60.75" x14ac:dyDescent="0.25">
      <c r="A168" s="935"/>
      <c r="B168" s="937" t="s">
        <v>383</v>
      </c>
      <c r="C168" s="192" t="s">
        <v>340</v>
      </c>
      <c r="D168" s="717" t="s">
        <v>764</v>
      </c>
      <c r="E168" s="177"/>
      <c r="F168" s="178"/>
      <c r="G168" s="178"/>
      <c r="H168" s="178"/>
      <c r="I168" s="52">
        <v>1</v>
      </c>
      <c r="J168" s="111"/>
      <c r="K168" s="83">
        <f t="shared" si="4"/>
        <v>0</v>
      </c>
      <c r="L168" s="23"/>
      <c r="M168" s="747" t="s">
        <v>743</v>
      </c>
    </row>
    <row r="169" spans="1:13" ht="45.75" x14ac:dyDescent="0.25">
      <c r="A169" s="935"/>
      <c r="B169" s="938"/>
      <c r="C169" s="193" t="s">
        <v>341</v>
      </c>
      <c r="D169" s="718" t="s">
        <v>765</v>
      </c>
      <c r="E169" s="180"/>
      <c r="F169" s="181"/>
      <c r="G169" s="181"/>
      <c r="H169" s="181"/>
      <c r="I169" s="53">
        <v>1</v>
      </c>
      <c r="J169" s="112"/>
      <c r="K169" s="84">
        <f t="shared" si="4"/>
        <v>0</v>
      </c>
      <c r="L169" s="20"/>
      <c r="M169" s="747" t="s">
        <v>743</v>
      </c>
    </row>
    <row r="170" spans="1:13" ht="30.75" x14ac:dyDescent="0.25">
      <c r="A170" s="935"/>
      <c r="B170" s="938"/>
      <c r="C170" s="193" t="s">
        <v>342</v>
      </c>
      <c r="D170" s="718" t="s">
        <v>766</v>
      </c>
      <c r="E170" s="180"/>
      <c r="F170" s="181"/>
      <c r="G170" s="181"/>
      <c r="H170" s="181"/>
      <c r="I170" s="53">
        <v>1</v>
      </c>
      <c r="J170" s="112"/>
      <c r="K170" s="84">
        <f t="shared" si="4"/>
        <v>0</v>
      </c>
      <c r="L170" s="20"/>
      <c r="M170" s="747" t="s">
        <v>743</v>
      </c>
    </row>
    <row r="171" spans="1:13" ht="45.75" x14ac:dyDescent="0.25">
      <c r="A171" s="935"/>
      <c r="B171" s="938"/>
      <c r="C171" s="193" t="s">
        <v>343</v>
      </c>
      <c r="D171" s="718" t="s">
        <v>767</v>
      </c>
      <c r="E171" s="180"/>
      <c r="F171" s="181"/>
      <c r="G171" s="181"/>
      <c r="H171" s="181"/>
      <c r="I171" s="53">
        <v>1</v>
      </c>
      <c r="J171" s="112"/>
      <c r="K171" s="84">
        <f t="shared" si="4"/>
        <v>0</v>
      </c>
      <c r="L171" s="20"/>
      <c r="M171" s="747" t="s">
        <v>743</v>
      </c>
    </row>
    <row r="172" spans="1:13" ht="45.75" x14ac:dyDescent="0.25">
      <c r="A172" s="935"/>
      <c r="B172" s="938"/>
      <c r="C172" s="193" t="s">
        <v>344</v>
      </c>
      <c r="D172" s="718" t="s">
        <v>768</v>
      </c>
      <c r="E172" s="180"/>
      <c r="F172" s="181"/>
      <c r="G172" s="181"/>
      <c r="H172" s="181"/>
      <c r="I172" s="53">
        <v>1</v>
      </c>
      <c r="J172" s="112"/>
      <c r="K172" s="84">
        <f t="shared" si="4"/>
        <v>0</v>
      </c>
      <c r="L172" s="20"/>
      <c r="M172" s="747" t="s">
        <v>743</v>
      </c>
    </row>
    <row r="173" spans="1:13" ht="30.75" x14ac:dyDescent="0.25">
      <c r="A173" s="935"/>
      <c r="B173" s="938"/>
      <c r="C173" s="193" t="s">
        <v>345</v>
      </c>
      <c r="D173" s="718" t="s">
        <v>769</v>
      </c>
      <c r="E173" s="180"/>
      <c r="F173" s="181"/>
      <c r="G173" s="181"/>
      <c r="H173" s="181"/>
      <c r="I173" s="53">
        <v>1</v>
      </c>
      <c r="J173" s="112"/>
      <c r="K173" s="84">
        <f t="shared" si="4"/>
        <v>0</v>
      </c>
      <c r="L173" s="20"/>
      <c r="M173" s="747" t="s">
        <v>743</v>
      </c>
    </row>
    <row r="174" spans="1:13" ht="30.75" x14ac:dyDescent="0.25">
      <c r="A174" s="936"/>
      <c r="B174" s="939"/>
      <c r="C174" s="190" t="s">
        <v>346</v>
      </c>
      <c r="D174" s="720" t="s">
        <v>770</v>
      </c>
      <c r="E174" s="187"/>
      <c r="F174" s="188"/>
      <c r="G174" s="188"/>
      <c r="H174" s="188"/>
      <c r="I174" s="55">
        <v>1</v>
      </c>
      <c r="J174" s="114"/>
      <c r="K174" s="86">
        <f t="shared" si="4"/>
        <v>0</v>
      </c>
      <c r="L174" s="21"/>
      <c r="M174" s="747" t="s">
        <v>743</v>
      </c>
    </row>
    <row r="175" spans="1:13" ht="26.25" x14ac:dyDescent="0.25">
      <c r="A175" s="682"/>
      <c r="B175" s="696"/>
      <c r="E175" s="691"/>
      <c r="F175" s="692"/>
      <c r="G175" s="692"/>
      <c r="H175" s="692"/>
      <c r="I175" s="699" t="s">
        <v>509</v>
      </c>
      <c r="J175" s="700"/>
      <c r="K175" s="701">
        <f>SUM(K120:K174)</f>
        <v>9.8284900000000004</v>
      </c>
      <c r="L175" s="687"/>
      <c r="M175" s="747" t="s">
        <v>743</v>
      </c>
    </row>
    <row r="176" spans="1:13" x14ac:dyDescent="0.25">
      <c r="A176" s="682"/>
      <c r="C176" s="690"/>
      <c r="D176" s="707"/>
      <c r="E176" s="691"/>
      <c r="F176" s="692"/>
      <c r="G176" s="692"/>
      <c r="H176" s="692"/>
      <c r="I176" s="694"/>
      <c r="J176" s="695"/>
      <c r="K176" s="695"/>
      <c r="L176" s="687"/>
      <c r="M176" s="747" t="s">
        <v>743</v>
      </c>
    </row>
    <row r="177" spans="1:13" ht="19.5" thickBot="1" x14ac:dyDescent="0.3">
      <c r="A177" s="682"/>
      <c r="C177" s="690"/>
      <c r="D177" s="707"/>
      <c r="E177" s="691"/>
      <c r="F177" s="692"/>
      <c r="G177" s="692"/>
      <c r="H177" s="692"/>
      <c r="I177" s="694"/>
      <c r="J177" s="695"/>
      <c r="K177" s="695"/>
      <c r="L177" s="687"/>
      <c r="M177" s="747" t="s">
        <v>743</v>
      </c>
    </row>
    <row r="178" spans="1:13" s="748" customFormat="1" x14ac:dyDescent="0.25">
      <c r="A178" s="928" t="s">
        <v>14</v>
      </c>
      <c r="B178" s="929"/>
      <c r="C178" s="929"/>
      <c r="D178" s="929"/>
      <c r="E178" s="929"/>
      <c r="F178" s="929"/>
      <c r="G178" s="929"/>
      <c r="H178" s="929"/>
      <c r="I178" s="929"/>
      <c r="J178" s="929"/>
      <c r="K178" s="929"/>
      <c r="L178" s="930"/>
      <c r="M178" s="747" t="s">
        <v>743</v>
      </c>
    </row>
    <row r="179" spans="1:13" s="748" customFormat="1" x14ac:dyDescent="0.25">
      <c r="A179" s="931"/>
      <c r="B179" s="932"/>
      <c r="C179" s="932"/>
      <c r="D179" s="932"/>
      <c r="E179" s="932"/>
      <c r="F179" s="932"/>
      <c r="G179" s="932"/>
      <c r="H179" s="932"/>
      <c r="I179" s="932"/>
      <c r="J179" s="932"/>
      <c r="K179" s="932"/>
      <c r="L179" s="933"/>
      <c r="M179" s="747" t="s">
        <v>743</v>
      </c>
    </row>
    <row r="180" spans="1:13" x14ac:dyDescent="0.25">
      <c r="A180" s="940" t="s">
        <v>319</v>
      </c>
      <c r="B180" s="914" t="s">
        <v>238</v>
      </c>
      <c r="C180" s="194" t="s">
        <v>452</v>
      </c>
      <c r="D180" s="723" t="s">
        <v>491</v>
      </c>
      <c r="E180" s="195" t="s">
        <v>261</v>
      </c>
      <c r="F180" s="196"/>
      <c r="G180" s="196"/>
      <c r="H180" s="196"/>
      <c r="I180" s="57">
        <v>1</v>
      </c>
      <c r="J180" s="115"/>
      <c r="K180" s="87">
        <f>J180*I180</f>
        <v>0</v>
      </c>
      <c r="L180" s="24"/>
      <c r="M180" s="747" t="s">
        <v>743</v>
      </c>
    </row>
    <row r="181" spans="1:13" x14ac:dyDescent="0.25">
      <c r="A181" s="940"/>
      <c r="B181" s="915"/>
      <c r="C181" s="197" t="s">
        <v>453</v>
      </c>
      <c r="D181" s="724" t="s">
        <v>456</v>
      </c>
      <c r="E181" s="198" t="s">
        <v>257</v>
      </c>
      <c r="F181" s="199" t="s">
        <v>455</v>
      </c>
      <c r="G181" s="199"/>
      <c r="H181" s="199"/>
      <c r="I181" s="58">
        <v>1</v>
      </c>
      <c r="J181" s="116"/>
      <c r="K181" s="88">
        <f t="shared" ref="K181:K185" si="5">J181*I181</f>
        <v>0</v>
      </c>
      <c r="L181" s="3" t="s">
        <v>492</v>
      </c>
      <c r="M181" s="747" t="s">
        <v>743</v>
      </c>
    </row>
    <row r="182" spans="1:13" ht="30.75" x14ac:dyDescent="0.25">
      <c r="A182" s="940"/>
      <c r="B182" s="916"/>
      <c r="C182" s="200" t="s">
        <v>457</v>
      </c>
      <c r="D182" s="725" t="s">
        <v>771</v>
      </c>
      <c r="E182" s="201"/>
      <c r="F182" s="202"/>
      <c r="G182" s="202"/>
      <c r="H182" s="202"/>
      <c r="I182" s="26">
        <v>1</v>
      </c>
      <c r="J182" s="117"/>
      <c r="K182" s="89">
        <f t="shared" si="5"/>
        <v>0</v>
      </c>
      <c r="L182" s="25"/>
      <c r="M182" s="747" t="s">
        <v>743</v>
      </c>
    </row>
    <row r="183" spans="1:13" ht="37.5" x14ac:dyDescent="0.25">
      <c r="A183" s="941"/>
      <c r="B183" s="257"/>
      <c r="C183" s="203" t="s">
        <v>239</v>
      </c>
      <c r="D183" s="725" t="s">
        <v>449</v>
      </c>
      <c r="E183" s="201" t="s">
        <v>261</v>
      </c>
      <c r="F183" s="202" t="s">
        <v>450</v>
      </c>
      <c r="G183" s="202"/>
      <c r="H183" s="202"/>
      <c r="I183" s="26">
        <v>1</v>
      </c>
      <c r="J183" s="117"/>
      <c r="K183" s="89">
        <f t="shared" si="5"/>
        <v>0</v>
      </c>
      <c r="L183" s="25"/>
      <c r="M183" s="747" t="s">
        <v>743</v>
      </c>
    </row>
    <row r="184" spans="1:13" x14ac:dyDescent="0.25">
      <c r="A184" s="942"/>
      <c r="B184" s="258"/>
      <c r="C184" s="204" t="s">
        <v>240</v>
      </c>
      <c r="D184" s="726" t="s">
        <v>235</v>
      </c>
      <c r="E184" s="205" t="s">
        <v>261</v>
      </c>
      <c r="F184" s="206" t="s">
        <v>243</v>
      </c>
      <c r="G184" s="206"/>
      <c r="H184" s="206"/>
      <c r="I184" s="27">
        <v>1</v>
      </c>
      <c r="J184" s="118"/>
      <c r="K184" s="90">
        <f t="shared" si="5"/>
        <v>0</v>
      </c>
      <c r="L184" s="28"/>
      <c r="M184" s="747" t="s">
        <v>743</v>
      </c>
    </row>
    <row r="185" spans="1:13" x14ac:dyDescent="0.25">
      <c r="A185" s="916"/>
      <c r="B185" s="257"/>
      <c r="C185" s="203" t="s">
        <v>241</v>
      </c>
      <c r="D185" s="725" t="s">
        <v>242</v>
      </c>
      <c r="E185" s="201" t="s">
        <v>261</v>
      </c>
      <c r="F185" s="202" t="s">
        <v>490</v>
      </c>
      <c r="G185" s="202"/>
      <c r="H185" s="202"/>
      <c r="I185" s="26">
        <v>1</v>
      </c>
      <c r="J185" s="117"/>
      <c r="K185" s="89">
        <f t="shared" si="5"/>
        <v>0</v>
      </c>
      <c r="L185" s="25"/>
      <c r="M185" s="747" t="s">
        <v>743</v>
      </c>
    </row>
    <row r="186" spans="1:13" ht="26.25" x14ac:dyDescent="0.25">
      <c r="A186" s="682"/>
      <c r="C186" s="690"/>
      <c r="D186" s="707"/>
      <c r="E186" s="691"/>
      <c r="F186" s="692"/>
      <c r="G186" s="692"/>
      <c r="H186" s="692"/>
      <c r="I186" s="702" t="s">
        <v>511</v>
      </c>
      <c r="J186" s="703"/>
      <c r="K186" s="697">
        <f>SUM(K180:K185)</f>
        <v>0</v>
      </c>
      <c r="L186" s="687"/>
      <c r="M186" s="747" t="s">
        <v>743</v>
      </c>
    </row>
    <row r="187" spans="1:13" x14ac:dyDescent="0.25">
      <c r="A187" s="682"/>
      <c r="C187" s="690"/>
      <c r="D187" s="707"/>
      <c r="E187" s="691"/>
      <c r="F187" s="692"/>
      <c r="G187" s="692"/>
      <c r="H187" s="692"/>
      <c r="I187" s="694"/>
      <c r="J187" s="695"/>
      <c r="K187" s="695"/>
      <c r="L187" s="687"/>
      <c r="M187" s="747" t="s">
        <v>743</v>
      </c>
    </row>
    <row r="188" spans="1:13" ht="19.5" thickBot="1" x14ac:dyDescent="0.3">
      <c r="A188" s="682"/>
      <c r="C188" s="690"/>
      <c r="D188" s="707"/>
      <c r="E188" s="691"/>
      <c r="F188" s="692"/>
      <c r="G188" s="692"/>
      <c r="H188" s="692"/>
      <c r="I188" s="694"/>
      <c r="J188" s="695"/>
      <c r="K188" s="695"/>
      <c r="L188" s="687"/>
      <c r="M188" s="747" t="s">
        <v>743</v>
      </c>
    </row>
    <row r="189" spans="1:13" x14ac:dyDescent="0.25">
      <c r="A189" s="905" t="s">
        <v>228</v>
      </c>
      <c r="B189" s="906"/>
      <c r="C189" s="906"/>
      <c r="D189" s="906"/>
      <c r="E189" s="906"/>
      <c r="F189" s="906"/>
      <c r="G189" s="906"/>
      <c r="H189" s="906"/>
      <c r="I189" s="906"/>
      <c r="J189" s="906"/>
      <c r="K189" s="906"/>
      <c r="L189" s="907"/>
      <c r="M189" s="747" t="s">
        <v>743</v>
      </c>
    </row>
    <row r="190" spans="1:13" x14ac:dyDescent="0.25">
      <c r="A190" s="908"/>
      <c r="B190" s="909"/>
      <c r="C190" s="909"/>
      <c r="D190" s="909"/>
      <c r="E190" s="909"/>
      <c r="F190" s="909"/>
      <c r="G190" s="909"/>
      <c r="H190" s="909"/>
      <c r="I190" s="909"/>
      <c r="J190" s="909"/>
      <c r="K190" s="909"/>
      <c r="L190" s="910"/>
      <c r="M190" s="747" t="s">
        <v>743</v>
      </c>
    </row>
    <row r="191" spans="1:13" x14ac:dyDescent="0.25">
      <c r="A191" s="950"/>
      <c r="B191" s="947" t="s">
        <v>466</v>
      </c>
      <c r="C191" s="210" t="s">
        <v>505</v>
      </c>
      <c r="D191" s="727" t="s">
        <v>506</v>
      </c>
      <c r="E191" s="211"/>
      <c r="F191" s="212"/>
      <c r="G191" s="212"/>
      <c r="H191" s="212"/>
      <c r="I191" s="44"/>
      <c r="J191" s="120"/>
      <c r="K191" s="92"/>
      <c r="L191" s="31"/>
      <c r="M191" s="747" t="s">
        <v>743</v>
      </c>
    </row>
    <row r="192" spans="1:13" x14ac:dyDescent="0.25">
      <c r="A192" s="951"/>
      <c r="B192" s="945"/>
      <c r="C192" s="213" t="s">
        <v>468</v>
      </c>
      <c r="D192" s="728" t="s">
        <v>533</v>
      </c>
      <c r="E192" s="214" t="s">
        <v>263</v>
      </c>
      <c r="F192" s="215" t="s">
        <v>421</v>
      </c>
      <c r="G192" s="215"/>
      <c r="H192" s="215"/>
      <c r="I192" s="59">
        <v>1</v>
      </c>
      <c r="J192" s="121"/>
      <c r="K192" s="93">
        <f t="shared" ref="K192:K231" si="6">J192*I192</f>
        <v>0</v>
      </c>
      <c r="L192" s="34"/>
      <c r="M192" s="747" t="s">
        <v>743</v>
      </c>
    </row>
    <row r="193" spans="1:13" x14ac:dyDescent="0.25">
      <c r="A193" s="951"/>
      <c r="B193" s="945"/>
      <c r="C193" s="216" t="s">
        <v>467</v>
      </c>
      <c r="D193" s="729" t="s">
        <v>533</v>
      </c>
      <c r="E193" s="217" t="s">
        <v>263</v>
      </c>
      <c r="F193" s="218" t="s">
        <v>422</v>
      </c>
      <c r="G193" s="218"/>
      <c r="H193" s="218"/>
      <c r="I193" s="60">
        <v>1</v>
      </c>
      <c r="J193" s="122"/>
      <c r="K193" s="94">
        <f t="shared" si="6"/>
        <v>0</v>
      </c>
      <c r="L193" s="32"/>
      <c r="M193" s="747" t="s">
        <v>743</v>
      </c>
    </row>
    <row r="194" spans="1:13" x14ac:dyDescent="0.25">
      <c r="A194" s="951"/>
      <c r="B194" s="945"/>
      <c r="C194" s="216" t="s">
        <v>471</v>
      </c>
      <c r="D194" s="729" t="s">
        <v>423</v>
      </c>
      <c r="E194" s="217" t="s">
        <v>257</v>
      </c>
      <c r="F194" s="218" t="s">
        <v>504</v>
      </c>
      <c r="G194" s="218"/>
      <c r="H194" s="218"/>
      <c r="I194" s="60">
        <v>1</v>
      </c>
      <c r="J194" s="122"/>
      <c r="K194" s="94">
        <f t="shared" si="6"/>
        <v>0</v>
      </c>
      <c r="L194" s="32"/>
      <c r="M194" s="747" t="s">
        <v>743</v>
      </c>
    </row>
    <row r="195" spans="1:13" ht="45.75" x14ac:dyDescent="0.25">
      <c r="A195" s="951"/>
      <c r="B195" s="945"/>
      <c r="C195" s="219" t="s">
        <v>469</v>
      </c>
      <c r="D195" s="730" t="s">
        <v>772</v>
      </c>
      <c r="E195" s="217"/>
      <c r="F195" s="218"/>
      <c r="G195" s="218"/>
      <c r="H195" s="218"/>
      <c r="I195" s="60">
        <v>1</v>
      </c>
      <c r="J195" s="122"/>
      <c r="K195" s="94">
        <f t="shared" si="6"/>
        <v>0</v>
      </c>
      <c r="L195" s="32"/>
      <c r="M195" s="747" t="s">
        <v>743</v>
      </c>
    </row>
    <row r="196" spans="1:13" ht="45.75" x14ac:dyDescent="0.25">
      <c r="A196" s="951"/>
      <c r="B196" s="946"/>
      <c r="C196" s="220" t="s">
        <v>470</v>
      </c>
      <c r="D196" s="731" t="s">
        <v>773</v>
      </c>
      <c r="E196" s="221"/>
      <c r="F196" s="222"/>
      <c r="G196" s="222"/>
      <c r="H196" s="222"/>
      <c r="I196" s="61">
        <v>1</v>
      </c>
      <c r="J196" s="123"/>
      <c r="K196" s="95">
        <f t="shared" si="6"/>
        <v>0</v>
      </c>
      <c r="L196" s="33"/>
      <c r="M196" s="747" t="s">
        <v>743</v>
      </c>
    </row>
    <row r="197" spans="1:13" x14ac:dyDescent="0.25">
      <c r="A197" s="951"/>
      <c r="B197" s="945" t="s">
        <v>694</v>
      </c>
      <c r="C197" s="213" t="s">
        <v>658</v>
      </c>
      <c r="D197" s="728" t="s">
        <v>408</v>
      </c>
      <c r="E197" s="214" t="s">
        <v>262</v>
      </c>
      <c r="F197" s="215" t="s">
        <v>442</v>
      </c>
      <c r="G197" s="215"/>
      <c r="H197" s="215"/>
      <c r="I197" s="59">
        <v>1</v>
      </c>
      <c r="J197" s="121"/>
      <c r="K197" s="93">
        <f t="shared" si="6"/>
        <v>0</v>
      </c>
      <c r="L197" s="34"/>
      <c r="M197" s="747" t="s">
        <v>743</v>
      </c>
    </row>
    <row r="198" spans="1:13" x14ac:dyDescent="0.25">
      <c r="A198" s="951"/>
      <c r="B198" s="945"/>
      <c r="C198" s="213" t="s">
        <v>657</v>
      </c>
      <c r="D198" s="728" t="s">
        <v>408</v>
      </c>
      <c r="E198" s="214" t="s">
        <v>262</v>
      </c>
      <c r="F198" s="215" t="s">
        <v>443</v>
      </c>
      <c r="G198" s="215"/>
      <c r="H198" s="215"/>
      <c r="I198" s="59">
        <v>1</v>
      </c>
      <c r="J198" s="121"/>
      <c r="K198" s="93">
        <f t="shared" si="6"/>
        <v>0</v>
      </c>
      <c r="L198" s="34"/>
      <c r="M198" s="747" t="s">
        <v>743</v>
      </c>
    </row>
    <row r="199" spans="1:13" x14ac:dyDescent="0.25">
      <c r="A199" s="951"/>
      <c r="B199" s="945"/>
      <c r="C199" s="223" t="s">
        <v>659</v>
      </c>
      <c r="D199" s="732" t="s">
        <v>22</v>
      </c>
      <c r="E199" s="224" t="s">
        <v>276</v>
      </c>
      <c r="F199" s="225" t="s">
        <v>18</v>
      </c>
      <c r="G199" s="225" t="s">
        <v>406</v>
      </c>
      <c r="H199" s="225" t="s">
        <v>277</v>
      </c>
      <c r="I199" s="62">
        <v>1</v>
      </c>
      <c r="J199" s="124">
        <v>0.1</v>
      </c>
      <c r="K199" s="93">
        <f t="shared" si="6"/>
        <v>0.1</v>
      </c>
      <c r="L199" s="35"/>
      <c r="M199" s="747" t="s">
        <v>743</v>
      </c>
    </row>
    <row r="200" spans="1:13" x14ac:dyDescent="0.25">
      <c r="A200" s="951"/>
      <c r="B200" s="945"/>
      <c r="C200" s="226" t="s">
        <v>660</v>
      </c>
      <c r="D200" s="732" t="s">
        <v>22</v>
      </c>
      <c r="E200" s="227" t="s">
        <v>278</v>
      </c>
      <c r="F200" s="228" t="s">
        <v>281</v>
      </c>
      <c r="G200" s="228" t="s">
        <v>279</v>
      </c>
      <c r="H200" s="228" t="s">
        <v>280</v>
      </c>
      <c r="I200" s="63">
        <v>1</v>
      </c>
      <c r="J200" s="125">
        <v>7.8E-2</v>
      </c>
      <c r="K200" s="94">
        <f t="shared" si="6"/>
        <v>7.8E-2</v>
      </c>
      <c r="L200" s="36"/>
      <c r="M200" s="747" t="s">
        <v>743</v>
      </c>
    </row>
    <row r="201" spans="1:13" x14ac:dyDescent="0.25">
      <c r="A201" s="951"/>
      <c r="B201" s="945"/>
      <c r="C201" s="226" t="s">
        <v>661</v>
      </c>
      <c r="D201" s="732" t="s">
        <v>22</v>
      </c>
      <c r="E201" s="227" t="s">
        <v>282</v>
      </c>
      <c r="F201" s="228" t="s">
        <v>285</v>
      </c>
      <c r="G201" s="228" t="s">
        <v>283</v>
      </c>
      <c r="H201" s="228" t="s">
        <v>284</v>
      </c>
      <c r="I201" s="63">
        <v>1</v>
      </c>
      <c r="J201" s="125">
        <v>4.4560000000000002E-2</v>
      </c>
      <c r="K201" s="94">
        <f t="shared" si="6"/>
        <v>4.4560000000000002E-2</v>
      </c>
      <c r="L201" s="36"/>
      <c r="M201" s="747" t="s">
        <v>743</v>
      </c>
    </row>
    <row r="202" spans="1:13" x14ac:dyDescent="0.25">
      <c r="A202" s="951"/>
      <c r="B202" s="945"/>
      <c r="C202" s="226" t="s">
        <v>662</v>
      </c>
      <c r="D202" s="732" t="s">
        <v>22</v>
      </c>
      <c r="E202" s="227" t="s">
        <v>282</v>
      </c>
      <c r="F202" s="228" t="s">
        <v>285</v>
      </c>
      <c r="G202" s="228" t="s">
        <v>283</v>
      </c>
      <c r="H202" s="228" t="s">
        <v>284</v>
      </c>
      <c r="I202" s="63">
        <v>1</v>
      </c>
      <c r="J202" s="125">
        <v>4.4560000000000002E-2</v>
      </c>
      <c r="K202" s="94">
        <f t="shared" si="6"/>
        <v>4.4560000000000002E-2</v>
      </c>
      <c r="L202" s="36"/>
      <c r="M202" s="747" t="s">
        <v>743</v>
      </c>
    </row>
    <row r="203" spans="1:13" x14ac:dyDescent="0.25">
      <c r="A203" s="951"/>
      <c r="B203" s="945"/>
      <c r="C203" s="226" t="s">
        <v>663</v>
      </c>
      <c r="D203" s="732" t="s">
        <v>22</v>
      </c>
      <c r="E203" s="227" t="s">
        <v>282</v>
      </c>
      <c r="F203" s="228" t="s">
        <v>285</v>
      </c>
      <c r="G203" s="228" t="s">
        <v>283</v>
      </c>
      <c r="H203" s="228" t="s">
        <v>284</v>
      </c>
      <c r="I203" s="63">
        <v>1</v>
      </c>
      <c r="J203" s="125">
        <v>4.4560000000000002E-2</v>
      </c>
      <c r="K203" s="94">
        <f t="shared" si="6"/>
        <v>4.4560000000000002E-2</v>
      </c>
      <c r="L203" s="36"/>
      <c r="M203" s="747" t="s">
        <v>743</v>
      </c>
    </row>
    <row r="204" spans="1:13" x14ac:dyDescent="0.25">
      <c r="A204" s="951"/>
      <c r="B204" s="945"/>
      <c r="C204" s="226" t="s">
        <v>664</v>
      </c>
      <c r="D204" s="732" t="s">
        <v>22</v>
      </c>
      <c r="E204" s="227" t="s">
        <v>282</v>
      </c>
      <c r="F204" s="228" t="s">
        <v>285</v>
      </c>
      <c r="G204" s="228" t="s">
        <v>283</v>
      </c>
      <c r="H204" s="228" t="s">
        <v>284</v>
      </c>
      <c r="I204" s="63">
        <v>1</v>
      </c>
      <c r="J204" s="125">
        <v>4.4560000000000002E-2</v>
      </c>
      <c r="K204" s="94">
        <f t="shared" si="6"/>
        <v>4.4560000000000002E-2</v>
      </c>
      <c r="L204" s="36"/>
      <c r="M204" s="747" t="s">
        <v>743</v>
      </c>
    </row>
    <row r="205" spans="1:13" x14ac:dyDescent="0.25">
      <c r="A205" s="951"/>
      <c r="B205" s="945"/>
      <c r="C205" s="226" t="s">
        <v>665</v>
      </c>
      <c r="D205" s="732" t="s">
        <v>22</v>
      </c>
      <c r="E205" s="227" t="s">
        <v>282</v>
      </c>
      <c r="F205" s="228" t="s">
        <v>285</v>
      </c>
      <c r="G205" s="228" t="s">
        <v>283</v>
      </c>
      <c r="H205" s="228" t="s">
        <v>284</v>
      </c>
      <c r="I205" s="63">
        <v>1</v>
      </c>
      <c r="J205" s="125">
        <v>4.4560000000000002E-2</v>
      </c>
      <c r="K205" s="94">
        <f t="shared" si="6"/>
        <v>4.4560000000000002E-2</v>
      </c>
      <c r="L205" s="36"/>
      <c r="M205" s="747" t="s">
        <v>743</v>
      </c>
    </row>
    <row r="206" spans="1:13" x14ac:dyDescent="0.25">
      <c r="A206" s="951"/>
      <c r="B206" s="945"/>
      <c r="C206" s="226" t="s">
        <v>666</v>
      </c>
      <c r="D206" s="733" t="s">
        <v>24</v>
      </c>
      <c r="E206" s="227" t="s">
        <v>286</v>
      </c>
      <c r="F206" s="228" t="s">
        <v>289</v>
      </c>
      <c r="G206" s="228" t="s">
        <v>287</v>
      </c>
      <c r="H206" s="228" t="s">
        <v>288</v>
      </c>
      <c r="I206" s="63">
        <v>1</v>
      </c>
      <c r="J206" s="125">
        <v>0.11681999999999999</v>
      </c>
      <c r="K206" s="94">
        <f t="shared" si="6"/>
        <v>0.11681999999999999</v>
      </c>
      <c r="L206" s="36"/>
      <c r="M206" s="747" t="s">
        <v>743</v>
      </c>
    </row>
    <row r="207" spans="1:13" x14ac:dyDescent="0.25">
      <c r="A207" s="951"/>
      <c r="B207" s="945"/>
      <c r="C207" s="226" t="s">
        <v>667</v>
      </c>
      <c r="D207" s="733" t="s">
        <v>24</v>
      </c>
      <c r="E207" s="227" t="s">
        <v>286</v>
      </c>
      <c r="F207" s="228" t="s">
        <v>289</v>
      </c>
      <c r="G207" s="228" t="s">
        <v>287</v>
      </c>
      <c r="H207" s="228" t="s">
        <v>288</v>
      </c>
      <c r="I207" s="63">
        <v>1</v>
      </c>
      <c r="J207" s="125">
        <v>0.11681999999999999</v>
      </c>
      <c r="K207" s="94">
        <f t="shared" si="6"/>
        <v>0.11681999999999999</v>
      </c>
      <c r="L207" s="36"/>
      <c r="M207" s="747" t="s">
        <v>743</v>
      </c>
    </row>
    <row r="208" spans="1:13" x14ac:dyDescent="0.25">
      <c r="A208" s="951"/>
      <c r="B208" s="945"/>
      <c r="C208" s="226" t="s">
        <v>668</v>
      </c>
      <c r="D208" s="733" t="s">
        <v>24</v>
      </c>
      <c r="E208" s="227" t="s">
        <v>286</v>
      </c>
      <c r="F208" s="228" t="s">
        <v>289</v>
      </c>
      <c r="G208" s="228" t="s">
        <v>287</v>
      </c>
      <c r="H208" s="228" t="s">
        <v>288</v>
      </c>
      <c r="I208" s="63">
        <v>1</v>
      </c>
      <c r="J208" s="125">
        <v>0.11681999999999999</v>
      </c>
      <c r="K208" s="94">
        <f t="shared" si="6"/>
        <v>0.11681999999999999</v>
      </c>
      <c r="L208" s="36"/>
      <c r="M208" s="747" t="s">
        <v>743</v>
      </c>
    </row>
    <row r="209" spans="1:13" x14ac:dyDescent="0.25">
      <c r="A209" s="951"/>
      <c r="B209" s="945"/>
      <c r="C209" s="226" t="s">
        <v>669</v>
      </c>
      <c r="D209" s="733" t="s">
        <v>24</v>
      </c>
      <c r="E209" s="227" t="s">
        <v>286</v>
      </c>
      <c r="F209" s="228" t="s">
        <v>289</v>
      </c>
      <c r="G209" s="228" t="s">
        <v>287</v>
      </c>
      <c r="H209" s="228" t="s">
        <v>288</v>
      </c>
      <c r="I209" s="63">
        <v>1</v>
      </c>
      <c r="J209" s="125">
        <v>0.11681999999999999</v>
      </c>
      <c r="K209" s="94">
        <f t="shared" si="6"/>
        <v>0.11681999999999999</v>
      </c>
      <c r="L209" s="36"/>
      <c r="M209" s="747" t="s">
        <v>743</v>
      </c>
    </row>
    <row r="210" spans="1:13" x14ac:dyDescent="0.25">
      <c r="A210" s="951"/>
      <c r="B210" s="945"/>
      <c r="C210" s="226" t="s">
        <v>670</v>
      </c>
      <c r="D210" s="733" t="s">
        <v>24</v>
      </c>
      <c r="E210" s="227" t="s">
        <v>286</v>
      </c>
      <c r="F210" s="228" t="s">
        <v>289</v>
      </c>
      <c r="G210" s="228" t="s">
        <v>287</v>
      </c>
      <c r="H210" s="228" t="s">
        <v>288</v>
      </c>
      <c r="I210" s="63">
        <v>1</v>
      </c>
      <c r="J210" s="125">
        <v>0.11681999999999999</v>
      </c>
      <c r="K210" s="94">
        <f t="shared" si="6"/>
        <v>0.11681999999999999</v>
      </c>
      <c r="L210" s="36"/>
      <c r="M210" s="747" t="s">
        <v>743</v>
      </c>
    </row>
    <row r="211" spans="1:13" x14ac:dyDescent="0.25">
      <c r="A211" s="951"/>
      <c r="B211" s="945"/>
      <c r="C211" s="226" t="s">
        <v>671</v>
      </c>
      <c r="D211" s="733" t="s">
        <v>24</v>
      </c>
      <c r="E211" s="227" t="s">
        <v>286</v>
      </c>
      <c r="F211" s="228" t="s">
        <v>289</v>
      </c>
      <c r="G211" s="228" t="s">
        <v>287</v>
      </c>
      <c r="H211" s="228" t="s">
        <v>288</v>
      </c>
      <c r="I211" s="63">
        <v>1</v>
      </c>
      <c r="J211" s="125">
        <v>0.11681999999999999</v>
      </c>
      <c r="K211" s="94">
        <f t="shared" si="6"/>
        <v>0.11681999999999999</v>
      </c>
      <c r="L211" s="36"/>
      <c r="M211" s="747" t="s">
        <v>743</v>
      </c>
    </row>
    <row r="212" spans="1:13" x14ac:dyDescent="0.25">
      <c r="A212" s="951"/>
      <c r="B212" s="945"/>
      <c r="C212" s="226" t="s">
        <v>672</v>
      </c>
      <c r="D212" s="733" t="s">
        <v>24</v>
      </c>
      <c r="E212" s="227" t="s">
        <v>286</v>
      </c>
      <c r="F212" s="228" t="s">
        <v>289</v>
      </c>
      <c r="G212" s="228" t="s">
        <v>287</v>
      </c>
      <c r="H212" s="228" t="s">
        <v>288</v>
      </c>
      <c r="I212" s="63">
        <v>1</v>
      </c>
      <c r="J212" s="125">
        <v>0.11681999999999999</v>
      </c>
      <c r="K212" s="94">
        <f t="shared" si="6"/>
        <v>0.11681999999999999</v>
      </c>
      <c r="L212" s="36"/>
      <c r="M212" s="747" t="s">
        <v>743</v>
      </c>
    </row>
    <row r="213" spans="1:13" x14ac:dyDescent="0.25">
      <c r="A213" s="951"/>
      <c r="B213" s="945"/>
      <c r="C213" s="226" t="s">
        <v>673</v>
      </c>
      <c r="D213" s="733" t="s">
        <v>24</v>
      </c>
      <c r="E213" s="227" t="s">
        <v>286</v>
      </c>
      <c r="F213" s="228" t="s">
        <v>289</v>
      </c>
      <c r="G213" s="228" t="s">
        <v>287</v>
      </c>
      <c r="H213" s="228" t="s">
        <v>288</v>
      </c>
      <c r="I213" s="63">
        <v>1</v>
      </c>
      <c r="J213" s="125">
        <v>0.11681999999999999</v>
      </c>
      <c r="K213" s="94">
        <f t="shared" si="6"/>
        <v>0.11681999999999999</v>
      </c>
      <c r="L213" s="36"/>
      <c r="M213" s="747" t="s">
        <v>743</v>
      </c>
    </row>
    <row r="214" spans="1:13" x14ac:dyDescent="0.25">
      <c r="A214" s="951"/>
      <c r="B214" s="945"/>
      <c r="C214" s="226" t="s">
        <v>674</v>
      </c>
      <c r="D214" s="733" t="s">
        <v>24</v>
      </c>
      <c r="E214" s="227" t="s">
        <v>286</v>
      </c>
      <c r="F214" s="228" t="s">
        <v>289</v>
      </c>
      <c r="G214" s="228" t="s">
        <v>287</v>
      </c>
      <c r="H214" s="228" t="s">
        <v>288</v>
      </c>
      <c r="I214" s="63">
        <v>1</v>
      </c>
      <c r="J214" s="125">
        <v>0.11681999999999999</v>
      </c>
      <c r="K214" s="94">
        <f t="shared" si="6"/>
        <v>0.11681999999999999</v>
      </c>
      <c r="L214" s="36"/>
      <c r="M214" s="747" t="s">
        <v>743</v>
      </c>
    </row>
    <row r="215" spans="1:13" x14ac:dyDescent="0.25">
      <c r="A215" s="951"/>
      <c r="B215" s="945"/>
      <c r="C215" s="226" t="s">
        <v>675</v>
      </c>
      <c r="D215" s="733" t="s">
        <v>24</v>
      </c>
      <c r="E215" s="227" t="s">
        <v>286</v>
      </c>
      <c r="F215" s="228" t="s">
        <v>289</v>
      </c>
      <c r="G215" s="228" t="s">
        <v>287</v>
      </c>
      <c r="H215" s="228" t="s">
        <v>288</v>
      </c>
      <c r="I215" s="63">
        <v>1</v>
      </c>
      <c r="J215" s="125">
        <v>0.11681999999999999</v>
      </c>
      <c r="K215" s="94">
        <f t="shared" si="6"/>
        <v>0.11681999999999999</v>
      </c>
      <c r="L215" s="36"/>
      <c r="M215" s="747" t="s">
        <v>743</v>
      </c>
    </row>
    <row r="216" spans="1:13" x14ac:dyDescent="0.25">
      <c r="A216" s="951"/>
      <c r="B216" s="945"/>
      <c r="C216" s="226" t="s">
        <v>676</v>
      </c>
      <c r="D216" s="733" t="s">
        <v>24</v>
      </c>
      <c r="E216" s="227" t="s">
        <v>286</v>
      </c>
      <c r="F216" s="228" t="s">
        <v>289</v>
      </c>
      <c r="G216" s="228" t="s">
        <v>287</v>
      </c>
      <c r="H216" s="228" t="s">
        <v>288</v>
      </c>
      <c r="I216" s="63">
        <v>1</v>
      </c>
      <c r="J216" s="125">
        <v>0.11681999999999999</v>
      </c>
      <c r="K216" s="94">
        <f t="shared" si="6"/>
        <v>0.11681999999999999</v>
      </c>
      <c r="L216" s="36"/>
      <c r="M216" s="747" t="s">
        <v>743</v>
      </c>
    </row>
    <row r="217" spans="1:13" x14ac:dyDescent="0.25">
      <c r="A217" s="951"/>
      <c r="B217" s="945"/>
      <c r="C217" s="226" t="s">
        <v>677</v>
      </c>
      <c r="D217" s="733" t="s">
        <v>24</v>
      </c>
      <c r="E217" s="227" t="s">
        <v>286</v>
      </c>
      <c r="F217" s="228" t="s">
        <v>289</v>
      </c>
      <c r="G217" s="228" t="s">
        <v>287</v>
      </c>
      <c r="H217" s="228" t="s">
        <v>288</v>
      </c>
      <c r="I217" s="63">
        <v>1</v>
      </c>
      <c r="J217" s="125">
        <v>0.11681999999999999</v>
      </c>
      <c r="K217" s="94">
        <f t="shared" si="6"/>
        <v>0.11681999999999999</v>
      </c>
      <c r="L217" s="36"/>
      <c r="M217" s="747" t="s">
        <v>743</v>
      </c>
    </row>
    <row r="218" spans="1:13" x14ac:dyDescent="0.25">
      <c r="A218" s="951"/>
      <c r="B218" s="945"/>
      <c r="C218" s="226" t="s">
        <v>678</v>
      </c>
      <c r="D218" s="733" t="s">
        <v>549</v>
      </c>
      <c r="E218" s="227" t="s">
        <v>290</v>
      </c>
      <c r="F218" s="228" t="s">
        <v>293</v>
      </c>
      <c r="G218" s="228" t="s">
        <v>291</v>
      </c>
      <c r="H218" s="228" t="s">
        <v>292</v>
      </c>
      <c r="I218" s="63">
        <v>1</v>
      </c>
      <c r="J218" s="125">
        <v>0.51975000000000005</v>
      </c>
      <c r="K218" s="94">
        <f t="shared" si="6"/>
        <v>0.51975000000000005</v>
      </c>
      <c r="L218" s="36"/>
      <c r="M218" s="747" t="s">
        <v>743</v>
      </c>
    </row>
    <row r="219" spans="1:13" ht="37.5" x14ac:dyDescent="0.25">
      <c r="A219" s="951"/>
      <c r="B219" s="945"/>
      <c r="C219" s="216" t="s">
        <v>679</v>
      </c>
      <c r="D219" s="733" t="s">
        <v>25</v>
      </c>
      <c r="E219" s="227" t="s">
        <v>294</v>
      </c>
      <c r="F219" s="218" t="s">
        <v>407</v>
      </c>
      <c r="G219" s="218" t="s">
        <v>106</v>
      </c>
      <c r="H219" s="218" t="s">
        <v>396</v>
      </c>
      <c r="I219" s="63">
        <v>1</v>
      </c>
      <c r="J219" s="122">
        <v>0.25</v>
      </c>
      <c r="K219" s="94">
        <f t="shared" si="6"/>
        <v>0.25</v>
      </c>
      <c r="L219" s="36"/>
      <c r="M219" s="747" t="s">
        <v>743</v>
      </c>
    </row>
    <row r="220" spans="1:13" ht="37.5" x14ac:dyDescent="0.25">
      <c r="A220" s="951"/>
      <c r="B220" s="945"/>
      <c r="C220" s="216" t="s">
        <v>680</v>
      </c>
      <c r="D220" s="733" t="s">
        <v>25</v>
      </c>
      <c r="E220" s="227" t="s">
        <v>294</v>
      </c>
      <c r="F220" s="218" t="s">
        <v>407</v>
      </c>
      <c r="G220" s="218" t="s">
        <v>106</v>
      </c>
      <c r="H220" s="218" t="s">
        <v>397</v>
      </c>
      <c r="I220" s="63">
        <v>1</v>
      </c>
      <c r="J220" s="122">
        <v>0.25</v>
      </c>
      <c r="K220" s="94">
        <f t="shared" si="6"/>
        <v>0.25</v>
      </c>
      <c r="L220" s="36"/>
      <c r="M220" s="747" t="s">
        <v>743</v>
      </c>
    </row>
    <row r="221" spans="1:13" ht="37.5" x14ac:dyDescent="0.25">
      <c r="A221" s="951"/>
      <c r="B221" s="945"/>
      <c r="C221" s="216" t="s">
        <v>681</v>
      </c>
      <c r="D221" s="733" t="s">
        <v>25</v>
      </c>
      <c r="E221" s="227" t="s">
        <v>294</v>
      </c>
      <c r="F221" s="218" t="s">
        <v>407</v>
      </c>
      <c r="G221" s="218" t="s">
        <v>106</v>
      </c>
      <c r="H221" s="218" t="s">
        <v>398</v>
      </c>
      <c r="I221" s="63">
        <v>1</v>
      </c>
      <c r="J221" s="122">
        <v>0.25</v>
      </c>
      <c r="K221" s="94">
        <f t="shared" si="6"/>
        <v>0.25</v>
      </c>
      <c r="L221" s="36"/>
      <c r="M221" s="747" t="s">
        <v>743</v>
      </c>
    </row>
    <row r="222" spans="1:13" ht="37.5" x14ac:dyDescent="0.25">
      <c r="A222" s="951"/>
      <c r="B222" s="945"/>
      <c r="C222" s="216" t="s">
        <v>682</v>
      </c>
      <c r="D222" s="733" t="s">
        <v>25</v>
      </c>
      <c r="E222" s="227" t="s">
        <v>294</v>
      </c>
      <c r="F222" s="218" t="s">
        <v>407</v>
      </c>
      <c r="G222" s="218" t="s">
        <v>106</v>
      </c>
      <c r="H222" s="218" t="s">
        <v>399</v>
      </c>
      <c r="I222" s="63">
        <v>1</v>
      </c>
      <c r="J222" s="122">
        <v>0.25</v>
      </c>
      <c r="K222" s="94">
        <f t="shared" si="6"/>
        <v>0.25</v>
      </c>
      <c r="L222" s="36"/>
      <c r="M222" s="747" t="s">
        <v>743</v>
      </c>
    </row>
    <row r="223" spans="1:13" x14ac:dyDescent="0.25">
      <c r="A223" s="951"/>
      <c r="B223" s="945"/>
      <c r="C223" s="216" t="s">
        <v>683</v>
      </c>
      <c r="D223" s="733" t="s">
        <v>25</v>
      </c>
      <c r="E223" s="227" t="s">
        <v>295</v>
      </c>
      <c r="F223" s="228" t="s">
        <v>298</v>
      </c>
      <c r="G223" s="228" t="s">
        <v>296</v>
      </c>
      <c r="H223" s="228" t="s">
        <v>297</v>
      </c>
      <c r="I223" s="63">
        <v>1</v>
      </c>
      <c r="J223" s="125">
        <v>0.27</v>
      </c>
      <c r="K223" s="94">
        <f t="shared" si="6"/>
        <v>0.27</v>
      </c>
      <c r="L223" s="36"/>
      <c r="M223" s="747" t="s">
        <v>743</v>
      </c>
    </row>
    <row r="224" spans="1:13" x14ac:dyDescent="0.25">
      <c r="A224" s="951"/>
      <c r="B224" s="945"/>
      <c r="C224" s="216" t="s">
        <v>684</v>
      </c>
      <c r="D224" s="733" t="s">
        <v>25</v>
      </c>
      <c r="E224" s="227" t="s">
        <v>299</v>
      </c>
      <c r="F224" s="228" t="s">
        <v>302</v>
      </c>
      <c r="G224" s="228" t="s">
        <v>300</v>
      </c>
      <c r="H224" s="228" t="s">
        <v>301</v>
      </c>
      <c r="I224" s="63">
        <v>1</v>
      </c>
      <c r="J224" s="125">
        <v>0.29580000000000001</v>
      </c>
      <c r="K224" s="94">
        <f t="shared" si="6"/>
        <v>0.29580000000000001</v>
      </c>
      <c r="L224" s="36"/>
      <c r="M224" s="747" t="s">
        <v>743</v>
      </c>
    </row>
    <row r="225" spans="1:13" x14ac:dyDescent="0.25">
      <c r="A225" s="951"/>
      <c r="B225" s="945"/>
      <c r="C225" s="226" t="s">
        <v>685</v>
      </c>
      <c r="D225" s="733" t="s">
        <v>550</v>
      </c>
      <c r="E225" s="227" t="s">
        <v>303</v>
      </c>
      <c r="F225" s="228" t="s">
        <v>306</v>
      </c>
      <c r="G225" s="228" t="s">
        <v>304</v>
      </c>
      <c r="H225" s="228" t="s">
        <v>305</v>
      </c>
      <c r="I225" s="63">
        <v>1</v>
      </c>
      <c r="J225" s="125">
        <v>0.31919999999999998</v>
      </c>
      <c r="K225" s="94">
        <f t="shared" si="6"/>
        <v>0.31919999999999998</v>
      </c>
      <c r="L225" s="36"/>
      <c r="M225" s="747" t="s">
        <v>743</v>
      </c>
    </row>
    <row r="226" spans="1:13" x14ac:dyDescent="0.25">
      <c r="A226" s="951"/>
      <c r="B226" s="945"/>
      <c r="C226" s="226" t="s">
        <v>686</v>
      </c>
      <c r="D226" s="733" t="s">
        <v>21</v>
      </c>
      <c r="E226" s="227" t="s">
        <v>307</v>
      </c>
      <c r="F226" s="228" t="s">
        <v>309</v>
      </c>
      <c r="G226" s="228" t="s">
        <v>95</v>
      </c>
      <c r="H226" s="228" t="s">
        <v>308</v>
      </c>
      <c r="I226" s="63">
        <v>1</v>
      </c>
      <c r="J226" s="125">
        <v>2.8900000000000002E-3</v>
      </c>
      <c r="K226" s="94">
        <f t="shared" si="6"/>
        <v>2.8900000000000002E-3</v>
      </c>
      <c r="L226" s="36"/>
      <c r="M226" s="747" t="s">
        <v>743</v>
      </c>
    </row>
    <row r="227" spans="1:13" ht="37.5" x14ac:dyDescent="0.25">
      <c r="A227" s="951"/>
      <c r="B227" s="945"/>
      <c r="C227" s="216" t="s">
        <v>687</v>
      </c>
      <c r="D227" s="734" t="s">
        <v>420</v>
      </c>
      <c r="E227" s="229"/>
      <c r="F227" s="218" t="s">
        <v>400</v>
      </c>
      <c r="G227" s="228"/>
      <c r="H227" s="228"/>
      <c r="I227" s="64">
        <v>1</v>
      </c>
      <c r="J227" s="125">
        <v>0.375</v>
      </c>
      <c r="K227" s="94">
        <f t="shared" si="6"/>
        <v>0.375</v>
      </c>
      <c r="L227" s="37"/>
      <c r="M227" s="747" t="s">
        <v>743</v>
      </c>
    </row>
    <row r="228" spans="1:13" ht="30.75" x14ac:dyDescent="0.25">
      <c r="A228" s="951"/>
      <c r="B228" s="945"/>
      <c r="C228" s="230" t="s">
        <v>688</v>
      </c>
      <c r="D228" s="735" t="s">
        <v>774</v>
      </c>
      <c r="E228" s="60"/>
      <c r="F228" s="231"/>
      <c r="G228" s="231"/>
      <c r="H228" s="231"/>
      <c r="I228" s="60">
        <v>1</v>
      </c>
      <c r="J228" s="122"/>
      <c r="K228" s="94">
        <f t="shared" si="6"/>
        <v>0</v>
      </c>
      <c r="L228" s="36"/>
      <c r="M228" s="747" t="s">
        <v>743</v>
      </c>
    </row>
    <row r="229" spans="1:13" ht="30.75" x14ac:dyDescent="0.25">
      <c r="A229" s="951"/>
      <c r="B229" s="945"/>
      <c r="C229" s="219" t="s">
        <v>689</v>
      </c>
      <c r="D229" s="730" t="s">
        <v>775</v>
      </c>
      <c r="E229" s="60"/>
      <c r="F229" s="231"/>
      <c r="G229" s="231"/>
      <c r="H229" s="231"/>
      <c r="I229" s="60">
        <v>1</v>
      </c>
      <c r="J229" s="122"/>
      <c r="K229" s="94">
        <f t="shared" si="6"/>
        <v>0</v>
      </c>
      <c r="L229" s="36"/>
      <c r="M229" s="747" t="s">
        <v>743</v>
      </c>
    </row>
    <row r="230" spans="1:13" ht="45.75" x14ac:dyDescent="0.25">
      <c r="A230" s="951"/>
      <c r="B230" s="945"/>
      <c r="C230" s="219" t="s">
        <v>690</v>
      </c>
      <c r="D230" s="736" t="s">
        <v>776</v>
      </c>
      <c r="E230" s="214"/>
      <c r="F230" s="215"/>
      <c r="G230" s="215"/>
      <c r="H230" s="215"/>
      <c r="I230" s="59">
        <v>1</v>
      </c>
      <c r="J230" s="121"/>
      <c r="K230" s="93">
        <f t="shared" si="6"/>
        <v>0</v>
      </c>
      <c r="L230" s="35"/>
      <c r="M230" s="747" t="s">
        <v>743</v>
      </c>
    </row>
    <row r="231" spans="1:13" ht="45.75" x14ac:dyDescent="0.25">
      <c r="A231" s="951"/>
      <c r="B231" s="946"/>
      <c r="C231" s="220" t="s">
        <v>691</v>
      </c>
      <c r="D231" s="731" t="s">
        <v>777</v>
      </c>
      <c r="E231" s="221"/>
      <c r="F231" s="222"/>
      <c r="G231" s="222"/>
      <c r="H231" s="222"/>
      <c r="I231" s="61">
        <v>1</v>
      </c>
      <c r="J231" s="123"/>
      <c r="K231" s="95">
        <f t="shared" si="6"/>
        <v>0</v>
      </c>
      <c r="L231" s="38"/>
      <c r="M231" s="747" t="s">
        <v>743</v>
      </c>
    </row>
    <row r="232" spans="1:13" x14ac:dyDescent="0.25">
      <c r="A232" s="952"/>
      <c r="B232" s="259"/>
      <c r="C232" s="207" t="s">
        <v>465</v>
      </c>
      <c r="D232" s="737" t="s">
        <v>503</v>
      </c>
      <c r="E232" s="208" t="s">
        <v>257</v>
      </c>
      <c r="F232" s="209" t="s">
        <v>472</v>
      </c>
      <c r="G232" s="209"/>
      <c r="H232" s="209"/>
      <c r="I232" s="29">
        <v>1</v>
      </c>
      <c r="J232" s="119"/>
      <c r="K232" s="91">
        <f>J232*I232</f>
        <v>0</v>
      </c>
      <c r="L232" s="30"/>
      <c r="M232" s="747" t="s">
        <v>743</v>
      </c>
    </row>
    <row r="233" spans="1:13" ht="26.25" x14ac:dyDescent="0.25">
      <c r="A233" s="682"/>
      <c r="B233" s="693"/>
      <c r="C233" s="690"/>
      <c r="D233" s="707"/>
      <c r="E233" s="691"/>
      <c r="F233" s="692"/>
      <c r="G233" s="692"/>
      <c r="H233" s="692"/>
      <c r="I233" s="699" t="s">
        <v>512</v>
      </c>
      <c r="J233" s="700"/>
      <c r="K233" s="701">
        <f>SUM(K191:K231)</f>
        <v>4.5852799999999991</v>
      </c>
      <c r="L233" s="687"/>
      <c r="M233" s="747" t="s">
        <v>743</v>
      </c>
    </row>
    <row r="234" spans="1:13" x14ac:dyDescent="0.25">
      <c r="A234" s="682"/>
      <c r="B234" s="693"/>
      <c r="C234" s="690"/>
      <c r="D234" s="707"/>
      <c r="E234" s="691"/>
      <c r="F234" s="692"/>
      <c r="G234" s="692"/>
      <c r="H234" s="692"/>
      <c r="I234" s="694"/>
      <c r="J234" s="695"/>
      <c r="K234" s="695"/>
      <c r="L234" s="687"/>
      <c r="M234" s="747" t="s">
        <v>743</v>
      </c>
    </row>
    <row r="235" spans="1:13" ht="19.5" thickBot="1" x14ac:dyDescent="0.3">
      <c r="A235" s="682"/>
      <c r="C235" s="690"/>
      <c r="D235" s="707"/>
      <c r="E235" s="691"/>
      <c r="F235" s="692"/>
      <c r="G235" s="692"/>
      <c r="H235" s="692"/>
      <c r="I235" s="694"/>
      <c r="J235" s="695"/>
      <c r="K235" s="695"/>
      <c r="L235" s="687"/>
      <c r="M235" s="747" t="s">
        <v>743</v>
      </c>
    </row>
    <row r="236" spans="1:13" x14ac:dyDescent="0.25">
      <c r="A236" s="959" t="s">
        <v>15</v>
      </c>
      <c r="B236" s="960"/>
      <c r="C236" s="960"/>
      <c r="D236" s="960"/>
      <c r="E236" s="960"/>
      <c r="F236" s="960"/>
      <c r="G236" s="960"/>
      <c r="H236" s="960"/>
      <c r="I236" s="960"/>
      <c r="J236" s="960"/>
      <c r="K236" s="960"/>
      <c r="L236" s="961"/>
      <c r="M236" s="747" t="s">
        <v>743</v>
      </c>
    </row>
    <row r="237" spans="1:13" x14ac:dyDescent="0.25">
      <c r="A237" s="962"/>
      <c r="B237" s="963"/>
      <c r="C237" s="963"/>
      <c r="D237" s="963"/>
      <c r="E237" s="963"/>
      <c r="F237" s="963"/>
      <c r="G237" s="963"/>
      <c r="H237" s="963"/>
      <c r="I237" s="963"/>
      <c r="J237" s="963"/>
      <c r="K237" s="963"/>
      <c r="L237" s="964"/>
      <c r="M237" s="747" t="s">
        <v>743</v>
      </c>
    </row>
    <row r="238" spans="1:13" x14ac:dyDescent="0.25">
      <c r="A238" s="902" t="s">
        <v>313</v>
      </c>
      <c r="B238" s="911" t="s">
        <v>313</v>
      </c>
      <c r="C238" s="232" t="s">
        <v>424</v>
      </c>
      <c r="D238" s="738" t="s">
        <v>475</v>
      </c>
      <c r="E238" s="233" t="s">
        <v>7</v>
      </c>
      <c r="F238" s="234" t="s">
        <v>16</v>
      </c>
      <c r="G238" s="234"/>
      <c r="H238" s="234"/>
      <c r="I238" s="65">
        <v>1</v>
      </c>
      <c r="J238" s="126"/>
      <c r="K238" s="96">
        <f>J238*I238</f>
        <v>0</v>
      </c>
      <c r="L238" s="984"/>
      <c r="M238" s="747" t="s">
        <v>743</v>
      </c>
    </row>
    <row r="239" spans="1:13" x14ac:dyDescent="0.25">
      <c r="A239" s="903"/>
      <c r="B239" s="912"/>
      <c r="C239" s="235" t="s">
        <v>264</v>
      </c>
      <c r="D239" s="739" t="s">
        <v>532</v>
      </c>
      <c r="E239" s="236" t="s">
        <v>7</v>
      </c>
      <c r="F239" s="237" t="s">
        <v>265</v>
      </c>
      <c r="G239" s="237"/>
      <c r="H239" s="237"/>
      <c r="I239" s="66">
        <v>1</v>
      </c>
      <c r="J239" s="127"/>
      <c r="K239" s="97">
        <f t="shared" ref="K239:K240" si="7">J239*I239</f>
        <v>0</v>
      </c>
      <c r="L239" s="985"/>
      <c r="M239" s="747" t="s">
        <v>743</v>
      </c>
    </row>
    <row r="240" spans="1:13" ht="45.75" x14ac:dyDescent="0.25">
      <c r="A240" s="904"/>
      <c r="B240" s="913"/>
      <c r="C240" s="238" t="s">
        <v>451</v>
      </c>
      <c r="D240" s="740" t="s">
        <v>778</v>
      </c>
      <c r="E240" s="239"/>
      <c r="F240" s="240"/>
      <c r="G240" s="240"/>
      <c r="H240" s="240"/>
      <c r="I240" s="67">
        <v>1</v>
      </c>
      <c r="J240" s="128"/>
      <c r="K240" s="98">
        <f t="shared" si="7"/>
        <v>0</v>
      </c>
      <c r="L240" s="39"/>
      <c r="M240" s="747" t="s">
        <v>743</v>
      </c>
    </row>
    <row r="241" spans="1:13" ht="26.25" x14ac:dyDescent="0.25">
      <c r="I241" s="702" t="s">
        <v>513</v>
      </c>
      <c r="J241" s="703"/>
      <c r="K241" s="697">
        <f>SUM(K238:K240)</f>
        <v>0</v>
      </c>
      <c r="M241" s="747" t="s">
        <v>743</v>
      </c>
    </row>
    <row r="242" spans="1:13" x14ac:dyDescent="0.25">
      <c r="M242" s="747" t="s">
        <v>743</v>
      </c>
    </row>
    <row r="243" spans="1:13" x14ac:dyDescent="0.25">
      <c r="M243" s="747" t="s">
        <v>743</v>
      </c>
    </row>
    <row r="244" spans="1:13" x14ac:dyDescent="0.25">
      <c r="A244" s="953" t="s">
        <v>236</v>
      </c>
      <c r="B244" s="954"/>
      <c r="C244" s="954"/>
      <c r="D244" s="954"/>
      <c r="E244" s="954"/>
      <c r="F244" s="954"/>
      <c r="G244" s="954"/>
      <c r="H244" s="954"/>
      <c r="I244" s="954"/>
      <c r="J244" s="954"/>
      <c r="K244" s="954"/>
      <c r="L244" s="955"/>
      <c r="M244" s="747" t="s">
        <v>743</v>
      </c>
    </row>
    <row r="245" spans="1:13" x14ac:dyDescent="0.25">
      <c r="A245" s="956"/>
      <c r="B245" s="957"/>
      <c r="C245" s="957"/>
      <c r="D245" s="957"/>
      <c r="E245" s="957"/>
      <c r="F245" s="957"/>
      <c r="G245" s="957"/>
      <c r="H245" s="957"/>
      <c r="I245" s="957"/>
      <c r="J245" s="957"/>
      <c r="K245" s="957"/>
      <c r="L245" s="958"/>
      <c r="M245" s="747" t="s">
        <v>743</v>
      </c>
    </row>
    <row r="246" spans="1:13" x14ac:dyDescent="0.25">
      <c r="A246" s="965" t="s">
        <v>458</v>
      </c>
      <c r="B246" s="969" t="s">
        <v>462</v>
      </c>
      <c r="C246" s="241" t="s">
        <v>460</v>
      </c>
      <c r="D246" s="741" t="s">
        <v>476</v>
      </c>
      <c r="E246" s="68" t="s">
        <v>7</v>
      </c>
      <c r="F246" s="242" t="s">
        <v>434</v>
      </c>
      <c r="G246" s="242"/>
      <c r="H246" s="242"/>
      <c r="I246" s="68">
        <v>5</v>
      </c>
      <c r="J246" s="129"/>
      <c r="K246" s="99">
        <f>J246*I246</f>
        <v>0</v>
      </c>
      <c r="L246" s="40"/>
      <c r="M246" s="747" t="s">
        <v>743</v>
      </c>
    </row>
    <row r="247" spans="1:13" ht="30.75" x14ac:dyDescent="0.25">
      <c r="A247" s="966"/>
      <c r="B247" s="970"/>
      <c r="C247" s="243" t="s">
        <v>461</v>
      </c>
      <c r="D247" s="742" t="s">
        <v>779</v>
      </c>
      <c r="E247" s="69"/>
      <c r="F247" s="244"/>
      <c r="G247" s="244"/>
      <c r="H247" s="244"/>
      <c r="I247" s="69">
        <v>2</v>
      </c>
      <c r="J247" s="130"/>
      <c r="K247" s="100">
        <f t="shared" ref="K247:K250" si="8">J247*I247</f>
        <v>0</v>
      </c>
      <c r="L247" s="41"/>
      <c r="M247" s="747" t="s">
        <v>743</v>
      </c>
    </row>
    <row r="248" spans="1:13" x14ac:dyDescent="0.25">
      <c r="A248" s="967"/>
      <c r="B248" s="260"/>
      <c r="C248" s="245" t="s">
        <v>439</v>
      </c>
      <c r="D248" s="741" t="s">
        <v>476</v>
      </c>
      <c r="E248" s="70" t="s">
        <v>7</v>
      </c>
      <c r="F248" s="246" t="s">
        <v>440</v>
      </c>
      <c r="G248" s="246"/>
      <c r="H248" s="246"/>
      <c r="I248" s="70">
        <v>2</v>
      </c>
      <c r="J248" s="131"/>
      <c r="K248" s="101">
        <f t="shared" si="8"/>
        <v>0</v>
      </c>
      <c r="L248" s="42"/>
      <c r="M248" s="747" t="s">
        <v>743</v>
      </c>
    </row>
    <row r="249" spans="1:13" x14ac:dyDescent="0.25">
      <c r="A249" s="967"/>
      <c r="B249" s="260"/>
      <c r="C249" s="245" t="s">
        <v>403</v>
      </c>
      <c r="D249" s="741" t="s">
        <v>476</v>
      </c>
      <c r="E249" s="70" t="s">
        <v>7</v>
      </c>
      <c r="F249" s="246" t="s">
        <v>404</v>
      </c>
      <c r="G249" s="246"/>
      <c r="H249" s="246"/>
      <c r="I249" s="70">
        <v>2</v>
      </c>
      <c r="J249" s="131"/>
      <c r="K249" s="101">
        <f t="shared" si="8"/>
        <v>0</v>
      </c>
      <c r="L249" s="42"/>
      <c r="M249" s="747" t="s">
        <v>743</v>
      </c>
    </row>
    <row r="250" spans="1:13" x14ac:dyDescent="0.25">
      <c r="A250" s="968"/>
      <c r="B250" s="260"/>
      <c r="C250" s="247" t="s">
        <v>266</v>
      </c>
      <c r="D250" s="743" t="s">
        <v>476</v>
      </c>
      <c r="E250" s="69" t="s">
        <v>7</v>
      </c>
      <c r="F250" s="244" t="s">
        <v>267</v>
      </c>
      <c r="G250" s="244"/>
      <c r="H250" s="244"/>
      <c r="I250" s="69">
        <v>2</v>
      </c>
      <c r="J250" s="130"/>
      <c r="K250" s="100">
        <f t="shared" si="8"/>
        <v>0</v>
      </c>
      <c r="L250" s="41"/>
      <c r="M250" s="747" t="s">
        <v>743</v>
      </c>
    </row>
    <row r="251" spans="1:13" ht="28.5" x14ac:dyDescent="0.25">
      <c r="I251" s="704" t="s">
        <v>514</v>
      </c>
      <c r="J251" s="705"/>
      <c r="K251" s="698">
        <f>SUM(K246:K250)</f>
        <v>0</v>
      </c>
      <c r="M251" s="747" t="s">
        <v>743</v>
      </c>
    </row>
    <row r="252" spans="1:13" x14ac:dyDescent="0.25">
      <c r="M252" s="747" t="s">
        <v>743</v>
      </c>
    </row>
    <row r="253" spans="1:13" x14ac:dyDescent="0.25">
      <c r="M253" s="747" t="s">
        <v>743</v>
      </c>
    </row>
    <row r="254" spans="1:13" x14ac:dyDescent="0.25">
      <c r="A254" s="971" t="s">
        <v>11</v>
      </c>
      <c r="B254" s="972"/>
      <c r="C254" s="972"/>
      <c r="D254" s="972"/>
      <c r="E254" s="972"/>
      <c r="F254" s="972"/>
      <c r="G254" s="972"/>
      <c r="H254" s="972"/>
      <c r="I254" s="972"/>
      <c r="J254" s="972"/>
      <c r="K254" s="972"/>
      <c r="L254" s="973"/>
      <c r="M254" s="747" t="s">
        <v>743</v>
      </c>
    </row>
    <row r="255" spans="1:13" x14ac:dyDescent="0.25">
      <c r="A255" s="974"/>
      <c r="B255" s="975"/>
      <c r="C255" s="975"/>
      <c r="D255" s="975"/>
      <c r="E255" s="975"/>
      <c r="F255" s="975"/>
      <c r="G255" s="975"/>
      <c r="H255" s="975"/>
      <c r="I255" s="975"/>
      <c r="J255" s="975"/>
      <c r="K255" s="975"/>
      <c r="L255" s="976"/>
      <c r="M255" s="747" t="s">
        <v>743</v>
      </c>
    </row>
    <row r="256" spans="1:13" x14ac:dyDescent="0.25">
      <c r="A256" s="981" t="s">
        <v>314</v>
      </c>
      <c r="B256" s="979"/>
      <c r="C256" s="248" t="s">
        <v>425</v>
      </c>
      <c r="D256" s="727" t="s">
        <v>474</v>
      </c>
      <c r="E256" s="211" t="s">
        <v>7</v>
      </c>
      <c r="F256" s="212" t="s">
        <v>244</v>
      </c>
      <c r="G256" s="212"/>
      <c r="H256" s="212"/>
      <c r="I256" s="44">
        <v>1</v>
      </c>
      <c r="J256" s="120"/>
      <c r="K256" s="92">
        <f>J256*I256</f>
        <v>0</v>
      </c>
      <c r="L256" s="31"/>
      <c r="M256" s="747" t="s">
        <v>743</v>
      </c>
    </row>
    <row r="257" spans="1:13" x14ac:dyDescent="0.25">
      <c r="A257" s="951"/>
      <c r="B257" s="945"/>
      <c r="C257" s="249" t="s">
        <v>237</v>
      </c>
      <c r="D257" s="744" t="s">
        <v>8</v>
      </c>
      <c r="E257" s="221" t="s">
        <v>257</v>
      </c>
      <c r="F257" s="222" t="s">
        <v>12</v>
      </c>
      <c r="G257" s="222" t="s">
        <v>112</v>
      </c>
      <c r="H257" s="250" t="s">
        <v>87</v>
      </c>
      <c r="I257" s="61">
        <v>1</v>
      </c>
      <c r="J257" s="123">
        <v>0.34399999999999997</v>
      </c>
      <c r="K257" s="95">
        <f t="shared" ref="K257:K258" si="9">J257*I257</f>
        <v>0.34399999999999997</v>
      </c>
      <c r="L257" s="33" t="s">
        <v>86</v>
      </c>
      <c r="M257" s="747" t="s">
        <v>743</v>
      </c>
    </row>
    <row r="258" spans="1:13" ht="30" x14ac:dyDescent="0.25">
      <c r="A258" s="982"/>
      <c r="B258" s="980"/>
      <c r="C258" s="251" t="s">
        <v>269</v>
      </c>
      <c r="D258" s="744" t="s">
        <v>459</v>
      </c>
      <c r="E258" s="221"/>
      <c r="F258" s="222"/>
      <c r="G258" s="222"/>
      <c r="H258" s="250"/>
      <c r="I258" s="61">
        <v>1</v>
      </c>
      <c r="J258" s="123"/>
      <c r="K258" s="95">
        <f t="shared" si="9"/>
        <v>0</v>
      </c>
      <c r="L258" s="33"/>
      <c r="M258" s="747" t="s">
        <v>743</v>
      </c>
    </row>
    <row r="259" spans="1:13" ht="28.5" x14ac:dyDescent="0.25">
      <c r="A259" s="682"/>
      <c r="C259" s="690"/>
      <c r="D259" s="707"/>
      <c r="E259" s="691"/>
      <c r="F259" s="692"/>
      <c r="G259" s="692"/>
      <c r="H259" s="692"/>
      <c r="I259" s="704" t="s">
        <v>515</v>
      </c>
      <c r="J259" s="705"/>
      <c r="K259" s="698">
        <f>SUM(K256:K258)</f>
        <v>0.34399999999999997</v>
      </c>
      <c r="L259" s="687" t="s">
        <v>435</v>
      </c>
      <c r="M259" s="747" t="s">
        <v>743</v>
      </c>
    </row>
    <row r="260" spans="1:13" x14ac:dyDescent="0.25">
      <c r="D260" s="707"/>
      <c r="E260" s="690"/>
      <c r="F260" s="692"/>
      <c r="M260" s="747" t="s">
        <v>743</v>
      </c>
    </row>
    <row r="261" spans="1:13" x14ac:dyDescent="0.25">
      <c r="E261" s="688"/>
      <c r="M261" s="747" t="s">
        <v>743</v>
      </c>
    </row>
    <row r="262" spans="1:13" x14ac:dyDescent="0.25">
      <c r="E262" s="688"/>
      <c r="M262" s="747" t="s">
        <v>743</v>
      </c>
    </row>
    <row r="263" spans="1:13" x14ac:dyDescent="0.25">
      <c r="A263" s="977" t="s">
        <v>481</v>
      </c>
      <c r="B263" s="261"/>
      <c r="C263" s="167" t="s">
        <v>482</v>
      </c>
      <c r="D263" s="709" t="s">
        <v>510</v>
      </c>
      <c r="E263" s="71"/>
      <c r="F263" s="137"/>
      <c r="G263" s="137"/>
      <c r="H263" s="137"/>
      <c r="I263" s="45">
        <v>1</v>
      </c>
      <c r="J263" s="107"/>
      <c r="K263" s="77">
        <f>J263*I263</f>
        <v>0</v>
      </c>
      <c r="L263" s="13"/>
      <c r="M263" s="747" t="s">
        <v>743</v>
      </c>
    </row>
    <row r="264" spans="1:13" x14ac:dyDescent="0.25">
      <c r="A264" s="977"/>
      <c r="B264" s="262"/>
      <c r="C264" s="160" t="s">
        <v>483</v>
      </c>
      <c r="D264" s="710" t="s">
        <v>500</v>
      </c>
      <c r="E264" s="49"/>
      <c r="F264" s="140"/>
      <c r="G264" s="140"/>
      <c r="H264" s="140"/>
      <c r="I264" s="46">
        <v>1</v>
      </c>
      <c r="J264" s="106"/>
      <c r="K264" s="78">
        <f>J264*I264</f>
        <v>0</v>
      </c>
      <c r="L264" s="14"/>
      <c r="M264" s="747" t="s">
        <v>743</v>
      </c>
    </row>
    <row r="265" spans="1:13" x14ac:dyDescent="0.25">
      <c r="A265" s="977"/>
      <c r="B265" s="263"/>
      <c r="C265" s="161" t="s">
        <v>484</v>
      </c>
      <c r="D265" s="713" t="s">
        <v>500</v>
      </c>
      <c r="E265" s="72"/>
      <c r="F265" s="252"/>
      <c r="G265" s="252"/>
      <c r="H265" s="252"/>
      <c r="I265" s="102">
        <v>1</v>
      </c>
      <c r="J265" s="133"/>
      <c r="K265" s="103">
        <f>J265*I265</f>
        <v>0</v>
      </c>
      <c r="L265" s="43"/>
      <c r="M265" s="747" t="s">
        <v>743</v>
      </c>
    </row>
    <row r="266" spans="1:13" x14ac:dyDescent="0.25">
      <c r="A266" s="977"/>
      <c r="B266" s="262"/>
      <c r="C266" s="160" t="s">
        <v>485</v>
      </c>
      <c r="D266" s="710" t="s">
        <v>494</v>
      </c>
      <c r="E266" s="49"/>
      <c r="F266" s="140"/>
      <c r="G266" s="140"/>
      <c r="H266" s="140"/>
      <c r="I266" s="46">
        <v>1</v>
      </c>
      <c r="J266" s="106"/>
      <c r="K266" s="78">
        <f t="shared" ref="K266:K270" si="10">J266*I266</f>
        <v>0</v>
      </c>
      <c r="L266" s="14"/>
      <c r="M266" s="747" t="s">
        <v>743</v>
      </c>
    </row>
    <row r="267" spans="1:13" x14ac:dyDescent="0.25">
      <c r="A267" s="977"/>
      <c r="B267" s="262"/>
      <c r="C267" s="160" t="s">
        <v>486</v>
      </c>
      <c r="D267" s="710" t="s">
        <v>501</v>
      </c>
      <c r="E267" s="49"/>
      <c r="F267" s="140"/>
      <c r="G267" s="140"/>
      <c r="H267" s="140"/>
      <c r="I267" s="46">
        <v>1</v>
      </c>
      <c r="J267" s="106"/>
      <c r="K267" s="78">
        <f t="shared" si="10"/>
        <v>0</v>
      </c>
      <c r="L267" s="14"/>
      <c r="M267" s="747" t="s">
        <v>743</v>
      </c>
    </row>
    <row r="268" spans="1:13" x14ac:dyDescent="0.25">
      <c r="A268" s="977"/>
      <c r="B268" s="262"/>
      <c r="C268" s="160" t="s">
        <v>487</v>
      </c>
      <c r="D268" s="710" t="s">
        <v>496</v>
      </c>
      <c r="E268" s="49"/>
      <c r="F268" s="140" t="s">
        <v>495</v>
      </c>
      <c r="G268" s="140"/>
      <c r="H268" s="140"/>
      <c r="I268" s="46">
        <v>1</v>
      </c>
      <c r="J268" s="106"/>
      <c r="K268" s="78">
        <f t="shared" si="10"/>
        <v>0</v>
      </c>
      <c r="L268" s="14"/>
      <c r="M268" s="747" t="s">
        <v>743</v>
      </c>
    </row>
    <row r="269" spans="1:13" x14ac:dyDescent="0.25">
      <c r="A269" s="977"/>
      <c r="B269" s="262"/>
      <c r="C269" s="160" t="s">
        <v>488</v>
      </c>
      <c r="D269" s="710" t="s">
        <v>493</v>
      </c>
      <c r="E269" s="49"/>
      <c r="F269" s="140"/>
      <c r="G269" s="140"/>
      <c r="H269" s="140"/>
      <c r="I269" s="46">
        <v>1</v>
      </c>
      <c r="J269" s="106"/>
      <c r="K269" s="78">
        <f t="shared" si="10"/>
        <v>0</v>
      </c>
      <c r="L269" s="14"/>
      <c r="M269" s="747" t="s">
        <v>743</v>
      </c>
    </row>
    <row r="270" spans="1:13" x14ac:dyDescent="0.25">
      <c r="A270" s="978"/>
      <c r="B270" s="264"/>
      <c r="C270" s="171" t="s">
        <v>489</v>
      </c>
      <c r="D270" s="714" t="s">
        <v>507</v>
      </c>
      <c r="E270" s="73"/>
      <c r="F270" s="152"/>
      <c r="G270" s="152"/>
      <c r="H270" s="152"/>
      <c r="I270" s="48">
        <v>1</v>
      </c>
      <c r="J270" s="109"/>
      <c r="K270" s="80">
        <f t="shared" si="10"/>
        <v>0</v>
      </c>
      <c r="L270" s="16"/>
      <c r="M270" s="747" t="s">
        <v>743</v>
      </c>
    </row>
    <row r="271" spans="1:13" ht="47.25" x14ac:dyDescent="0.25">
      <c r="D271" s="745" t="s">
        <v>499</v>
      </c>
      <c r="E271" s="688"/>
      <c r="H271" s="943" t="s">
        <v>516</v>
      </c>
      <c r="I271" s="944"/>
      <c r="J271" s="105"/>
      <c r="K271" s="104">
        <f>SUM(K263:K270)</f>
        <v>0</v>
      </c>
      <c r="L271" s="2"/>
      <c r="M271" s="747" t="s">
        <v>743</v>
      </c>
    </row>
    <row r="272" spans="1:13" x14ac:dyDescent="0.25">
      <c r="E272" s="688"/>
    </row>
    <row r="273" spans="3:5" x14ac:dyDescent="0.25">
      <c r="E273" s="688"/>
    </row>
    <row r="274" spans="3:5" x14ac:dyDescent="0.25">
      <c r="E274" s="688"/>
    </row>
    <row r="275" spans="3:5" x14ac:dyDescent="0.25">
      <c r="E275" s="688"/>
    </row>
    <row r="276" spans="3:5" x14ac:dyDescent="0.25">
      <c r="E276" s="688"/>
    </row>
    <row r="277" spans="3:5" x14ac:dyDescent="0.25">
      <c r="E277" s="688"/>
    </row>
    <row r="278" spans="3:5" x14ac:dyDescent="0.25">
      <c r="E278" s="688"/>
    </row>
    <row r="279" spans="3:5" x14ac:dyDescent="0.25">
      <c r="E279" s="688"/>
    </row>
    <row r="280" spans="3:5" x14ac:dyDescent="0.25">
      <c r="E280" s="688"/>
    </row>
    <row r="281" spans="3:5" x14ac:dyDescent="0.25">
      <c r="E281" s="688"/>
    </row>
    <row r="282" spans="3:5" x14ac:dyDescent="0.25">
      <c r="E282" s="688"/>
    </row>
    <row r="283" spans="3:5" x14ac:dyDescent="0.25">
      <c r="E283" s="688"/>
    </row>
    <row r="288" spans="3:5" x14ac:dyDescent="0.25">
      <c r="C288" s="683"/>
      <c r="D288" s="746"/>
      <c r="E288" s="683"/>
    </row>
  </sheetData>
  <mergeCells count="36">
    <mergeCell ref="H271:I271"/>
    <mergeCell ref="B197:B231"/>
    <mergeCell ref="B191:B196"/>
    <mergeCell ref="I115:J115"/>
    <mergeCell ref="A191:A232"/>
    <mergeCell ref="A244:L245"/>
    <mergeCell ref="A236:L237"/>
    <mergeCell ref="A246:A250"/>
    <mergeCell ref="B246:B247"/>
    <mergeCell ref="A254:L255"/>
    <mergeCell ref="A263:A270"/>
    <mergeCell ref="B256:B258"/>
    <mergeCell ref="A256:A258"/>
    <mergeCell ref="B165:B167"/>
    <mergeCell ref="L238:L239"/>
    <mergeCell ref="B19:B106"/>
    <mergeCell ref="B10:B12"/>
    <mergeCell ref="B13:B15"/>
    <mergeCell ref="A238:A240"/>
    <mergeCell ref="A189:L190"/>
    <mergeCell ref="B238:B240"/>
    <mergeCell ref="B180:B182"/>
    <mergeCell ref="B107:B110"/>
    <mergeCell ref="B111:B114"/>
    <mergeCell ref="A118:L119"/>
    <mergeCell ref="A10:A114"/>
    <mergeCell ref="A178:L179"/>
    <mergeCell ref="A120:A174"/>
    <mergeCell ref="B121:B164"/>
    <mergeCell ref="B168:B174"/>
    <mergeCell ref="A180:A185"/>
    <mergeCell ref="C5:D5"/>
    <mergeCell ref="C1:L2"/>
    <mergeCell ref="A1:B5"/>
    <mergeCell ref="A8:L9"/>
    <mergeCell ref="B16:B18"/>
  </mergeCells>
  <hyperlinks>
    <hyperlink ref="L17" r:id="rId1" location="90289a341/=14i1jgg"/>
    <hyperlink ref="B19:B106" r:id="rId2" display="Motor Modules\Quark\Assembly\Assembly Exploded View.JPG"/>
    <hyperlink ref="L47" r:id="rId3"/>
    <hyperlink ref="L14" r:id="rId4" location="92395a515/=14i1gg7"/>
    <hyperlink ref="L11" r:id="rId5" location="92395a515/=14i1gg7"/>
    <hyperlink ref="L166" r:id="rId6"/>
    <hyperlink ref="L257" r:id="rId7" location="92395a515/=14i1gg7"/>
    <hyperlink ref="L110" r:id="rId8" location="98388a216/=14rozxp"/>
    <hyperlink ref="C10" r:id="rId9"/>
    <hyperlink ref="C11" r:id="rId10"/>
    <hyperlink ref="C13" r:id="rId11"/>
    <hyperlink ref="C14" r:id="rId12"/>
    <hyperlink ref="C16" r:id="rId13"/>
    <hyperlink ref="C17" r:id="rId14"/>
    <hyperlink ref="L109" r:id="rId15" location="90509a033/=14rozi3"/>
    <hyperlink ref="C107" r:id="rId16"/>
    <hyperlink ref="C108" r:id="rId17"/>
    <hyperlink ref="C109" r:id="rId18"/>
    <hyperlink ref="C110" r:id="rId19"/>
    <hyperlink ref="C121" r:id="rId20" display="ZR2-GMD-PSL-M-UPR-INJ"/>
    <hyperlink ref="C122" r:id="rId21" display="ZR2-GMD-PSL-M-LOW-INJ"/>
    <hyperlink ref="C165" r:id="rId22"/>
    <hyperlink ref="C192" r:id="rId23" display="ZR2-PCK-LFM"/>
    <hyperlink ref="C193" r:id="rId24" display="ZR2-PCK-UFM"/>
    <hyperlink ref="C238" r:id="rId25"/>
    <hyperlink ref="C239" r:id="rId26"/>
    <hyperlink ref="C246" r:id="rId27" display="ZR2-TLE-2SD-BODY-HALF"/>
    <hyperlink ref="C249" r:id="rId28"/>
    <hyperlink ref="C248" r:id="rId29"/>
    <hyperlink ref="C256" r:id="rId30"/>
    <hyperlink ref="C257" r:id="rId31"/>
    <hyperlink ref="C50" r:id="rId32"/>
    <hyperlink ref="C64" r:id="rId33"/>
    <hyperlink ref="C47" r:id="rId34"/>
    <hyperlink ref="C51" r:id="rId35"/>
    <hyperlink ref="C159" r:id="rId36"/>
    <hyperlink ref="C161" r:id="rId37"/>
    <hyperlink ref="C162" r:id="rId38"/>
    <hyperlink ref="C163" r:id="rId39"/>
    <hyperlink ref="C227" r:id="rId40" display="ZR2-PCK-E1-PCB"/>
    <hyperlink ref="C228" r:id="rId41" display="ZR2-PCK-E1-ASSM1"/>
    <hyperlink ref="C219:C222" r:id="rId42" display="ZR2-PCK-E1-J1"/>
    <hyperlink ref="C223" r:id="rId43" display="ZR2-PCK-E1-J5"/>
    <hyperlink ref="C224" r:id="rId44" display="ZR2-PCK-E1-J6"/>
    <hyperlink ref="C250" r:id="rId45"/>
    <hyperlink ref="C194" r:id="rId46" display="ZR2-PCK-BOX"/>
    <hyperlink ref="C198" r:id="rId47" display="ZR2-PCK-TRA-LID"/>
    <hyperlink ref="C197" r:id="rId48" display="ZR2-PCK-TRA-TOP"/>
    <hyperlink ref="C184" r:id="rId49"/>
    <hyperlink ref="C180" r:id="rId50"/>
    <hyperlink ref="C49" r:id="rId51"/>
    <hyperlink ref="B89:B100" r:id="rId52" display="Motor Modules\Quark\Assembly\Assembly Exploded View.JPG"/>
    <hyperlink ref="L100" r:id="rId53" location="91292a034/=14roz8u"/>
    <hyperlink ref="C89" r:id="rId54"/>
    <hyperlink ref="C90" r:id="rId55"/>
    <hyperlink ref="C91" r:id="rId56"/>
    <hyperlink ref="C92" r:id="rId57"/>
    <hyperlink ref="C93" r:id="rId58"/>
    <hyperlink ref="C94" r:id="rId59"/>
    <hyperlink ref="C95" r:id="rId60"/>
    <hyperlink ref="C96" r:id="rId61"/>
    <hyperlink ref="C97" r:id="rId62"/>
    <hyperlink ref="C98" r:id="rId63"/>
    <hyperlink ref="C99" r:id="rId64"/>
    <hyperlink ref="C100" r:id="rId65"/>
    <hyperlink ref="B86:B87" r:id="rId66" display="Motor Modules\Quark\Assembly\Assembly Exploded View.JPG"/>
    <hyperlink ref="C86" r:id="rId67"/>
    <hyperlink ref="B85" r:id="rId68" display="Motor Modules\Quark\Assembly\Assembly Exploded View.JPG"/>
    <hyperlink ref="C85" r:id="rId69"/>
    <hyperlink ref="B88" r:id="rId70" display="Motor Modules\Quark\Assembly\Assembly Exploded View.JPG"/>
    <hyperlink ref="C232" r:id="rId71"/>
  </hyperlinks>
  <pageMargins left="0.7" right="0.7" top="0.75" bottom="0.75" header="0.3" footer="0.3"/>
  <pageSetup orientation="portrait" horizontalDpi="4294967293" verticalDpi="1200" r:id="rId72"/>
  <drawing r:id="rId73"/>
  <legacyDrawing r:id="rId7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22" workbookViewId="0">
      <selection activeCell="D34" sqref="D34"/>
    </sheetView>
  </sheetViews>
  <sheetFormatPr defaultRowHeight="15" x14ac:dyDescent="0.25"/>
  <cols>
    <col min="1" max="1" width="4.375" style="286" bestFit="1" customWidth="1"/>
    <col min="2" max="2" width="29.75" style="267" bestFit="1" customWidth="1"/>
    <col min="3" max="3" width="22.375" customWidth="1"/>
    <col min="4" max="4" width="23.25" style="313" bestFit="1" customWidth="1"/>
    <col min="5" max="5" width="3.5" customWidth="1"/>
    <col min="6" max="6" width="23.125" style="266" customWidth="1"/>
    <col min="7" max="7" width="8" style="254" bestFit="1" customWidth="1"/>
    <col min="8" max="8" width="10.25" bestFit="1" customWidth="1"/>
    <col min="13" max="13" width="11.5" customWidth="1"/>
    <col min="14" max="14" width="7.75" bestFit="1" customWidth="1"/>
    <col min="15" max="15" width="14" bestFit="1" customWidth="1"/>
    <col min="16" max="16" width="11" bestFit="1" customWidth="1"/>
    <col min="17" max="17" width="10.25" bestFit="1" customWidth="1"/>
  </cols>
  <sheetData>
    <row r="1" spans="1:17" x14ac:dyDescent="0.25">
      <c r="A1" s="986" t="s">
        <v>612</v>
      </c>
      <c r="B1" s="986"/>
      <c r="C1" s="986"/>
      <c r="D1" s="986"/>
      <c r="E1" s="986"/>
      <c r="F1" s="986"/>
      <c r="G1" s="986"/>
      <c r="H1" s="986"/>
      <c r="I1" s="986"/>
      <c r="J1" s="986"/>
      <c r="K1" s="986"/>
      <c r="L1" s="986"/>
      <c r="M1" s="986"/>
    </row>
    <row r="2" spans="1:17" x14ac:dyDescent="0.25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</row>
    <row r="3" spans="1:17" ht="18.75" x14ac:dyDescent="0.25">
      <c r="A3" s="255"/>
      <c r="B3" s="56"/>
      <c r="C3" s="253" t="s">
        <v>497</v>
      </c>
      <c r="D3" s="312" t="s">
        <v>4</v>
      </c>
      <c r="F3" s="331"/>
      <c r="G3" s="336"/>
      <c r="H3" s="134"/>
      <c r="I3" s="134"/>
      <c r="J3" s="134"/>
      <c r="K3" s="4"/>
      <c r="L3" s="74"/>
      <c r="M3" s="2"/>
    </row>
    <row r="4" spans="1:17" ht="18.75" x14ac:dyDescent="0.25">
      <c r="A4" s="255"/>
      <c r="B4" s="56"/>
      <c r="C4" s="253" t="s">
        <v>0</v>
      </c>
      <c r="D4" s="367">
        <v>2</v>
      </c>
      <c r="F4" s="331"/>
      <c r="G4" s="336"/>
      <c r="H4" s="134"/>
      <c r="I4" s="134"/>
      <c r="J4" s="134"/>
      <c r="K4" s="4"/>
      <c r="L4" s="75"/>
      <c r="M4" s="2"/>
    </row>
    <row r="5" spans="1:17" ht="15.75" thickBot="1" x14ac:dyDescent="0.3"/>
    <row r="6" spans="1:17" ht="23.25" x14ac:dyDescent="0.35">
      <c r="A6" s="1007" t="s">
        <v>558</v>
      </c>
      <c r="B6" s="1008"/>
      <c r="C6" s="1008"/>
      <c r="D6" s="1008"/>
      <c r="E6" s="1008"/>
      <c r="F6" s="1008"/>
      <c r="G6" s="1008"/>
      <c r="H6" s="1008"/>
      <c r="I6" s="1008"/>
      <c r="J6" s="1008"/>
      <c r="K6" s="1008"/>
      <c r="L6" s="1008"/>
      <c r="M6" s="1008"/>
      <c r="N6" s="1008"/>
      <c r="O6" s="1008"/>
      <c r="P6" s="1008"/>
      <c r="Q6" s="1009"/>
    </row>
    <row r="7" spans="1:17" s="277" customFormat="1" x14ac:dyDescent="0.25">
      <c r="A7" s="989" t="s">
        <v>520</v>
      </c>
      <c r="B7" s="991" t="s">
        <v>521</v>
      </c>
      <c r="C7" s="993" t="s">
        <v>522</v>
      </c>
      <c r="D7" s="1014" t="s">
        <v>521</v>
      </c>
      <c r="E7" s="993" t="s">
        <v>2</v>
      </c>
      <c r="F7" s="995" t="s">
        <v>523</v>
      </c>
      <c r="G7" s="1016" t="s">
        <v>607</v>
      </c>
      <c r="H7" s="991" t="s">
        <v>608</v>
      </c>
      <c r="I7" s="987" t="s">
        <v>524</v>
      </c>
      <c r="J7" s="988"/>
      <c r="K7" s="987" t="s">
        <v>527</v>
      </c>
      <c r="L7" s="988"/>
      <c r="M7" s="997" t="s">
        <v>528</v>
      </c>
      <c r="N7" s="993" t="s">
        <v>529</v>
      </c>
      <c r="O7" s="991" t="s">
        <v>530</v>
      </c>
      <c r="P7" s="995" t="s">
        <v>537</v>
      </c>
      <c r="Q7" s="999" t="s">
        <v>531</v>
      </c>
    </row>
    <row r="8" spans="1:17" s="277" customFormat="1" x14ac:dyDescent="0.25">
      <c r="A8" s="990"/>
      <c r="B8" s="992"/>
      <c r="C8" s="994"/>
      <c r="D8" s="1015"/>
      <c r="E8" s="994"/>
      <c r="F8" s="996"/>
      <c r="G8" s="1017"/>
      <c r="H8" s="992"/>
      <c r="I8" s="299" t="s">
        <v>525</v>
      </c>
      <c r="J8" s="300" t="s">
        <v>526</v>
      </c>
      <c r="K8" s="299" t="s">
        <v>525</v>
      </c>
      <c r="L8" s="300" t="s">
        <v>526</v>
      </c>
      <c r="M8" s="998"/>
      <c r="N8" s="994"/>
      <c r="O8" s="992"/>
      <c r="P8" s="994"/>
      <c r="Q8" s="1000"/>
    </row>
    <row r="9" spans="1:17" s="265" customFormat="1" x14ac:dyDescent="0.25">
      <c r="A9" s="989">
        <v>1</v>
      </c>
      <c r="B9" s="366" t="s">
        <v>601</v>
      </c>
      <c r="C9" s="366" t="s">
        <v>559</v>
      </c>
      <c r="D9" s="314" t="s">
        <v>324</v>
      </c>
      <c r="E9" s="364">
        <v>1</v>
      </c>
      <c r="F9" s="1020" t="s">
        <v>548</v>
      </c>
      <c r="G9" s="378"/>
      <c r="H9" s="364"/>
      <c r="I9" s="379"/>
      <c r="J9" s="365"/>
      <c r="K9" s="379"/>
      <c r="L9" s="365"/>
      <c r="M9" s="364"/>
      <c r="N9" s="364" t="s">
        <v>536</v>
      </c>
      <c r="O9" s="360">
        <v>0</v>
      </c>
      <c r="P9" s="364"/>
      <c r="Q9" s="396" t="s">
        <v>611</v>
      </c>
    </row>
    <row r="10" spans="1:17" x14ac:dyDescent="0.25">
      <c r="A10" s="990"/>
      <c r="B10" s="282" t="s">
        <v>593</v>
      </c>
      <c r="C10" s="292" t="s">
        <v>567</v>
      </c>
      <c r="D10" s="377" t="s">
        <v>439</v>
      </c>
      <c r="E10" s="309">
        <v>2</v>
      </c>
      <c r="F10" s="1021"/>
      <c r="G10" s="339"/>
      <c r="H10" s="283"/>
      <c r="I10" s="305"/>
      <c r="J10" s="284"/>
      <c r="K10" s="305"/>
      <c r="L10" s="284"/>
      <c r="M10" s="283"/>
      <c r="N10" s="330" t="s">
        <v>536</v>
      </c>
      <c r="O10" s="362">
        <v>0</v>
      </c>
      <c r="P10" s="310"/>
      <c r="Q10" s="397" t="s">
        <v>611</v>
      </c>
    </row>
    <row r="11" spans="1:17" s="265" customFormat="1" x14ac:dyDescent="0.25">
      <c r="A11" s="1010">
        <v>2</v>
      </c>
      <c r="B11" s="271" t="s">
        <v>600</v>
      </c>
      <c r="C11" s="291" t="s">
        <v>560</v>
      </c>
      <c r="D11" s="315" t="s">
        <v>535</v>
      </c>
      <c r="E11" s="308">
        <v>1</v>
      </c>
      <c r="F11" s="1020" t="s">
        <v>548</v>
      </c>
      <c r="G11" s="338"/>
      <c r="H11" s="272"/>
      <c r="I11" s="302"/>
      <c r="J11" s="273"/>
      <c r="K11" s="302"/>
      <c r="L11" s="273"/>
      <c r="M11" s="272"/>
      <c r="N11" s="308" t="s">
        <v>536</v>
      </c>
      <c r="O11" s="361">
        <v>0</v>
      </c>
      <c r="P11" s="308"/>
      <c r="Q11" s="398" t="s">
        <v>611</v>
      </c>
    </row>
    <row r="12" spans="1:17" s="265" customFormat="1" x14ac:dyDescent="0.25">
      <c r="A12" s="1010"/>
      <c r="B12" s="271" t="s">
        <v>599</v>
      </c>
      <c r="C12" s="291" t="s">
        <v>561</v>
      </c>
      <c r="D12" s="315" t="s">
        <v>534</v>
      </c>
      <c r="E12" s="308">
        <v>1</v>
      </c>
      <c r="F12" s="1022"/>
      <c r="G12" s="338"/>
      <c r="H12" s="272"/>
      <c r="I12" s="302"/>
      <c r="J12" s="273"/>
      <c r="K12" s="302"/>
      <c r="L12" s="273"/>
      <c r="M12" s="272"/>
      <c r="N12" s="308" t="s">
        <v>536</v>
      </c>
      <c r="O12" s="344">
        <v>0</v>
      </c>
      <c r="P12" s="308"/>
      <c r="Q12" s="399" t="s">
        <v>611</v>
      </c>
    </row>
    <row r="13" spans="1:17" s="265" customFormat="1" x14ac:dyDescent="0.25">
      <c r="A13" s="990"/>
      <c r="B13" s="274" t="s">
        <v>598</v>
      </c>
      <c r="C13" s="292" t="s">
        <v>579</v>
      </c>
      <c r="D13" s="316" t="s">
        <v>441</v>
      </c>
      <c r="E13" s="309">
        <v>1</v>
      </c>
      <c r="F13" s="1021"/>
      <c r="G13" s="339"/>
      <c r="H13" s="275"/>
      <c r="I13" s="303"/>
      <c r="J13" s="276"/>
      <c r="K13" s="303"/>
      <c r="L13" s="276"/>
      <c r="M13" s="275"/>
      <c r="N13" s="309" t="s">
        <v>536</v>
      </c>
      <c r="O13" s="362">
        <v>0</v>
      </c>
      <c r="P13" s="309"/>
      <c r="Q13" s="400" t="s">
        <v>611</v>
      </c>
    </row>
    <row r="14" spans="1:17" x14ac:dyDescent="0.25">
      <c r="A14" s="989">
        <v>3</v>
      </c>
      <c r="B14" s="268" t="s">
        <v>597</v>
      </c>
      <c r="C14" s="293" t="s">
        <v>562</v>
      </c>
      <c r="D14" s="317" t="s">
        <v>325</v>
      </c>
      <c r="E14" s="307">
        <v>1</v>
      </c>
      <c r="F14" s="1023" t="s">
        <v>547</v>
      </c>
      <c r="G14" s="337"/>
      <c r="H14" s="269"/>
      <c r="I14" s="301"/>
      <c r="J14" s="270"/>
      <c r="K14" s="301"/>
      <c r="L14" s="270"/>
      <c r="M14" s="269"/>
      <c r="N14" s="307" t="s">
        <v>536</v>
      </c>
      <c r="O14" s="343">
        <v>0</v>
      </c>
      <c r="P14" s="307"/>
      <c r="Q14" s="401" t="s">
        <v>611</v>
      </c>
    </row>
    <row r="15" spans="1:17" x14ac:dyDescent="0.25">
      <c r="A15" s="1010"/>
      <c r="B15" s="271" t="s">
        <v>596</v>
      </c>
      <c r="C15" s="294" t="s">
        <v>563</v>
      </c>
      <c r="D15" s="318" t="s">
        <v>326</v>
      </c>
      <c r="E15" s="308">
        <v>1</v>
      </c>
      <c r="F15" s="1024"/>
      <c r="G15" s="338"/>
      <c r="H15" s="272"/>
      <c r="I15" s="302"/>
      <c r="J15" s="273"/>
      <c r="K15" s="302"/>
      <c r="L15" s="273"/>
      <c r="M15" s="272"/>
      <c r="N15" s="308" t="s">
        <v>536</v>
      </c>
      <c r="O15" s="361">
        <v>0</v>
      </c>
      <c r="P15" s="308"/>
      <c r="Q15" s="399" t="s">
        <v>611</v>
      </c>
    </row>
    <row r="16" spans="1:17" x14ac:dyDescent="0.25">
      <c r="A16" s="990"/>
      <c r="B16" s="274" t="s">
        <v>554</v>
      </c>
      <c r="C16" s="292" t="s">
        <v>564</v>
      </c>
      <c r="D16" s="326" t="s">
        <v>425</v>
      </c>
      <c r="E16" s="309">
        <v>1</v>
      </c>
      <c r="F16" s="1025"/>
      <c r="G16" s="339"/>
      <c r="H16" s="275"/>
      <c r="I16" s="303"/>
      <c r="J16" s="276"/>
      <c r="K16" s="303"/>
      <c r="L16" s="276"/>
      <c r="M16" s="275"/>
      <c r="N16" s="309" t="s">
        <v>536</v>
      </c>
      <c r="O16" s="362">
        <v>0</v>
      </c>
      <c r="P16" s="309"/>
      <c r="Q16" s="397" t="s">
        <v>611</v>
      </c>
    </row>
    <row r="17" spans="1:17" ht="30" x14ac:dyDescent="0.25">
      <c r="A17" s="385">
        <v>4</v>
      </c>
      <c r="B17" s="376" t="s">
        <v>555</v>
      </c>
      <c r="C17" s="356" t="s">
        <v>565</v>
      </c>
      <c r="D17" s="354" t="s">
        <v>424</v>
      </c>
      <c r="E17" s="353">
        <v>1</v>
      </c>
      <c r="F17" s="356" t="s">
        <v>547</v>
      </c>
      <c r="G17" s="374"/>
      <c r="H17" s="375"/>
      <c r="I17" s="358"/>
      <c r="J17" s="359"/>
      <c r="K17" s="358"/>
      <c r="L17" s="359"/>
      <c r="M17" s="375"/>
      <c r="N17" s="355" t="s">
        <v>536</v>
      </c>
      <c r="O17" s="371">
        <v>0</v>
      </c>
      <c r="P17" s="357"/>
      <c r="Q17" s="402" t="s">
        <v>611</v>
      </c>
    </row>
    <row r="18" spans="1:17" x14ac:dyDescent="0.25">
      <c r="A18" s="403">
        <v>5</v>
      </c>
      <c r="B18" s="333" t="s">
        <v>625</v>
      </c>
      <c r="C18" s="297" t="s">
        <v>626</v>
      </c>
      <c r="D18" s="363" t="s">
        <v>264</v>
      </c>
      <c r="E18" s="330">
        <v>1</v>
      </c>
      <c r="F18" s="292" t="s">
        <v>627</v>
      </c>
      <c r="G18" s="298"/>
      <c r="H18" s="310"/>
      <c r="I18" s="305"/>
      <c r="J18" s="284"/>
      <c r="K18" s="305"/>
      <c r="L18" s="284"/>
      <c r="M18" s="310"/>
      <c r="N18" s="330" t="s">
        <v>536</v>
      </c>
      <c r="O18" s="345">
        <v>0</v>
      </c>
      <c r="P18" s="310"/>
      <c r="Q18" s="404" t="s">
        <v>611</v>
      </c>
    </row>
    <row r="19" spans="1:17" s="313" customFormat="1" ht="30" x14ac:dyDescent="0.25">
      <c r="A19" s="385">
        <v>6</v>
      </c>
      <c r="B19" s="417" t="s">
        <v>592</v>
      </c>
      <c r="C19" s="368" t="s">
        <v>566</v>
      </c>
      <c r="D19" s="373" t="s">
        <v>460</v>
      </c>
      <c r="E19" s="369">
        <v>1</v>
      </c>
      <c r="F19" s="368" t="s">
        <v>547</v>
      </c>
      <c r="G19" s="370"/>
      <c r="H19" s="418"/>
      <c r="I19" s="419"/>
      <c r="J19" s="420"/>
      <c r="K19" s="419"/>
      <c r="L19" s="420"/>
      <c r="M19" s="418"/>
      <c r="N19" s="369" t="s">
        <v>536</v>
      </c>
      <c r="O19" s="371">
        <v>0</v>
      </c>
      <c r="P19" s="421"/>
      <c r="Q19" s="422" t="s">
        <v>611</v>
      </c>
    </row>
    <row r="20" spans="1:17" x14ac:dyDescent="0.25">
      <c r="A20" s="1010">
        <v>7</v>
      </c>
      <c r="B20" s="281" t="s">
        <v>594</v>
      </c>
      <c r="C20" s="291" t="s">
        <v>568</v>
      </c>
      <c r="D20" s="319" t="s">
        <v>403</v>
      </c>
      <c r="E20" s="308">
        <v>1</v>
      </c>
      <c r="F20" s="1023" t="s">
        <v>547</v>
      </c>
      <c r="G20" s="338"/>
      <c r="H20" s="279"/>
      <c r="I20" s="304"/>
      <c r="J20" s="280"/>
      <c r="K20" s="304"/>
      <c r="L20" s="280"/>
      <c r="M20" s="279"/>
      <c r="N20" s="335" t="s">
        <v>536</v>
      </c>
      <c r="O20" s="344">
        <v>0</v>
      </c>
      <c r="P20" s="294"/>
      <c r="Q20" s="400" t="s">
        <v>611</v>
      </c>
    </row>
    <row r="21" spans="1:17" x14ac:dyDescent="0.25">
      <c r="A21" s="990"/>
      <c r="B21" s="282" t="s">
        <v>595</v>
      </c>
      <c r="C21" s="292" t="s">
        <v>569</v>
      </c>
      <c r="D21" s="320" t="s">
        <v>266</v>
      </c>
      <c r="E21" s="309">
        <v>1</v>
      </c>
      <c r="F21" s="1025"/>
      <c r="G21" s="339"/>
      <c r="H21" s="283"/>
      <c r="I21" s="305"/>
      <c r="J21" s="284"/>
      <c r="K21" s="305"/>
      <c r="L21" s="284"/>
      <c r="M21" s="283"/>
      <c r="N21" s="330" t="s">
        <v>536</v>
      </c>
      <c r="O21" s="362">
        <v>0</v>
      </c>
      <c r="P21" s="310"/>
      <c r="Q21" s="397" t="s">
        <v>611</v>
      </c>
    </row>
    <row r="22" spans="1:17" x14ac:dyDescent="0.25">
      <c r="A22" s="989">
        <v>8</v>
      </c>
      <c r="B22" s="287" t="s">
        <v>578</v>
      </c>
      <c r="C22" s="295" t="s">
        <v>551</v>
      </c>
      <c r="D22" s="321" t="s">
        <v>377</v>
      </c>
      <c r="E22" s="307">
        <v>1</v>
      </c>
      <c r="F22" s="1031" t="s">
        <v>553</v>
      </c>
      <c r="G22" s="337"/>
      <c r="H22" s="278"/>
      <c r="I22" s="306"/>
      <c r="J22" s="288"/>
      <c r="K22" s="306"/>
      <c r="L22" s="288"/>
      <c r="M22" s="278"/>
      <c r="N22" s="329" t="s">
        <v>536</v>
      </c>
      <c r="O22" s="360">
        <v>0</v>
      </c>
      <c r="P22" s="293"/>
      <c r="Q22" s="401" t="s">
        <v>611</v>
      </c>
    </row>
    <row r="23" spans="1:17" x14ac:dyDescent="0.25">
      <c r="A23" s="1010"/>
      <c r="B23" s="311" t="s">
        <v>580</v>
      </c>
      <c r="C23" s="296" t="s">
        <v>581</v>
      </c>
      <c r="D23" s="322" t="s">
        <v>260</v>
      </c>
      <c r="E23" s="308">
        <v>1</v>
      </c>
      <c r="F23" s="1030"/>
      <c r="G23" s="338"/>
      <c r="H23" s="279"/>
      <c r="I23" s="304"/>
      <c r="J23" s="280"/>
      <c r="K23" s="304"/>
      <c r="L23" s="280"/>
      <c r="M23" s="279"/>
      <c r="N23" s="335" t="s">
        <v>536</v>
      </c>
      <c r="O23" s="344">
        <v>0</v>
      </c>
      <c r="P23" s="294"/>
      <c r="Q23" s="399" t="s">
        <v>611</v>
      </c>
    </row>
    <row r="24" spans="1:17" x14ac:dyDescent="0.25">
      <c r="A24" s="1010">
        <v>9</v>
      </c>
      <c r="B24" s="281" t="s">
        <v>584</v>
      </c>
      <c r="C24" s="296" t="s">
        <v>552</v>
      </c>
      <c r="D24" s="318" t="s">
        <v>327</v>
      </c>
      <c r="E24" s="308">
        <v>1</v>
      </c>
      <c r="F24" s="1030"/>
      <c r="G24" s="338"/>
      <c r="H24" s="279"/>
      <c r="I24" s="304"/>
      <c r="J24" s="280"/>
      <c r="K24" s="304"/>
      <c r="L24" s="280"/>
      <c r="M24" s="279"/>
      <c r="N24" s="335" t="s">
        <v>536</v>
      </c>
      <c r="O24" s="361">
        <v>0</v>
      </c>
      <c r="P24" s="294"/>
      <c r="Q24" s="399" t="s">
        <v>611</v>
      </c>
    </row>
    <row r="25" spans="1:17" x14ac:dyDescent="0.25">
      <c r="A25" s="1010"/>
      <c r="B25" s="281" t="s">
        <v>585</v>
      </c>
      <c r="C25" s="296" t="s">
        <v>582</v>
      </c>
      <c r="D25" s="318" t="s">
        <v>328</v>
      </c>
      <c r="E25" s="308">
        <v>1</v>
      </c>
      <c r="F25" s="1030"/>
      <c r="G25" s="338"/>
      <c r="H25" s="279"/>
      <c r="I25" s="304"/>
      <c r="J25" s="280"/>
      <c r="K25" s="304"/>
      <c r="L25" s="280"/>
      <c r="M25" s="279"/>
      <c r="N25" s="335" t="s">
        <v>536</v>
      </c>
      <c r="O25" s="344">
        <v>0</v>
      </c>
      <c r="P25" s="294"/>
      <c r="Q25" s="399" t="s">
        <v>611</v>
      </c>
    </row>
    <row r="26" spans="1:17" x14ac:dyDescent="0.25">
      <c r="A26" s="990"/>
      <c r="B26" s="282" t="s">
        <v>586</v>
      </c>
      <c r="C26" s="297" t="s">
        <v>583</v>
      </c>
      <c r="D26" s="323" t="s">
        <v>329</v>
      </c>
      <c r="E26" s="309">
        <v>1</v>
      </c>
      <c r="F26" s="1032"/>
      <c r="G26" s="339"/>
      <c r="H26" s="283"/>
      <c r="I26" s="305"/>
      <c r="J26" s="284"/>
      <c r="K26" s="305"/>
      <c r="L26" s="284"/>
      <c r="M26" s="283"/>
      <c r="N26" s="330" t="s">
        <v>536</v>
      </c>
      <c r="O26" s="362">
        <v>0</v>
      </c>
      <c r="P26" s="310"/>
      <c r="Q26" s="397" t="s">
        <v>611</v>
      </c>
    </row>
    <row r="27" spans="1:17" x14ac:dyDescent="0.25">
      <c r="A27" s="1010">
        <v>10</v>
      </c>
      <c r="B27" s="311" t="s">
        <v>587</v>
      </c>
      <c r="C27" s="296" t="s">
        <v>570</v>
      </c>
      <c r="D27" s="321" t="s">
        <v>330</v>
      </c>
      <c r="E27" s="308">
        <v>1</v>
      </c>
      <c r="F27" s="1030" t="s">
        <v>557</v>
      </c>
      <c r="G27" s="338"/>
      <c r="H27" s="279"/>
      <c r="I27" s="304"/>
      <c r="J27" s="280"/>
      <c r="K27" s="304"/>
      <c r="L27" s="280"/>
      <c r="M27" s="279"/>
      <c r="N27" s="335" t="s">
        <v>536</v>
      </c>
      <c r="O27" s="343">
        <v>0</v>
      </c>
      <c r="P27" s="294"/>
      <c r="Q27" s="401" t="s">
        <v>611</v>
      </c>
    </row>
    <row r="28" spans="1:17" x14ac:dyDescent="0.25">
      <c r="A28" s="1010"/>
      <c r="B28" s="311" t="s">
        <v>588</v>
      </c>
      <c r="C28" s="296" t="s">
        <v>571</v>
      </c>
      <c r="D28" s="324" t="s">
        <v>331</v>
      </c>
      <c r="E28" s="308">
        <v>1</v>
      </c>
      <c r="F28" s="1030"/>
      <c r="G28" s="338"/>
      <c r="H28" s="279"/>
      <c r="I28" s="304"/>
      <c r="J28" s="280"/>
      <c r="K28" s="304"/>
      <c r="L28" s="280"/>
      <c r="M28" s="279"/>
      <c r="N28" s="335" t="s">
        <v>536</v>
      </c>
      <c r="O28" s="361">
        <v>0</v>
      </c>
      <c r="P28" s="294"/>
      <c r="Q28" s="399" t="s">
        <v>611</v>
      </c>
    </row>
    <row r="29" spans="1:17" x14ac:dyDescent="0.25">
      <c r="A29" s="1010"/>
      <c r="B29" s="281" t="s">
        <v>589</v>
      </c>
      <c r="C29" s="296" t="s">
        <v>572</v>
      </c>
      <c r="D29" s="318" t="s">
        <v>332</v>
      </c>
      <c r="E29" s="308">
        <v>1</v>
      </c>
      <c r="F29" s="1030"/>
      <c r="G29" s="338"/>
      <c r="H29" s="279"/>
      <c r="I29" s="304"/>
      <c r="J29" s="280"/>
      <c r="K29" s="304"/>
      <c r="L29" s="280"/>
      <c r="M29" s="279"/>
      <c r="N29" s="335" t="s">
        <v>536</v>
      </c>
      <c r="O29" s="361">
        <v>0</v>
      </c>
      <c r="P29" s="294"/>
      <c r="Q29" s="399" t="s">
        <v>611</v>
      </c>
    </row>
    <row r="30" spans="1:17" x14ac:dyDescent="0.25">
      <c r="A30" s="1010"/>
      <c r="B30" s="281" t="s">
        <v>590</v>
      </c>
      <c r="C30" s="296" t="s">
        <v>573</v>
      </c>
      <c r="D30" s="318" t="s">
        <v>334</v>
      </c>
      <c r="E30" s="308">
        <v>1</v>
      </c>
      <c r="F30" s="1030"/>
      <c r="G30" s="338"/>
      <c r="H30" s="279"/>
      <c r="I30" s="304"/>
      <c r="J30" s="280"/>
      <c r="K30" s="304"/>
      <c r="L30" s="280"/>
      <c r="M30" s="279"/>
      <c r="N30" s="335" t="s">
        <v>536</v>
      </c>
      <c r="O30" s="361">
        <v>0</v>
      </c>
      <c r="P30" s="294"/>
      <c r="Q30" s="399" t="s">
        <v>611</v>
      </c>
    </row>
    <row r="31" spans="1:17" x14ac:dyDescent="0.25">
      <c r="A31" s="1010"/>
      <c r="B31" s="281" t="s">
        <v>591</v>
      </c>
      <c r="C31" s="296" t="s">
        <v>610</v>
      </c>
      <c r="D31" s="324" t="s">
        <v>333</v>
      </c>
      <c r="E31" s="308">
        <v>1</v>
      </c>
      <c r="F31" s="1030"/>
      <c r="G31" s="338"/>
      <c r="H31" s="279"/>
      <c r="I31" s="304"/>
      <c r="J31" s="280"/>
      <c r="K31" s="304"/>
      <c r="L31" s="280"/>
      <c r="M31" s="279"/>
      <c r="N31" s="335" t="s">
        <v>536</v>
      </c>
      <c r="O31" s="362">
        <v>0</v>
      </c>
      <c r="P31" s="294"/>
      <c r="Q31" s="400" t="s">
        <v>611</v>
      </c>
    </row>
    <row r="32" spans="1:17" x14ac:dyDescent="0.25">
      <c r="A32" s="989">
        <v>11</v>
      </c>
      <c r="B32" s="287" t="s">
        <v>605</v>
      </c>
      <c r="C32" s="295" t="s">
        <v>574</v>
      </c>
      <c r="D32" s="325" t="s">
        <v>658</v>
      </c>
      <c r="E32" s="307">
        <v>1</v>
      </c>
      <c r="F32" s="290" t="s">
        <v>556</v>
      </c>
      <c r="G32" s="337"/>
      <c r="H32" s="278"/>
      <c r="I32" s="306"/>
      <c r="J32" s="288"/>
      <c r="K32" s="306"/>
      <c r="L32" s="288"/>
      <c r="M32" s="278"/>
      <c r="N32" s="329" t="s">
        <v>536</v>
      </c>
      <c r="O32" s="343">
        <v>0</v>
      </c>
      <c r="P32" s="293"/>
      <c r="Q32" s="398" t="s">
        <v>611</v>
      </c>
    </row>
    <row r="33" spans="1:17" x14ac:dyDescent="0.25">
      <c r="A33" s="990"/>
      <c r="B33" s="282" t="s">
        <v>604</v>
      </c>
      <c r="C33" s="297" t="s">
        <v>575</v>
      </c>
      <c r="D33" s="326" t="s">
        <v>657</v>
      </c>
      <c r="E33" s="309">
        <v>1</v>
      </c>
      <c r="F33" s="292" t="s">
        <v>556</v>
      </c>
      <c r="G33" s="339"/>
      <c r="H33" s="283"/>
      <c r="I33" s="305"/>
      <c r="J33" s="284"/>
      <c r="K33" s="305"/>
      <c r="L33" s="284"/>
      <c r="M33" s="283"/>
      <c r="N33" s="330" t="s">
        <v>536</v>
      </c>
      <c r="O33" s="362">
        <v>0</v>
      </c>
      <c r="P33" s="310"/>
      <c r="Q33" s="400" t="s">
        <v>611</v>
      </c>
    </row>
    <row r="34" spans="1:17" x14ac:dyDescent="0.25">
      <c r="A34" s="989">
        <v>12</v>
      </c>
      <c r="B34" s="287" t="s">
        <v>602</v>
      </c>
      <c r="C34" s="295" t="s">
        <v>576</v>
      </c>
      <c r="D34" s="327" t="s">
        <v>468</v>
      </c>
      <c r="E34" s="307">
        <v>1</v>
      </c>
      <c r="F34" s="290" t="s">
        <v>606</v>
      </c>
      <c r="G34" s="337"/>
      <c r="H34" s="278"/>
      <c r="I34" s="306"/>
      <c r="J34" s="288"/>
      <c r="K34" s="306"/>
      <c r="L34" s="288"/>
      <c r="M34" s="278"/>
      <c r="N34" s="329" t="s">
        <v>536</v>
      </c>
      <c r="O34" s="343">
        <v>0</v>
      </c>
      <c r="P34" s="293"/>
      <c r="Q34" s="401" t="s">
        <v>611</v>
      </c>
    </row>
    <row r="35" spans="1:17" ht="15.75" thickBot="1" x14ac:dyDescent="0.3">
      <c r="A35" s="1029"/>
      <c r="B35" s="405" t="s">
        <v>603</v>
      </c>
      <c r="C35" s="406" t="s">
        <v>577</v>
      </c>
      <c r="D35" s="407" t="s">
        <v>467</v>
      </c>
      <c r="E35" s="391">
        <v>1</v>
      </c>
      <c r="F35" s="392" t="s">
        <v>606</v>
      </c>
      <c r="G35" s="408"/>
      <c r="H35" s="409"/>
      <c r="I35" s="410"/>
      <c r="J35" s="411"/>
      <c r="K35" s="410"/>
      <c r="L35" s="411"/>
      <c r="M35" s="409"/>
      <c r="N35" s="412" t="s">
        <v>536</v>
      </c>
      <c r="O35" s="413">
        <v>0</v>
      </c>
      <c r="P35" s="414"/>
      <c r="Q35" s="415" t="s">
        <v>611</v>
      </c>
    </row>
    <row r="36" spans="1:17" ht="19.5" thickBot="1" x14ac:dyDescent="0.35">
      <c r="A36" s="372"/>
      <c r="B36" s="281"/>
      <c r="C36" s="285"/>
      <c r="D36" s="328"/>
      <c r="E36" s="279"/>
      <c r="F36" s="271"/>
      <c r="G36" s="289"/>
      <c r="H36" s="279"/>
      <c r="I36" s="279"/>
      <c r="J36" s="279"/>
      <c r="K36" s="1011" t="s">
        <v>609</v>
      </c>
      <c r="L36" s="1012"/>
      <c r="M36" s="1012"/>
      <c r="N36" s="1013"/>
      <c r="O36" s="346">
        <f>SUM(O9:O35)</f>
        <v>0</v>
      </c>
      <c r="P36" s="279"/>
      <c r="Q36" s="279"/>
    </row>
    <row r="37" spans="1:17" x14ac:dyDescent="0.25">
      <c r="A37" s="372"/>
      <c r="B37" s="281"/>
      <c r="C37" s="285"/>
      <c r="D37" s="328"/>
      <c r="E37" s="279"/>
      <c r="F37" s="271"/>
      <c r="G37" s="289"/>
      <c r="H37" s="279"/>
      <c r="I37" s="279"/>
      <c r="J37" s="279"/>
      <c r="K37" s="279"/>
      <c r="L37" s="279"/>
      <c r="M37" s="279"/>
      <c r="N37" s="279"/>
      <c r="O37" s="279"/>
      <c r="P37" s="279"/>
      <c r="Q37" s="279"/>
    </row>
    <row r="38" spans="1:17" ht="15.75" thickBot="1" x14ac:dyDescent="0.3"/>
    <row r="39" spans="1:17" ht="23.25" x14ac:dyDescent="0.35">
      <c r="A39" s="1026" t="s">
        <v>538</v>
      </c>
      <c r="B39" s="1027"/>
      <c r="C39" s="1027"/>
      <c r="D39" s="1027"/>
      <c r="E39" s="1027"/>
      <c r="F39" s="1027"/>
      <c r="G39" s="1027"/>
      <c r="H39" s="1027"/>
      <c r="I39" s="1027"/>
      <c r="J39" s="1027"/>
      <c r="K39" s="1027"/>
      <c r="L39" s="1027"/>
      <c r="M39" s="1027"/>
      <c r="N39" s="1027"/>
      <c r="O39" s="1027"/>
      <c r="P39" s="1028"/>
    </row>
    <row r="40" spans="1:17" ht="30" x14ac:dyDescent="0.25">
      <c r="A40" s="385" t="s">
        <v>520</v>
      </c>
      <c r="B40" s="340" t="s">
        <v>521</v>
      </c>
      <c r="C40" s="987" t="s">
        <v>522</v>
      </c>
      <c r="D40" s="988"/>
      <c r="E40" s="341" t="s">
        <v>2</v>
      </c>
      <c r="F40" s="383" t="s">
        <v>629</v>
      </c>
      <c r="G40" s="383" t="s">
        <v>630</v>
      </c>
      <c r="H40" s="1001"/>
      <c r="I40" s="1002"/>
      <c r="J40" s="1002"/>
      <c r="K40" s="1002"/>
      <c r="L40" s="1002"/>
      <c r="M40" s="1003"/>
      <c r="N40" s="382" t="s">
        <v>545</v>
      </c>
      <c r="O40" s="341" t="s">
        <v>530</v>
      </c>
      <c r="P40" s="386" t="s">
        <v>546</v>
      </c>
    </row>
    <row r="41" spans="1:17" x14ac:dyDescent="0.25">
      <c r="A41" s="387">
        <v>1</v>
      </c>
      <c r="B41" s="332" t="s">
        <v>539</v>
      </c>
      <c r="C41" s="1018" t="s">
        <v>543</v>
      </c>
      <c r="D41" s="1019"/>
      <c r="E41" s="308">
        <v>1</v>
      </c>
      <c r="F41" s="291"/>
      <c r="G41" s="334"/>
      <c r="H41" s="1004"/>
      <c r="I41" s="1005"/>
      <c r="J41" s="1005"/>
      <c r="K41" s="1005"/>
      <c r="L41" s="1005"/>
      <c r="M41" s="1006"/>
      <c r="N41" s="380" t="s">
        <v>536</v>
      </c>
      <c r="O41" s="342">
        <v>0</v>
      </c>
      <c r="P41" s="388">
        <f>O41*E41</f>
        <v>0</v>
      </c>
    </row>
    <row r="42" spans="1:17" x14ac:dyDescent="0.25">
      <c r="A42" s="387">
        <v>2</v>
      </c>
      <c r="B42" s="332" t="s">
        <v>540</v>
      </c>
      <c r="C42" s="1045" t="s">
        <v>542</v>
      </c>
      <c r="D42" s="1046"/>
      <c r="E42" s="308">
        <v>1</v>
      </c>
      <c r="F42" s="291"/>
      <c r="G42" s="334"/>
      <c r="H42" s="1037"/>
      <c r="I42" s="1038"/>
      <c r="J42" s="1038"/>
      <c r="K42" s="1038"/>
      <c r="L42" s="1038"/>
      <c r="M42" s="1039"/>
      <c r="N42" s="380" t="s">
        <v>536</v>
      </c>
      <c r="O42" s="342">
        <v>0</v>
      </c>
      <c r="P42" s="388">
        <f>O42*E42</f>
        <v>0</v>
      </c>
    </row>
    <row r="43" spans="1:17" x14ac:dyDescent="0.25">
      <c r="A43" s="387">
        <v>3</v>
      </c>
      <c r="B43" s="332" t="s">
        <v>628</v>
      </c>
      <c r="C43" s="1045" t="s">
        <v>631</v>
      </c>
      <c r="D43" s="1046"/>
      <c r="E43" s="308">
        <v>1</v>
      </c>
      <c r="F43" s="291"/>
      <c r="G43" s="334"/>
      <c r="H43" s="1037"/>
      <c r="I43" s="1038"/>
      <c r="J43" s="1038"/>
      <c r="K43" s="1038"/>
      <c r="L43" s="1038"/>
      <c r="M43" s="1039"/>
      <c r="N43" s="380" t="s">
        <v>536</v>
      </c>
      <c r="O43" s="342">
        <v>0</v>
      </c>
      <c r="P43" s="388">
        <f>O43*E43</f>
        <v>0</v>
      </c>
    </row>
    <row r="44" spans="1:17" ht="15.75" thickBot="1" x14ac:dyDescent="0.3">
      <c r="A44" s="389">
        <v>4</v>
      </c>
      <c r="B44" s="390" t="s">
        <v>541</v>
      </c>
      <c r="C44" s="1047" t="s">
        <v>544</v>
      </c>
      <c r="D44" s="1048"/>
      <c r="E44" s="391">
        <v>1</v>
      </c>
      <c r="F44" s="392"/>
      <c r="G44" s="393"/>
      <c r="H44" s="1040"/>
      <c r="I44" s="1041"/>
      <c r="J44" s="1041"/>
      <c r="K44" s="1041"/>
      <c r="L44" s="1041"/>
      <c r="M44" s="1042"/>
      <c r="N44" s="416" t="s">
        <v>536</v>
      </c>
      <c r="O44" s="394">
        <v>0</v>
      </c>
      <c r="P44" s="395">
        <f>O44*E44</f>
        <v>0</v>
      </c>
    </row>
    <row r="45" spans="1:17" ht="16.5" thickBot="1" x14ac:dyDescent="0.3">
      <c r="K45" s="1043" t="s">
        <v>632</v>
      </c>
      <c r="L45" s="1044"/>
      <c r="M45" s="1044"/>
      <c r="N45" s="1044"/>
      <c r="O45" s="1044"/>
      <c r="P45" s="384">
        <f>SUM(P41:P44)</f>
        <v>0</v>
      </c>
    </row>
    <row r="52" spans="3:9" ht="15.75" thickBot="1" x14ac:dyDescent="0.3"/>
    <row r="53" spans="3:9" ht="24" thickBot="1" x14ac:dyDescent="0.4">
      <c r="C53" s="381"/>
      <c r="D53" s="1033" t="s">
        <v>633</v>
      </c>
      <c r="E53" s="1034"/>
      <c r="F53" s="1034"/>
      <c r="G53" s="1034"/>
      <c r="H53" s="1035">
        <f>SUM($P$45,$O$36)</f>
        <v>0</v>
      </c>
      <c r="I53" s="1036"/>
    </row>
  </sheetData>
  <mergeCells count="47">
    <mergeCell ref="D53:G53"/>
    <mergeCell ref="H53:I53"/>
    <mergeCell ref="H42:M42"/>
    <mergeCell ref="H43:M43"/>
    <mergeCell ref="H44:M44"/>
    <mergeCell ref="K45:O45"/>
    <mergeCell ref="C43:D43"/>
    <mergeCell ref="C42:D42"/>
    <mergeCell ref="C44:D44"/>
    <mergeCell ref="F11:F13"/>
    <mergeCell ref="F14:F16"/>
    <mergeCell ref="F20:F21"/>
    <mergeCell ref="A39:P39"/>
    <mergeCell ref="A34:A35"/>
    <mergeCell ref="F27:F31"/>
    <mergeCell ref="F22:F26"/>
    <mergeCell ref="H41:M41"/>
    <mergeCell ref="A6:Q6"/>
    <mergeCell ref="A11:A13"/>
    <mergeCell ref="K36:N36"/>
    <mergeCell ref="A14:A16"/>
    <mergeCell ref="A9:A10"/>
    <mergeCell ref="A20:A21"/>
    <mergeCell ref="A24:A26"/>
    <mergeCell ref="A22:A23"/>
    <mergeCell ref="D7:D8"/>
    <mergeCell ref="G7:G8"/>
    <mergeCell ref="C40:D40"/>
    <mergeCell ref="C41:D41"/>
    <mergeCell ref="A27:A31"/>
    <mergeCell ref="A32:A33"/>
    <mergeCell ref="F9:F10"/>
    <mergeCell ref="N7:N8"/>
    <mergeCell ref="O7:O8"/>
    <mergeCell ref="P7:P8"/>
    <mergeCell ref="Q7:Q8"/>
    <mergeCell ref="H40:M40"/>
    <mergeCell ref="A1:M2"/>
    <mergeCell ref="I7:J7"/>
    <mergeCell ref="K7:L7"/>
    <mergeCell ref="A7:A8"/>
    <mergeCell ref="B7:B8"/>
    <mergeCell ref="C7:C8"/>
    <mergeCell ref="E7:E8"/>
    <mergeCell ref="F7:F8"/>
    <mergeCell ref="H7:H8"/>
    <mergeCell ref="M7:M8"/>
  </mergeCells>
  <hyperlinks>
    <hyperlink ref="D9" r:id="rId1"/>
    <hyperlink ref="D11" r:id="rId2" display="ZR2-GMD-PSL-M-UPR-INJ"/>
    <hyperlink ref="D12" r:id="rId3" display="ZR2-GMD-PSL-M-LOW-INJ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3" r:id="rId21" display="ZR2-PCK-TRA-LID"/>
    <hyperlink ref="D32" r:id="rId22" display="ZR2-PCK-TRA-TOP"/>
    <hyperlink ref="D34" r:id="rId23" display="ZR2-PCK-LFM"/>
    <hyperlink ref="D35" r:id="rId24" display="ZR2-PCK-UFM"/>
    <hyperlink ref="D18" r:id="rId25"/>
    <hyperlink ref="D10" r:id="rId26"/>
    <hyperlink ref="D19" r:id="rId27" display="ZR2-TLE-2SD-BODY-HALF"/>
  </hyperlinks>
  <pageMargins left="0.7" right="0.7" top="0.75" bottom="0.75" header="0.3" footer="0.3"/>
  <drawing r:id="rId2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 s="1049" t="s">
        <v>782</v>
      </c>
      <c r="B1" s="1049"/>
      <c r="C1" s="104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Raw Material Cost</vt:lpstr>
      <vt:lpstr>Assembly Overview</vt:lpstr>
      <vt:lpstr>BOM</vt:lpstr>
      <vt:lpstr>NRE</vt:lpstr>
      <vt:lpstr>Terms &amp;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Verma</dc:creator>
  <cp:lastModifiedBy>Nikhil Jali</cp:lastModifiedBy>
  <dcterms:created xsi:type="dcterms:W3CDTF">2016-10-03T19:10:22Z</dcterms:created>
  <dcterms:modified xsi:type="dcterms:W3CDTF">2016-10-28T01:20:25Z</dcterms:modified>
</cp:coreProperties>
</file>