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\\wsl$\Ubuntu-20.04\root\custom-channelData\"/>
    </mc:Choice>
  </mc:AlternateContent>
  <xr:revisionPtr revIDLastSave="0" documentId="13_ncr:1_{5533A6D9-FEAD-44F5-9BFB-D6A8A1D71A69}" xr6:coauthVersionLast="47" xr6:coauthVersionMax="47" xr10:uidLastSave="{00000000-0000-0000-0000-000000000000}"/>
  <bookViews>
    <workbookView xWindow="-18000" yWindow="3075" windowWidth="29040" windowHeight="15000" xr2:uid="{00000000-000D-0000-FFFF-FFFF00000000}"/>
  </bookViews>
  <sheets>
    <sheet name="Sheet1" sheetId="1" r:id="rId1"/>
    <sheet name="Sheet2" sheetId="2" r:id="rId2"/>
    <sheet name="Sheet1 (2)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3" i="4" l="1"/>
  <c r="O237" i="4"/>
  <c r="O233" i="4"/>
  <c r="O227" i="4"/>
  <c r="O215" i="4"/>
  <c r="O205" i="4"/>
  <c r="O199" i="4"/>
  <c r="O191" i="4"/>
  <c r="O181" i="4"/>
  <c r="O169" i="4"/>
  <c r="O161" i="4"/>
  <c r="O155" i="4"/>
  <c r="O145" i="4"/>
  <c r="O137" i="4"/>
  <c r="O129" i="4"/>
  <c r="O121" i="4"/>
  <c r="O117" i="4"/>
  <c r="O90" i="4"/>
  <c r="E93" i="4"/>
  <c r="E94" i="4"/>
  <c r="E95" i="4"/>
  <c r="E96" i="4"/>
  <c r="E97" i="4"/>
  <c r="D75" i="4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N93" i="4"/>
  <c r="N94" i="4"/>
  <c r="N95" i="4"/>
  <c r="N96" i="4"/>
  <c r="N97" i="4"/>
  <c r="N282" i="4"/>
  <c r="N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1" i="4"/>
  <c r="I225" i="4"/>
  <c r="K2" i="4"/>
  <c r="C1" i="4"/>
  <c r="B2" i="4"/>
  <c r="I2" i="4" s="1"/>
  <c r="B3" i="4"/>
  <c r="I3" i="4" s="1"/>
  <c r="B4" i="4"/>
  <c r="I4" i="4" s="1"/>
  <c r="B5" i="4"/>
  <c r="I5" i="4" s="1"/>
  <c r="B6" i="4"/>
  <c r="I6" i="4" s="1"/>
  <c r="B7" i="4"/>
  <c r="I7" i="4" s="1"/>
  <c r="B8" i="4"/>
  <c r="I8" i="4" s="1"/>
  <c r="B9" i="4"/>
  <c r="I9" i="4" s="1"/>
  <c r="B10" i="4"/>
  <c r="I10" i="4" s="1"/>
  <c r="B11" i="4"/>
  <c r="I11" i="4" s="1"/>
  <c r="B12" i="4"/>
  <c r="I12" i="4" s="1"/>
  <c r="B13" i="4"/>
  <c r="I13" i="4" s="1"/>
  <c r="B14" i="4"/>
  <c r="I14" i="4" s="1"/>
  <c r="B15" i="4"/>
  <c r="I15" i="4" s="1"/>
  <c r="B16" i="4"/>
  <c r="I16" i="4" s="1"/>
  <c r="B17" i="4"/>
  <c r="I17" i="4" s="1"/>
  <c r="B18" i="4"/>
  <c r="I18" i="4" s="1"/>
  <c r="B19" i="4"/>
  <c r="I19" i="4" s="1"/>
  <c r="B20" i="4"/>
  <c r="I20" i="4" s="1"/>
  <c r="B21" i="4"/>
  <c r="I21" i="4" s="1"/>
  <c r="B22" i="4"/>
  <c r="I22" i="4" s="1"/>
  <c r="B23" i="4"/>
  <c r="I23" i="4" s="1"/>
  <c r="B24" i="4"/>
  <c r="I24" i="4" s="1"/>
  <c r="B25" i="4"/>
  <c r="I25" i="4" s="1"/>
  <c r="B26" i="4"/>
  <c r="I26" i="4" s="1"/>
  <c r="B27" i="4"/>
  <c r="I27" i="4" s="1"/>
  <c r="B28" i="4"/>
  <c r="I28" i="4" s="1"/>
  <c r="B29" i="4"/>
  <c r="I29" i="4" s="1"/>
  <c r="B30" i="4"/>
  <c r="I30" i="4" s="1"/>
  <c r="B31" i="4"/>
  <c r="I31" i="4" s="1"/>
  <c r="B32" i="4"/>
  <c r="I32" i="4" s="1"/>
  <c r="B33" i="4"/>
  <c r="I33" i="4" s="1"/>
  <c r="B34" i="4"/>
  <c r="I34" i="4" s="1"/>
  <c r="B35" i="4"/>
  <c r="I35" i="4" s="1"/>
  <c r="B36" i="4"/>
  <c r="I36" i="4" s="1"/>
  <c r="B37" i="4"/>
  <c r="I37" i="4" s="1"/>
  <c r="B38" i="4"/>
  <c r="I38" i="4" s="1"/>
  <c r="B39" i="4"/>
  <c r="I39" i="4" s="1"/>
  <c r="B40" i="4"/>
  <c r="I40" i="4" s="1"/>
  <c r="B41" i="4"/>
  <c r="I41" i="4" s="1"/>
  <c r="B42" i="4"/>
  <c r="I42" i="4" s="1"/>
  <c r="B43" i="4"/>
  <c r="I43" i="4" s="1"/>
  <c r="B44" i="4"/>
  <c r="I44" i="4" s="1"/>
  <c r="B45" i="4"/>
  <c r="I45" i="4" s="1"/>
  <c r="B46" i="4"/>
  <c r="I46" i="4" s="1"/>
  <c r="B47" i="4"/>
  <c r="I47" i="4" s="1"/>
  <c r="B48" i="4"/>
  <c r="I48" i="4" s="1"/>
  <c r="B49" i="4"/>
  <c r="I49" i="4" s="1"/>
  <c r="B50" i="4"/>
  <c r="I50" i="4" s="1"/>
  <c r="B51" i="4"/>
  <c r="I51" i="4" s="1"/>
  <c r="B52" i="4"/>
  <c r="I52" i="4" s="1"/>
  <c r="B53" i="4"/>
  <c r="I53" i="4" s="1"/>
  <c r="B54" i="4"/>
  <c r="I54" i="4" s="1"/>
  <c r="B55" i="4"/>
  <c r="I55" i="4" s="1"/>
  <c r="B56" i="4"/>
  <c r="I56" i="4" s="1"/>
  <c r="B57" i="4"/>
  <c r="I57" i="4" s="1"/>
  <c r="B58" i="4"/>
  <c r="I58" i="4" s="1"/>
  <c r="B59" i="4"/>
  <c r="I59" i="4" s="1"/>
  <c r="B60" i="4"/>
  <c r="I60" i="4" s="1"/>
  <c r="B61" i="4"/>
  <c r="I61" i="4" s="1"/>
  <c r="B62" i="4"/>
  <c r="I62" i="4" s="1"/>
  <c r="B63" i="4"/>
  <c r="I63" i="4" s="1"/>
  <c r="B64" i="4"/>
  <c r="I64" i="4" s="1"/>
  <c r="B65" i="4"/>
  <c r="I65" i="4" s="1"/>
  <c r="B66" i="4"/>
  <c r="I66" i="4" s="1"/>
  <c r="B67" i="4"/>
  <c r="I67" i="4" s="1"/>
  <c r="B68" i="4"/>
  <c r="I68" i="4" s="1"/>
  <c r="B69" i="4"/>
  <c r="I69" i="4" s="1"/>
  <c r="B70" i="4"/>
  <c r="I70" i="4" s="1"/>
  <c r="B71" i="4"/>
  <c r="I71" i="4" s="1"/>
  <c r="B72" i="4"/>
  <c r="I72" i="4" s="1"/>
  <c r="B73" i="4"/>
  <c r="I73" i="4" s="1"/>
  <c r="B74" i="4"/>
  <c r="I74" i="4" s="1"/>
  <c r="B75" i="4"/>
  <c r="I75" i="4" s="1"/>
  <c r="B76" i="4"/>
  <c r="I76" i="4" s="1"/>
  <c r="B77" i="4"/>
  <c r="I77" i="4" s="1"/>
  <c r="B78" i="4"/>
  <c r="I78" i="4" s="1"/>
  <c r="B79" i="4"/>
  <c r="I79" i="4" s="1"/>
  <c r="B80" i="4"/>
  <c r="I80" i="4" s="1"/>
  <c r="B81" i="4"/>
  <c r="I81" i="4" s="1"/>
  <c r="B82" i="4"/>
  <c r="I82" i="4" s="1"/>
  <c r="B83" i="4"/>
  <c r="I83" i="4" s="1"/>
  <c r="B84" i="4"/>
  <c r="I84" i="4" s="1"/>
  <c r="B85" i="4"/>
  <c r="I85" i="4" s="1"/>
  <c r="B86" i="4"/>
  <c r="I86" i="4" s="1"/>
  <c r="B87" i="4"/>
  <c r="I87" i="4" s="1"/>
  <c r="B88" i="4"/>
  <c r="I88" i="4" s="1"/>
  <c r="B89" i="4"/>
  <c r="I89" i="4" s="1"/>
  <c r="B90" i="4"/>
  <c r="I90" i="4" s="1"/>
  <c r="B91" i="4"/>
  <c r="I91" i="4" s="1"/>
  <c r="B92" i="4"/>
  <c r="I92" i="4" s="1"/>
  <c r="B93" i="4"/>
  <c r="I93" i="4" s="1"/>
  <c r="B94" i="4"/>
  <c r="I94" i="4" s="1"/>
  <c r="B95" i="4"/>
  <c r="I95" i="4" s="1"/>
  <c r="B96" i="4"/>
  <c r="I96" i="4" s="1"/>
  <c r="B97" i="4"/>
  <c r="I97" i="4" s="1"/>
  <c r="B98" i="4"/>
  <c r="I98" i="4" s="1"/>
  <c r="B99" i="4"/>
  <c r="I99" i="4" s="1"/>
  <c r="B100" i="4"/>
  <c r="I100" i="4" s="1"/>
  <c r="B101" i="4"/>
  <c r="I101" i="4" s="1"/>
  <c r="B102" i="4"/>
  <c r="I102" i="4" s="1"/>
  <c r="B103" i="4"/>
  <c r="I103" i="4" s="1"/>
  <c r="B104" i="4"/>
  <c r="I104" i="4" s="1"/>
  <c r="B105" i="4"/>
  <c r="I105" i="4" s="1"/>
  <c r="B106" i="4"/>
  <c r="I106" i="4" s="1"/>
  <c r="B107" i="4"/>
  <c r="I107" i="4" s="1"/>
  <c r="B108" i="4"/>
  <c r="I108" i="4" s="1"/>
  <c r="B109" i="4"/>
  <c r="I109" i="4" s="1"/>
  <c r="B110" i="4"/>
  <c r="I110" i="4" s="1"/>
  <c r="B111" i="4"/>
  <c r="I111" i="4" s="1"/>
  <c r="B112" i="4"/>
  <c r="I112" i="4" s="1"/>
  <c r="B113" i="4"/>
  <c r="I113" i="4" s="1"/>
  <c r="B114" i="4"/>
  <c r="I114" i="4" s="1"/>
  <c r="B115" i="4"/>
  <c r="I115" i="4" s="1"/>
  <c r="B116" i="4"/>
  <c r="I116" i="4" s="1"/>
  <c r="B117" i="4"/>
  <c r="I117" i="4" s="1"/>
  <c r="B118" i="4"/>
  <c r="I118" i="4" s="1"/>
  <c r="B119" i="4"/>
  <c r="I119" i="4" s="1"/>
  <c r="B120" i="4"/>
  <c r="I120" i="4" s="1"/>
  <c r="B121" i="4"/>
  <c r="I121" i="4" s="1"/>
  <c r="B122" i="4"/>
  <c r="I122" i="4" s="1"/>
  <c r="B123" i="4"/>
  <c r="I123" i="4" s="1"/>
  <c r="B124" i="4"/>
  <c r="I124" i="4" s="1"/>
  <c r="B125" i="4"/>
  <c r="I125" i="4" s="1"/>
  <c r="B126" i="4"/>
  <c r="I126" i="4" s="1"/>
  <c r="B127" i="4"/>
  <c r="I127" i="4" s="1"/>
  <c r="B128" i="4"/>
  <c r="I128" i="4" s="1"/>
  <c r="B129" i="4"/>
  <c r="I129" i="4" s="1"/>
  <c r="B130" i="4"/>
  <c r="I130" i="4" s="1"/>
  <c r="B131" i="4"/>
  <c r="I131" i="4" s="1"/>
  <c r="B132" i="4"/>
  <c r="I132" i="4" s="1"/>
  <c r="B133" i="4"/>
  <c r="I133" i="4" s="1"/>
  <c r="B134" i="4"/>
  <c r="I134" i="4" s="1"/>
  <c r="B135" i="4"/>
  <c r="I135" i="4" s="1"/>
  <c r="B136" i="4"/>
  <c r="I136" i="4" s="1"/>
  <c r="B137" i="4"/>
  <c r="I137" i="4" s="1"/>
  <c r="B138" i="4"/>
  <c r="I138" i="4" s="1"/>
  <c r="B139" i="4"/>
  <c r="I139" i="4" s="1"/>
  <c r="B140" i="4"/>
  <c r="I140" i="4" s="1"/>
  <c r="B141" i="4"/>
  <c r="I141" i="4" s="1"/>
  <c r="B142" i="4"/>
  <c r="I142" i="4" s="1"/>
  <c r="B143" i="4"/>
  <c r="I143" i="4" s="1"/>
  <c r="B144" i="4"/>
  <c r="I144" i="4" s="1"/>
  <c r="B145" i="4"/>
  <c r="I145" i="4" s="1"/>
  <c r="B146" i="4"/>
  <c r="I146" i="4" s="1"/>
  <c r="B147" i="4"/>
  <c r="I147" i="4" s="1"/>
  <c r="B148" i="4"/>
  <c r="I148" i="4" s="1"/>
  <c r="B149" i="4"/>
  <c r="I149" i="4" s="1"/>
  <c r="B150" i="4"/>
  <c r="I150" i="4" s="1"/>
  <c r="B151" i="4"/>
  <c r="I151" i="4" s="1"/>
  <c r="B152" i="4"/>
  <c r="I152" i="4" s="1"/>
  <c r="B153" i="4"/>
  <c r="I153" i="4" s="1"/>
  <c r="B154" i="4"/>
  <c r="I154" i="4" s="1"/>
  <c r="B155" i="4"/>
  <c r="I155" i="4" s="1"/>
  <c r="B156" i="4"/>
  <c r="I156" i="4" s="1"/>
  <c r="B157" i="4"/>
  <c r="I157" i="4" s="1"/>
  <c r="B158" i="4"/>
  <c r="I158" i="4" s="1"/>
  <c r="B159" i="4"/>
  <c r="I159" i="4" s="1"/>
  <c r="B160" i="4"/>
  <c r="I160" i="4" s="1"/>
  <c r="B161" i="4"/>
  <c r="I161" i="4" s="1"/>
  <c r="B162" i="4"/>
  <c r="I162" i="4" s="1"/>
  <c r="B163" i="4"/>
  <c r="I163" i="4" s="1"/>
  <c r="B164" i="4"/>
  <c r="I164" i="4" s="1"/>
  <c r="B165" i="4"/>
  <c r="I165" i="4" s="1"/>
  <c r="B166" i="4"/>
  <c r="I166" i="4" s="1"/>
  <c r="B167" i="4"/>
  <c r="I167" i="4" s="1"/>
  <c r="B168" i="4"/>
  <c r="I168" i="4" s="1"/>
  <c r="B169" i="4"/>
  <c r="I169" i="4" s="1"/>
  <c r="B170" i="4"/>
  <c r="I170" i="4" s="1"/>
  <c r="B171" i="4"/>
  <c r="I171" i="4" s="1"/>
  <c r="B172" i="4"/>
  <c r="I172" i="4" s="1"/>
  <c r="B173" i="4"/>
  <c r="I173" i="4" s="1"/>
  <c r="B174" i="4"/>
  <c r="I174" i="4" s="1"/>
  <c r="B175" i="4"/>
  <c r="I175" i="4" s="1"/>
  <c r="B176" i="4"/>
  <c r="I176" i="4" s="1"/>
  <c r="B177" i="4"/>
  <c r="I177" i="4" s="1"/>
  <c r="B178" i="4"/>
  <c r="I178" i="4" s="1"/>
  <c r="B179" i="4"/>
  <c r="I179" i="4" s="1"/>
  <c r="B180" i="4"/>
  <c r="I180" i="4" s="1"/>
  <c r="B181" i="4"/>
  <c r="I181" i="4" s="1"/>
  <c r="B182" i="4"/>
  <c r="I182" i="4" s="1"/>
  <c r="B183" i="4"/>
  <c r="I183" i="4" s="1"/>
  <c r="B184" i="4"/>
  <c r="I184" i="4" s="1"/>
  <c r="B185" i="4"/>
  <c r="I185" i="4" s="1"/>
  <c r="B186" i="4"/>
  <c r="I186" i="4" s="1"/>
  <c r="B187" i="4"/>
  <c r="I187" i="4" s="1"/>
  <c r="B188" i="4"/>
  <c r="I188" i="4" s="1"/>
  <c r="B189" i="4"/>
  <c r="I189" i="4" s="1"/>
  <c r="B190" i="4"/>
  <c r="I190" i="4" s="1"/>
  <c r="B191" i="4"/>
  <c r="I191" i="4" s="1"/>
  <c r="B192" i="4"/>
  <c r="I192" i="4" s="1"/>
  <c r="B193" i="4"/>
  <c r="I193" i="4" s="1"/>
  <c r="B194" i="4"/>
  <c r="I194" i="4" s="1"/>
  <c r="B195" i="4"/>
  <c r="I195" i="4" s="1"/>
  <c r="B196" i="4"/>
  <c r="I196" i="4" s="1"/>
  <c r="B197" i="4"/>
  <c r="I197" i="4" s="1"/>
  <c r="B198" i="4"/>
  <c r="I198" i="4" s="1"/>
  <c r="B199" i="4"/>
  <c r="I199" i="4" s="1"/>
  <c r="B200" i="4"/>
  <c r="I200" i="4" s="1"/>
  <c r="B201" i="4"/>
  <c r="I201" i="4" s="1"/>
  <c r="B202" i="4"/>
  <c r="I202" i="4" s="1"/>
  <c r="B203" i="4"/>
  <c r="I203" i="4" s="1"/>
  <c r="B204" i="4"/>
  <c r="I204" i="4" s="1"/>
  <c r="B205" i="4"/>
  <c r="I205" i="4" s="1"/>
  <c r="B206" i="4"/>
  <c r="I206" i="4" s="1"/>
  <c r="B207" i="4"/>
  <c r="I207" i="4" s="1"/>
  <c r="B208" i="4"/>
  <c r="I208" i="4" s="1"/>
  <c r="B209" i="4"/>
  <c r="I209" i="4" s="1"/>
  <c r="B210" i="4"/>
  <c r="I210" i="4" s="1"/>
  <c r="B211" i="4"/>
  <c r="I211" i="4" s="1"/>
  <c r="B212" i="4"/>
  <c r="I212" i="4" s="1"/>
  <c r="B213" i="4"/>
  <c r="I213" i="4" s="1"/>
  <c r="B214" i="4"/>
  <c r="I214" i="4" s="1"/>
  <c r="B215" i="4"/>
  <c r="I215" i="4" s="1"/>
  <c r="B216" i="4"/>
  <c r="I216" i="4" s="1"/>
  <c r="B217" i="4"/>
  <c r="I217" i="4" s="1"/>
  <c r="B218" i="4"/>
  <c r="I218" i="4" s="1"/>
  <c r="B219" i="4"/>
  <c r="I219" i="4" s="1"/>
  <c r="B220" i="4"/>
  <c r="I220" i="4" s="1"/>
  <c r="B221" i="4"/>
  <c r="I221" i="4" s="1"/>
  <c r="B222" i="4"/>
  <c r="I222" i="4" s="1"/>
  <c r="B223" i="4"/>
  <c r="I223" i="4" s="1"/>
  <c r="B224" i="4"/>
  <c r="I224" i="4" s="1"/>
  <c r="B225" i="4"/>
  <c r="B226" i="4"/>
  <c r="I226" i="4" s="1"/>
  <c r="B227" i="4"/>
  <c r="I227" i="4" s="1"/>
  <c r="B228" i="4"/>
  <c r="I228" i="4" s="1"/>
  <c r="B229" i="4"/>
  <c r="I229" i="4" s="1"/>
  <c r="B230" i="4"/>
  <c r="I230" i="4" s="1"/>
  <c r="B231" i="4"/>
  <c r="I231" i="4" s="1"/>
  <c r="B232" i="4"/>
  <c r="I232" i="4" s="1"/>
  <c r="B233" i="4"/>
  <c r="I233" i="4" s="1"/>
  <c r="B234" i="4"/>
  <c r="I234" i="4" s="1"/>
  <c r="B235" i="4"/>
  <c r="I235" i="4" s="1"/>
  <c r="B236" i="4"/>
  <c r="I236" i="4" s="1"/>
  <c r="B237" i="4"/>
  <c r="I237" i="4" s="1"/>
  <c r="B238" i="4"/>
  <c r="I238" i="4" s="1"/>
  <c r="B239" i="4"/>
  <c r="I239" i="4" s="1"/>
  <c r="B240" i="4"/>
  <c r="I240" i="4" s="1"/>
  <c r="B241" i="4"/>
  <c r="I241" i="4" s="1"/>
  <c r="B242" i="4"/>
  <c r="I242" i="4" s="1"/>
  <c r="B243" i="4"/>
  <c r="I243" i="4" s="1"/>
  <c r="B244" i="4"/>
  <c r="I244" i="4" s="1"/>
  <c r="B245" i="4"/>
  <c r="I245" i="4" s="1"/>
  <c r="B246" i="4"/>
  <c r="I246" i="4" s="1"/>
  <c r="B247" i="4"/>
  <c r="I247" i="4" s="1"/>
  <c r="B248" i="4"/>
  <c r="I248" i="4" s="1"/>
  <c r="B249" i="4"/>
  <c r="I249" i="4" s="1"/>
  <c r="B250" i="4"/>
  <c r="I250" i="4" s="1"/>
  <c r="B251" i="4"/>
  <c r="I251" i="4" s="1"/>
  <c r="B252" i="4"/>
  <c r="I252" i="4" s="1"/>
  <c r="B253" i="4"/>
  <c r="I253" i="4" s="1"/>
  <c r="B254" i="4"/>
  <c r="I254" i="4" s="1"/>
  <c r="B255" i="4"/>
  <c r="I255" i="4" s="1"/>
  <c r="B256" i="4"/>
  <c r="I256" i="4" s="1"/>
  <c r="B257" i="4"/>
  <c r="I257" i="4" s="1"/>
  <c r="B258" i="4"/>
  <c r="I258" i="4" s="1"/>
  <c r="B259" i="4"/>
  <c r="I259" i="4" s="1"/>
  <c r="B260" i="4"/>
  <c r="I260" i="4" s="1"/>
  <c r="B261" i="4"/>
  <c r="I261" i="4" s="1"/>
  <c r="B262" i="4"/>
  <c r="I262" i="4" s="1"/>
  <c r="B263" i="4"/>
  <c r="I263" i="4" s="1"/>
  <c r="B264" i="4"/>
  <c r="I264" i="4" s="1"/>
  <c r="B265" i="4"/>
  <c r="I265" i="4" s="1"/>
  <c r="B266" i="4"/>
  <c r="I266" i="4" s="1"/>
  <c r="B267" i="4"/>
  <c r="I267" i="4" s="1"/>
  <c r="B268" i="4"/>
  <c r="I268" i="4" s="1"/>
  <c r="B269" i="4"/>
  <c r="I269" i="4" s="1"/>
  <c r="B270" i="4"/>
  <c r="I270" i="4" s="1"/>
  <c r="B271" i="4"/>
  <c r="I271" i="4" s="1"/>
  <c r="B272" i="4"/>
  <c r="I272" i="4" s="1"/>
  <c r="B273" i="4"/>
  <c r="I273" i="4" s="1"/>
  <c r="B274" i="4"/>
  <c r="I274" i="4" s="1"/>
  <c r="B275" i="4"/>
  <c r="I275" i="4" s="1"/>
  <c r="B276" i="4"/>
  <c r="I276" i="4" s="1"/>
  <c r="B277" i="4"/>
  <c r="I277" i="4" s="1"/>
  <c r="B278" i="4"/>
  <c r="I278" i="4" s="1"/>
  <c r="B279" i="4"/>
  <c r="I279" i="4" s="1"/>
  <c r="B280" i="4"/>
  <c r="I280" i="4" s="1"/>
  <c r="B281" i="4"/>
  <c r="I281" i="4" s="1"/>
  <c r="B282" i="4"/>
  <c r="I282" i="4" s="1"/>
  <c r="B283" i="4"/>
  <c r="I283" i="4" s="1"/>
  <c r="B1" i="4"/>
  <c r="I1" i="4" s="1"/>
  <c r="J88" i="3"/>
  <c r="J86" i="3"/>
  <c r="J84" i="3"/>
  <c r="I88" i="3"/>
  <c r="D82" i="3"/>
  <c r="D80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22" i="3"/>
  <c r="B1" i="3"/>
  <c r="C1" i="3"/>
  <c r="F3" i="3" s="1"/>
  <c r="M1" i="3"/>
  <c r="D2" i="3"/>
  <c r="L2" i="3"/>
  <c r="M2" i="3"/>
  <c r="B3" i="3"/>
  <c r="C3" i="3"/>
  <c r="H3" i="3"/>
  <c r="E115" i="4" l="1"/>
  <c r="N115" i="4" s="1"/>
  <c r="E146" i="4"/>
  <c r="N146" i="4" s="1"/>
  <c r="E102" i="4"/>
  <c r="N102" i="4" s="1"/>
  <c r="E127" i="4"/>
  <c r="N127" i="4" s="1"/>
  <c r="E114" i="4"/>
  <c r="N114" i="4" s="1"/>
  <c r="E110" i="4"/>
  <c r="N110" i="4" s="1"/>
  <c r="E106" i="4"/>
  <c r="N106" i="4" s="1"/>
  <c r="E98" i="4"/>
  <c r="N98" i="4" s="1"/>
  <c r="E137" i="4"/>
  <c r="N137" i="4" s="1"/>
  <c r="E121" i="4"/>
  <c r="N121" i="4" s="1"/>
  <c r="E117" i="4"/>
  <c r="N117" i="4" s="1"/>
  <c r="E113" i="4"/>
  <c r="N113" i="4" s="1"/>
  <c r="E109" i="4"/>
  <c r="N109" i="4" s="1"/>
  <c r="E105" i="4"/>
  <c r="N105" i="4" s="1"/>
  <c r="E101" i="4"/>
  <c r="N101" i="4" s="1"/>
  <c r="E112" i="4"/>
  <c r="N112" i="4" s="1"/>
  <c r="E104" i="4"/>
  <c r="N104" i="4" s="1"/>
  <c r="E123" i="4"/>
  <c r="N123" i="4" s="1"/>
  <c r="E119" i="4"/>
  <c r="N119" i="4" s="1"/>
  <c r="E111" i="4"/>
  <c r="N111" i="4" s="1"/>
  <c r="E107" i="4"/>
  <c r="N107" i="4" s="1"/>
  <c r="E103" i="4"/>
  <c r="N103" i="4" s="1"/>
  <c r="E99" i="4"/>
  <c r="N99" i="4" s="1"/>
  <c r="E2" i="4"/>
  <c r="N2" i="4" s="1"/>
  <c r="E120" i="4"/>
  <c r="N120" i="4" s="1"/>
  <c r="E140" i="4"/>
  <c r="N140" i="4" s="1"/>
  <c r="E124" i="4"/>
  <c r="N124" i="4" s="1"/>
  <c r="E116" i="4"/>
  <c r="N116" i="4" s="1"/>
  <c r="E108" i="4"/>
  <c r="N108" i="4" s="1"/>
  <c r="E100" i="4"/>
  <c r="N100" i="4" s="1"/>
  <c r="J1" i="4"/>
  <c r="C2" i="4"/>
  <c r="E3" i="4" s="1"/>
  <c r="N3" i="4" s="1"/>
  <c r="I84" i="3"/>
  <c r="I86" i="3" s="1"/>
  <c r="N2" i="3"/>
  <c r="L3" i="3"/>
  <c r="M3" i="3" s="1"/>
  <c r="N3" i="3" s="1"/>
  <c r="A4" i="3"/>
  <c r="B4" i="3" s="1"/>
  <c r="F4" i="3"/>
  <c r="H23" i="3"/>
  <c r="H24" i="3"/>
  <c r="H27" i="3"/>
  <c r="H49" i="3" s="1"/>
  <c r="AN74" i="1"/>
  <c r="AL102" i="1" s="1"/>
  <c r="AM102" i="1" s="1"/>
  <c r="AM72" i="1"/>
  <c r="AQ74" i="1"/>
  <c r="AL100" i="1"/>
  <c r="AM100" i="1" s="1"/>
  <c r="AL99" i="1"/>
  <c r="AM99" i="1" s="1"/>
  <c r="AS114" i="1"/>
  <c r="AR113" i="1"/>
  <c r="AS113" i="1" s="1"/>
  <c r="AR114" i="1"/>
  <c r="AR115" i="1"/>
  <c r="AS115" i="1" s="1"/>
  <c r="AR116" i="1"/>
  <c r="AS116" i="1" s="1"/>
  <c r="AR112" i="1"/>
  <c r="AS112" i="1" s="1"/>
  <c r="AS108" i="1"/>
  <c r="AR103" i="1"/>
  <c r="AS103" i="1" s="1"/>
  <c r="AR104" i="1"/>
  <c r="AS104" i="1" s="1"/>
  <c r="AR105" i="1"/>
  <c r="AS105" i="1" s="1"/>
  <c r="AR106" i="1"/>
  <c r="AS106" i="1" s="1"/>
  <c r="AR107" i="1"/>
  <c r="AS107" i="1" s="1"/>
  <c r="AR108" i="1"/>
  <c r="AR109" i="1"/>
  <c r="AS109" i="1" s="1"/>
  <c r="AR110" i="1"/>
  <c r="AS110" i="1" s="1"/>
  <c r="AR102" i="1"/>
  <c r="AS102" i="1" s="1"/>
  <c r="AL98" i="1"/>
  <c r="AM98" i="1" s="1"/>
  <c r="AM76" i="1"/>
  <c r="AM77" i="1"/>
  <c r="AM75" i="1"/>
  <c r="AM88" i="1"/>
  <c r="AM89" i="1"/>
  <c r="AM90" i="1"/>
  <c r="AM91" i="1"/>
  <c r="AM92" i="1"/>
  <c r="AM93" i="1"/>
  <c r="AM94" i="1"/>
  <c r="AM87" i="1"/>
  <c r="AM82" i="1"/>
  <c r="AM83" i="1"/>
  <c r="AM84" i="1"/>
  <c r="AM85" i="1"/>
  <c r="AM80" i="1"/>
  <c r="AM79" i="1"/>
  <c r="AM73" i="1"/>
  <c r="AB6" i="1"/>
  <c r="AC6" i="1"/>
  <c r="AD7" i="1" s="1"/>
  <c r="AD6" i="1"/>
  <c r="AE6" i="1"/>
  <c r="AF6" i="1"/>
  <c r="AG6" i="1"/>
  <c r="AG7" i="1" s="1"/>
  <c r="AH6" i="1"/>
  <c r="AI6" i="1"/>
  <c r="AB7" i="1"/>
  <c r="AC7" i="1"/>
  <c r="AE7" i="1"/>
  <c r="AI7" i="1"/>
  <c r="AB8" i="1"/>
  <c r="AC8" i="1"/>
  <c r="AD8" i="1"/>
  <c r="AE9" i="1" s="1"/>
  <c r="AE8" i="1"/>
  <c r="AF9" i="1" s="1"/>
  <c r="AF8" i="1"/>
  <c r="AG8" i="1"/>
  <c r="AH8" i="1"/>
  <c r="AH9" i="1" s="1"/>
  <c r="AI8" i="1"/>
  <c r="AB9" i="1"/>
  <c r="AC9" i="1"/>
  <c r="AD9" i="1"/>
  <c r="AG9" i="1"/>
  <c r="AI9" i="1"/>
  <c r="AB10" i="1"/>
  <c r="AC10" i="1"/>
  <c r="AD10" i="1"/>
  <c r="AE10" i="1"/>
  <c r="AF11" i="1" s="1"/>
  <c r="AF10" i="1"/>
  <c r="AG10" i="1"/>
  <c r="AH10" i="1"/>
  <c r="AI10" i="1"/>
  <c r="AI11" i="1" s="1"/>
  <c r="AB11" i="1"/>
  <c r="AC11" i="1"/>
  <c r="AD11" i="1"/>
  <c r="AE11" i="1"/>
  <c r="AG11" i="1"/>
  <c r="AH11" i="1"/>
  <c r="AB12" i="1"/>
  <c r="AC13" i="1" s="1"/>
  <c r="AC12" i="1"/>
  <c r="AD12" i="1"/>
  <c r="AE12" i="1"/>
  <c r="AF12" i="1"/>
  <c r="AG13" i="1" s="1"/>
  <c r="AG12" i="1"/>
  <c r="AH12" i="1"/>
  <c r="AI12" i="1"/>
  <c r="AB13" i="1"/>
  <c r="AD13" i="1"/>
  <c r="AE13" i="1"/>
  <c r="AH13" i="1"/>
  <c r="AI13" i="1"/>
  <c r="AB14" i="1"/>
  <c r="AC14" i="1"/>
  <c r="AD15" i="1" s="1"/>
  <c r="AD14" i="1"/>
  <c r="AE14" i="1"/>
  <c r="AF14" i="1"/>
  <c r="AG14" i="1"/>
  <c r="AG15" i="1" s="1"/>
  <c r="AH14" i="1"/>
  <c r="AI14" i="1"/>
  <c r="AB15" i="1"/>
  <c r="AC15" i="1"/>
  <c r="AE15" i="1"/>
  <c r="AH15" i="1"/>
  <c r="AI15" i="1"/>
  <c r="AB16" i="1"/>
  <c r="AC16" i="1"/>
  <c r="AD16" i="1"/>
  <c r="AE17" i="1" s="1"/>
  <c r="AE16" i="1"/>
  <c r="AF17" i="1" s="1"/>
  <c r="AF16" i="1"/>
  <c r="AG16" i="1"/>
  <c r="AH16" i="1"/>
  <c r="AH17" i="1" s="1"/>
  <c r="AI16" i="1"/>
  <c r="AB17" i="1"/>
  <c r="AC17" i="1"/>
  <c r="AD17" i="1"/>
  <c r="AG17" i="1"/>
  <c r="AB18" i="1"/>
  <c r="AC19" i="1" s="1"/>
  <c r="AC18" i="1"/>
  <c r="AD18" i="1"/>
  <c r="AE18" i="1"/>
  <c r="AF19" i="1" s="1"/>
  <c r="AF18" i="1"/>
  <c r="AG18" i="1"/>
  <c r="AH18" i="1"/>
  <c r="AI18" i="1"/>
  <c r="AI19" i="1" s="1"/>
  <c r="AB19" i="1"/>
  <c r="AD19" i="1"/>
  <c r="AG19" i="1"/>
  <c r="AH19" i="1"/>
  <c r="AB20" i="1"/>
  <c r="AC21" i="1" s="1"/>
  <c r="AC20" i="1"/>
  <c r="AD20" i="1"/>
  <c r="AE20" i="1"/>
  <c r="AF20" i="1"/>
  <c r="AG21" i="1" s="1"/>
  <c r="AG20" i="1"/>
  <c r="AH20" i="1"/>
  <c r="AI20" i="1"/>
  <c r="AB21" i="1"/>
  <c r="AD21" i="1"/>
  <c r="AE21" i="1"/>
  <c r="AH21" i="1"/>
  <c r="AI21" i="1"/>
  <c r="AB22" i="1"/>
  <c r="AC22" i="1"/>
  <c r="AD23" i="1" s="1"/>
  <c r="AD22" i="1"/>
  <c r="AE23" i="1" s="1"/>
  <c r="AE22" i="1"/>
  <c r="AF22" i="1"/>
  <c r="AG22" i="1"/>
  <c r="AG23" i="1" s="1"/>
  <c r="AH22" i="1"/>
  <c r="AI22" i="1"/>
  <c r="AB23" i="1"/>
  <c r="AC23" i="1"/>
  <c r="AH23" i="1"/>
  <c r="AI23" i="1"/>
  <c r="AB24" i="1"/>
  <c r="AC24" i="1"/>
  <c r="AD24" i="1"/>
  <c r="AE25" i="1" s="1"/>
  <c r="AE24" i="1"/>
  <c r="AF25" i="1" s="1"/>
  <c r="AF24" i="1"/>
  <c r="AG24" i="1"/>
  <c r="AG25" i="1" s="1"/>
  <c r="AH24" i="1"/>
  <c r="AH25" i="1" s="1"/>
  <c r="AI24" i="1"/>
  <c r="AB25" i="1"/>
  <c r="AC25" i="1"/>
  <c r="AD25" i="1"/>
  <c r="AB26" i="1"/>
  <c r="AC27" i="1" s="1"/>
  <c r="AC26" i="1"/>
  <c r="AD26" i="1"/>
  <c r="AE26" i="1"/>
  <c r="AF27" i="1" s="1"/>
  <c r="AF26" i="1"/>
  <c r="AG26" i="1"/>
  <c r="AH26" i="1"/>
  <c r="AH27" i="1" s="1"/>
  <c r="AI26" i="1"/>
  <c r="AI27" i="1" s="1"/>
  <c r="AB27" i="1"/>
  <c r="AD27" i="1"/>
  <c r="AE27" i="1"/>
  <c r="AG27" i="1"/>
  <c r="AB28" i="1"/>
  <c r="AC29" i="1" s="1"/>
  <c r="AC28" i="1"/>
  <c r="AD29" i="1" s="1"/>
  <c r="AD28" i="1"/>
  <c r="AE28" i="1"/>
  <c r="AF28" i="1"/>
  <c r="AG28" i="1"/>
  <c r="AH28" i="1"/>
  <c r="AI28" i="1"/>
  <c r="AI29" i="1" s="1"/>
  <c r="AB29" i="1"/>
  <c r="AE29" i="1"/>
  <c r="AG29" i="1"/>
  <c r="AH29" i="1"/>
  <c r="AB30" i="1"/>
  <c r="AC30" i="1"/>
  <c r="AD31" i="1" s="1"/>
  <c r="AD30" i="1"/>
  <c r="AE31" i="1" s="1"/>
  <c r="AE30" i="1"/>
  <c r="AF30" i="1"/>
  <c r="AG30" i="1"/>
  <c r="AG31" i="1" s="1"/>
  <c r="AH30" i="1"/>
  <c r="AI30" i="1"/>
  <c r="AB31" i="1"/>
  <c r="AC31" i="1"/>
  <c r="AH31" i="1"/>
  <c r="AI31" i="1"/>
  <c r="AB32" i="1"/>
  <c r="AC32" i="1"/>
  <c r="AD32" i="1"/>
  <c r="AE33" i="1" s="1"/>
  <c r="AE32" i="1"/>
  <c r="AF33" i="1" s="1"/>
  <c r="AF32" i="1"/>
  <c r="AG32" i="1"/>
  <c r="AG33" i="1" s="1"/>
  <c r="AH32" i="1"/>
  <c r="AH33" i="1" s="1"/>
  <c r="AI32" i="1"/>
  <c r="AB33" i="1"/>
  <c r="AC33" i="1"/>
  <c r="AD33" i="1"/>
  <c r="AB34" i="1"/>
  <c r="AC35" i="1" s="1"/>
  <c r="AC34" i="1"/>
  <c r="AD34" i="1"/>
  <c r="AE34" i="1"/>
  <c r="AF35" i="1" s="1"/>
  <c r="AF34" i="1"/>
  <c r="AG34" i="1"/>
  <c r="AH34" i="1"/>
  <c r="AH35" i="1" s="1"/>
  <c r="AI34" i="1"/>
  <c r="AI35" i="1" s="1"/>
  <c r="AB35" i="1"/>
  <c r="AD35" i="1"/>
  <c r="AE35" i="1"/>
  <c r="AG35" i="1"/>
  <c r="AB36" i="1"/>
  <c r="AC37" i="1" s="1"/>
  <c r="AC36" i="1"/>
  <c r="AD37" i="1" s="1"/>
  <c r="AD36" i="1"/>
  <c r="AE36" i="1"/>
  <c r="AF36" i="1"/>
  <c r="AG36" i="1"/>
  <c r="AH36" i="1"/>
  <c r="AI36" i="1"/>
  <c r="AI37" i="1" s="1"/>
  <c r="AB37" i="1"/>
  <c r="AE37" i="1"/>
  <c r="AG37" i="1"/>
  <c r="AH37" i="1"/>
  <c r="AB38" i="1"/>
  <c r="AC38" i="1"/>
  <c r="AD39" i="1" s="1"/>
  <c r="AD38" i="1"/>
  <c r="AE39" i="1" s="1"/>
  <c r="AE38" i="1"/>
  <c r="AF38" i="1"/>
  <c r="AG38" i="1"/>
  <c r="AG39" i="1" s="1"/>
  <c r="AH38" i="1"/>
  <c r="AI38" i="1"/>
  <c r="AB39" i="1"/>
  <c r="AC39" i="1"/>
  <c r="AH39" i="1"/>
  <c r="AI39" i="1"/>
  <c r="AB40" i="1"/>
  <c r="AC40" i="1"/>
  <c r="AD40" i="1"/>
  <c r="AE41" i="1" s="1"/>
  <c r="AE40" i="1"/>
  <c r="AF41" i="1" s="1"/>
  <c r="AF40" i="1"/>
  <c r="AG40" i="1"/>
  <c r="AG41" i="1" s="1"/>
  <c r="AH40" i="1"/>
  <c r="AH41" i="1" s="1"/>
  <c r="AI40" i="1"/>
  <c r="AB41" i="1"/>
  <c r="AC41" i="1"/>
  <c r="AD41" i="1"/>
  <c r="AB42" i="1"/>
  <c r="AC43" i="1" s="1"/>
  <c r="AC42" i="1"/>
  <c r="AD42" i="1"/>
  <c r="AE42" i="1"/>
  <c r="AF43" i="1" s="1"/>
  <c r="AF42" i="1"/>
  <c r="AG42" i="1"/>
  <c r="AH42" i="1"/>
  <c r="AH43" i="1" s="1"/>
  <c r="AI42" i="1"/>
  <c r="AI43" i="1" s="1"/>
  <c r="AB43" i="1"/>
  <c r="AD43" i="1"/>
  <c r="AE43" i="1"/>
  <c r="AG43" i="1"/>
  <c r="AB44" i="1"/>
  <c r="AC45" i="1" s="1"/>
  <c r="AC44" i="1"/>
  <c r="AD45" i="1" s="1"/>
  <c r="AD44" i="1"/>
  <c r="AE44" i="1"/>
  <c r="AF44" i="1"/>
  <c r="AG44" i="1"/>
  <c r="AH44" i="1"/>
  <c r="AI44" i="1"/>
  <c r="AI45" i="1" s="1"/>
  <c r="AB45" i="1"/>
  <c r="AE45" i="1"/>
  <c r="AG45" i="1"/>
  <c r="AH45" i="1"/>
  <c r="AB46" i="1"/>
  <c r="AC46" i="1"/>
  <c r="AD47" i="1" s="1"/>
  <c r="AD46" i="1"/>
  <c r="AE47" i="1" s="1"/>
  <c r="AE46" i="1"/>
  <c r="AF46" i="1"/>
  <c r="AG46" i="1"/>
  <c r="AG47" i="1" s="1"/>
  <c r="AH46" i="1"/>
  <c r="AI46" i="1"/>
  <c r="AB47" i="1"/>
  <c r="AC47" i="1"/>
  <c r="AH47" i="1"/>
  <c r="AI47" i="1"/>
  <c r="AB48" i="1"/>
  <c r="AC48" i="1"/>
  <c r="AD48" i="1"/>
  <c r="AE49" i="1" s="1"/>
  <c r="AE48" i="1"/>
  <c r="AF49" i="1" s="1"/>
  <c r="AF48" i="1"/>
  <c r="AG48" i="1"/>
  <c r="AG49" i="1" s="1"/>
  <c r="AH48" i="1"/>
  <c r="AH49" i="1" s="1"/>
  <c r="AI48" i="1"/>
  <c r="AB49" i="1"/>
  <c r="AC49" i="1"/>
  <c r="AD49" i="1"/>
  <c r="AB50" i="1"/>
  <c r="AC51" i="1" s="1"/>
  <c r="AC50" i="1"/>
  <c r="AD50" i="1"/>
  <c r="AE50" i="1"/>
  <c r="AF51" i="1" s="1"/>
  <c r="AF50" i="1"/>
  <c r="AG50" i="1"/>
  <c r="AH50" i="1"/>
  <c r="AH51" i="1" s="1"/>
  <c r="AI50" i="1"/>
  <c r="AI51" i="1" s="1"/>
  <c r="AB51" i="1"/>
  <c r="AD51" i="1"/>
  <c r="AE51" i="1"/>
  <c r="AG51" i="1"/>
  <c r="AB52" i="1"/>
  <c r="AC53" i="1" s="1"/>
  <c r="AC52" i="1"/>
  <c r="AD53" i="1" s="1"/>
  <c r="AD52" i="1"/>
  <c r="AE52" i="1"/>
  <c r="AF52" i="1"/>
  <c r="AG52" i="1"/>
  <c r="AH52" i="1"/>
  <c r="AI52" i="1"/>
  <c r="AI53" i="1" s="1"/>
  <c r="AB53" i="1"/>
  <c r="AE53" i="1"/>
  <c r="AG53" i="1"/>
  <c r="AH53" i="1"/>
  <c r="AB54" i="1"/>
  <c r="AC54" i="1"/>
  <c r="AD55" i="1" s="1"/>
  <c r="AD54" i="1"/>
  <c r="AE55" i="1" s="1"/>
  <c r="AE54" i="1"/>
  <c r="AF54" i="1"/>
  <c r="AG54" i="1"/>
  <c r="AG55" i="1" s="1"/>
  <c r="AH54" i="1"/>
  <c r="AI54" i="1"/>
  <c r="AB55" i="1"/>
  <c r="AC55" i="1"/>
  <c r="AH55" i="1"/>
  <c r="AI55" i="1"/>
  <c r="AB56" i="1"/>
  <c r="AC56" i="1"/>
  <c r="AD56" i="1"/>
  <c r="AE57" i="1" s="1"/>
  <c r="AE56" i="1"/>
  <c r="AF57" i="1" s="1"/>
  <c r="AF56" i="1"/>
  <c r="AG56" i="1"/>
  <c r="AG57" i="1" s="1"/>
  <c r="AH56" i="1"/>
  <c r="AH57" i="1" s="1"/>
  <c r="AI56" i="1"/>
  <c r="AB57" i="1"/>
  <c r="AC57" i="1"/>
  <c r="AD57" i="1"/>
  <c r="AB58" i="1"/>
  <c r="AC59" i="1" s="1"/>
  <c r="AC58" i="1"/>
  <c r="AD58" i="1"/>
  <c r="AE58" i="1"/>
  <c r="AF59" i="1" s="1"/>
  <c r="AF58" i="1"/>
  <c r="AG58" i="1"/>
  <c r="AH58" i="1"/>
  <c r="AH59" i="1" s="1"/>
  <c r="AI58" i="1"/>
  <c r="AI59" i="1" s="1"/>
  <c r="AB59" i="1"/>
  <c r="AD59" i="1"/>
  <c r="AE59" i="1"/>
  <c r="AG59" i="1"/>
  <c r="AB60" i="1"/>
  <c r="AC61" i="1" s="1"/>
  <c r="AC60" i="1"/>
  <c r="AD61" i="1" s="1"/>
  <c r="AD60" i="1"/>
  <c r="AE60" i="1"/>
  <c r="AF60" i="1"/>
  <c r="AG60" i="1"/>
  <c r="AH60" i="1"/>
  <c r="AI60" i="1"/>
  <c r="AI61" i="1" s="1"/>
  <c r="AB61" i="1"/>
  <c r="AE61" i="1"/>
  <c r="AG61" i="1"/>
  <c r="AH61" i="1"/>
  <c r="AB62" i="1"/>
  <c r="AC62" i="1"/>
  <c r="AD63" i="1" s="1"/>
  <c r="AD62" i="1"/>
  <c r="AE63" i="1" s="1"/>
  <c r="AE62" i="1"/>
  <c r="AF62" i="1"/>
  <c r="AG62" i="1"/>
  <c r="AG63" i="1" s="1"/>
  <c r="AH62" i="1"/>
  <c r="AI62" i="1"/>
  <c r="AB63" i="1"/>
  <c r="AC63" i="1"/>
  <c r="AH63" i="1"/>
  <c r="AI63" i="1"/>
  <c r="AB64" i="1"/>
  <c r="AC64" i="1"/>
  <c r="AD64" i="1"/>
  <c r="AE65" i="1" s="1"/>
  <c r="AE64" i="1"/>
  <c r="AF65" i="1" s="1"/>
  <c r="AF64" i="1"/>
  <c r="AG64" i="1"/>
  <c r="AG65" i="1" s="1"/>
  <c r="AH64" i="1"/>
  <c r="AH65" i="1" s="1"/>
  <c r="AI64" i="1"/>
  <c r="AB65" i="1"/>
  <c r="AC65" i="1"/>
  <c r="AD65" i="1"/>
  <c r="AB66" i="1"/>
  <c r="AC67" i="1" s="1"/>
  <c r="AC66" i="1"/>
  <c r="AD66" i="1"/>
  <c r="AE66" i="1"/>
  <c r="AF67" i="1" s="1"/>
  <c r="AF66" i="1"/>
  <c r="AG66" i="1"/>
  <c r="AH66" i="1"/>
  <c r="AH67" i="1" s="1"/>
  <c r="AI66" i="1"/>
  <c r="AI67" i="1" s="1"/>
  <c r="AB67" i="1"/>
  <c r="AD67" i="1"/>
  <c r="AE67" i="1"/>
  <c r="AG67" i="1"/>
  <c r="AB68" i="1"/>
  <c r="AC69" i="1" s="1"/>
  <c r="AC68" i="1"/>
  <c r="AD69" i="1" s="1"/>
  <c r="AD68" i="1"/>
  <c r="AE68" i="1"/>
  <c r="AF68" i="1"/>
  <c r="AG68" i="1"/>
  <c r="AH68" i="1"/>
  <c r="AI68" i="1"/>
  <c r="AI69" i="1" s="1"/>
  <c r="AB69" i="1"/>
  <c r="AE69" i="1"/>
  <c r="AG69" i="1"/>
  <c r="AH69" i="1"/>
  <c r="AB70" i="1"/>
  <c r="AC70" i="1"/>
  <c r="AD71" i="1" s="1"/>
  <c r="AD70" i="1"/>
  <c r="AE71" i="1" s="1"/>
  <c r="AE70" i="1"/>
  <c r="AF70" i="1"/>
  <c r="AG70" i="1"/>
  <c r="AG71" i="1" s="1"/>
  <c r="AH70" i="1"/>
  <c r="AI70" i="1"/>
  <c r="AB71" i="1"/>
  <c r="AC71" i="1"/>
  <c r="AH71" i="1"/>
  <c r="AI71" i="1"/>
  <c r="AB72" i="1"/>
  <c r="AC72" i="1"/>
  <c r="AD72" i="1"/>
  <c r="AE73" i="1" s="1"/>
  <c r="AE72" i="1"/>
  <c r="AF73" i="1" s="1"/>
  <c r="AF72" i="1"/>
  <c r="AG72" i="1"/>
  <c r="AG73" i="1" s="1"/>
  <c r="AH72" i="1"/>
  <c r="AH73" i="1" s="1"/>
  <c r="AI72" i="1"/>
  <c r="AB73" i="1"/>
  <c r="AC73" i="1"/>
  <c r="AD73" i="1"/>
  <c r="AB74" i="1"/>
  <c r="AC75" i="1" s="1"/>
  <c r="AC74" i="1"/>
  <c r="AD74" i="1"/>
  <c r="AE74" i="1"/>
  <c r="AF75" i="1" s="1"/>
  <c r="AF74" i="1"/>
  <c r="AG74" i="1"/>
  <c r="AH74" i="1"/>
  <c r="AH75" i="1" s="1"/>
  <c r="AI74" i="1"/>
  <c r="AI75" i="1" s="1"/>
  <c r="AB75" i="1"/>
  <c r="AD75" i="1"/>
  <c r="AE75" i="1"/>
  <c r="AG75" i="1"/>
  <c r="AB76" i="1"/>
  <c r="AC77" i="1" s="1"/>
  <c r="AC76" i="1"/>
  <c r="AD77" i="1" s="1"/>
  <c r="AD76" i="1"/>
  <c r="AE76" i="1"/>
  <c r="AF76" i="1"/>
  <c r="AG76" i="1"/>
  <c r="AH76" i="1"/>
  <c r="AI76" i="1"/>
  <c r="AI77" i="1" s="1"/>
  <c r="AB77" i="1"/>
  <c r="AE77" i="1"/>
  <c r="AG77" i="1"/>
  <c r="AH77" i="1"/>
  <c r="AB78" i="1"/>
  <c r="AC78" i="1"/>
  <c r="AD79" i="1" s="1"/>
  <c r="AD78" i="1"/>
  <c r="AE79" i="1" s="1"/>
  <c r="AE78" i="1"/>
  <c r="AF78" i="1"/>
  <c r="AG78" i="1"/>
  <c r="AG79" i="1" s="1"/>
  <c r="AH78" i="1"/>
  <c r="AI78" i="1"/>
  <c r="AB79" i="1"/>
  <c r="AC79" i="1"/>
  <c r="AH79" i="1"/>
  <c r="AI79" i="1"/>
  <c r="AB80" i="1"/>
  <c r="AC80" i="1"/>
  <c r="AD80" i="1"/>
  <c r="AE81" i="1" s="1"/>
  <c r="AE80" i="1"/>
  <c r="AF81" i="1" s="1"/>
  <c r="AF80" i="1"/>
  <c r="AG80" i="1"/>
  <c r="AG81" i="1" s="1"/>
  <c r="AH80" i="1"/>
  <c r="AH81" i="1" s="1"/>
  <c r="AI80" i="1"/>
  <c r="AB81" i="1"/>
  <c r="AC81" i="1"/>
  <c r="AD81" i="1"/>
  <c r="AB82" i="1"/>
  <c r="AC83" i="1" s="1"/>
  <c r="AC82" i="1"/>
  <c r="AD82" i="1"/>
  <c r="AE82" i="1"/>
  <c r="AF83" i="1" s="1"/>
  <c r="AF82" i="1"/>
  <c r="AG82" i="1"/>
  <c r="AH82" i="1"/>
  <c r="AH83" i="1" s="1"/>
  <c r="AI82" i="1"/>
  <c r="AI83" i="1" s="1"/>
  <c r="AB83" i="1"/>
  <c r="AD83" i="1"/>
  <c r="AE83" i="1"/>
  <c r="AG83" i="1"/>
  <c r="AB84" i="1"/>
  <c r="AC85" i="1" s="1"/>
  <c r="AC84" i="1"/>
  <c r="AD85" i="1" s="1"/>
  <c r="AD84" i="1"/>
  <c r="AE84" i="1"/>
  <c r="AF84" i="1"/>
  <c r="AG84" i="1"/>
  <c r="AH84" i="1"/>
  <c r="AI84" i="1"/>
  <c r="AI85" i="1" s="1"/>
  <c r="AB85" i="1"/>
  <c r="AE85" i="1"/>
  <c r="AG85" i="1"/>
  <c r="AH85" i="1"/>
  <c r="AB86" i="1"/>
  <c r="AC86" i="1"/>
  <c r="AD87" i="1" s="1"/>
  <c r="AD86" i="1"/>
  <c r="AE87" i="1" s="1"/>
  <c r="AE86" i="1"/>
  <c r="AF86" i="1"/>
  <c r="AG86" i="1"/>
  <c r="AG87" i="1" s="1"/>
  <c r="AH86" i="1"/>
  <c r="AI86" i="1"/>
  <c r="AB87" i="1"/>
  <c r="AC87" i="1"/>
  <c r="AH87" i="1"/>
  <c r="AI87" i="1"/>
  <c r="AB88" i="1"/>
  <c r="AC88" i="1"/>
  <c r="AD88" i="1"/>
  <c r="AE89" i="1" s="1"/>
  <c r="AE88" i="1"/>
  <c r="AF89" i="1" s="1"/>
  <c r="AF88" i="1"/>
  <c r="AG88" i="1"/>
  <c r="AG89" i="1" s="1"/>
  <c r="AH88" i="1"/>
  <c r="AH89" i="1" s="1"/>
  <c r="AI88" i="1"/>
  <c r="AB89" i="1"/>
  <c r="AC89" i="1"/>
  <c r="AD89" i="1"/>
  <c r="AB90" i="1"/>
  <c r="AC91" i="1" s="1"/>
  <c r="AC90" i="1"/>
  <c r="AD90" i="1"/>
  <c r="AE90" i="1"/>
  <c r="AF91" i="1" s="1"/>
  <c r="AF90" i="1"/>
  <c r="AG90" i="1"/>
  <c r="AH90" i="1"/>
  <c r="AH91" i="1" s="1"/>
  <c r="AI90" i="1"/>
  <c r="AI91" i="1" s="1"/>
  <c r="AB91" i="1"/>
  <c r="AD91" i="1"/>
  <c r="AE91" i="1"/>
  <c r="AG91" i="1"/>
  <c r="AB92" i="1"/>
  <c r="AC93" i="1" s="1"/>
  <c r="AC92" i="1"/>
  <c r="AD93" i="1" s="1"/>
  <c r="AD92" i="1"/>
  <c r="AE92" i="1"/>
  <c r="AF92" i="1"/>
  <c r="AG92" i="1"/>
  <c r="AH92" i="1"/>
  <c r="AI92" i="1"/>
  <c r="AI93" i="1" s="1"/>
  <c r="AB93" i="1"/>
  <c r="AE93" i="1"/>
  <c r="AG93" i="1"/>
  <c r="AH93" i="1"/>
  <c r="AB94" i="1"/>
  <c r="AC94" i="1"/>
  <c r="AD95" i="1" s="1"/>
  <c r="AD94" i="1"/>
  <c r="AE95" i="1" s="1"/>
  <c r="AE94" i="1"/>
  <c r="AF94" i="1"/>
  <c r="AG94" i="1"/>
  <c r="AG95" i="1" s="1"/>
  <c r="AH94" i="1"/>
  <c r="AI94" i="1"/>
  <c r="AB95" i="1"/>
  <c r="AC95" i="1"/>
  <c r="AH95" i="1"/>
  <c r="AI95" i="1"/>
  <c r="AB96" i="1"/>
  <c r="AC96" i="1"/>
  <c r="AD96" i="1"/>
  <c r="AE97" i="1" s="1"/>
  <c r="AE96" i="1"/>
  <c r="AF97" i="1" s="1"/>
  <c r="AF96" i="1"/>
  <c r="AG96" i="1"/>
  <c r="AG97" i="1" s="1"/>
  <c r="AH96" i="1"/>
  <c r="AH97" i="1" s="1"/>
  <c r="AI96" i="1"/>
  <c r="AB97" i="1"/>
  <c r="AC97" i="1"/>
  <c r="AD97" i="1"/>
  <c r="AB98" i="1"/>
  <c r="AC99" i="1" s="1"/>
  <c r="AC98" i="1"/>
  <c r="AD98" i="1"/>
  <c r="AE98" i="1"/>
  <c r="AF99" i="1" s="1"/>
  <c r="AF98" i="1"/>
  <c r="AG98" i="1"/>
  <c r="AH98" i="1"/>
  <c r="AH99" i="1" s="1"/>
  <c r="AI98" i="1"/>
  <c r="AI99" i="1" s="1"/>
  <c r="AB99" i="1"/>
  <c r="AD99" i="1"/>
  <c r="AE99" i="1"/>
  <c r="AG99" i="1"/>
  <c r="AB100" i="1"/>
  <c r="AC101" i="1" s="1"/>
  <c r="AC100" i="1"/>
  <c r="AD101" i="1" s="1"/>
  <c r="AD100" i="1"/>
  <c r="AE100" i="1"/>
  <c r="AF100" i="1"/>
  <c r="AG100" i="1"/>
  <c r="AH100" i="1"/>
  <c r="AI100" i="1"/>
  <c r="AI101" i="1" s="1"/>
  <c r="AB101" i="1"/>
  <c r="AE101" i="1"/>
  <c r="AG101" i="1"/>
  <c r="AH101" i="1"/>
  <c r="AB102" i="1"/>
  <c r="AC102" i="1"/>
  <c r="AD103" i="1" s="1"/>
  <c r="AD102" i="1"/>
  <c r="AE103" i="1" s="1"/>
  <c r="AE102" i="1"/>
  <c r="AF102" i="1"/>
  <c r="AG102" i="1"/>
  <c r="AG103" i="1" s="1"/>
  <c r="AH102" i="1"/>
  <c r="AI102" i="1"/>
  <c r="AB103" i="1"/>
  <c r="AC103" i="1"/>
  <c r="AH103" i="1"/>
  <c r="AI103" i="1"/>
  <c r="AB104" i="1"/>
  <c r="AC104" i="1"/>
  <c r="AD104" i="1"/>
  <c r="AE105" i="1" s="1"/>
  <c r="AE104" i="1"/>
  <c r="AF105" i="1" s="1"/>
  <c r="AF104" i="1"/>
  <c r="AG104" i="1"/>
  <c r="AG105" i="1" s="1"/>
  <c r="AH104" i="1"/>
  <c r="AH105" i="1" s="1"/>
  <c r="AI104" i="1"/>
  <c r="AB105" i="1"/>
  <c r="AC105" i="1"/>
  <c r="AD105" i="1"/>
  <c r="AB106" i="1"/>
  <c r="AC107" i="1" s="1"/>
  <c r="AC106" i="1"/>
  <c r="AD106" i="1"/>
  <c r="AE106" i="1"/>
  <c r="AF107" i="1" s="1"/>
  <c r="AF106" i="1"/>
  <c r="AG106" i="1"/>
  <c r="AH106" i="1"/>
  <c r="AH107" i="1" s="1"/>
  <c r="AI106" i="1"/>
  <c r="AI107" i="1" s="1"/>
  <c r="AB107" i="1"/>
  <c r="AD107" i="1"/>
  <c r="AE107" i="1"/>
  <c r="AG107" i="1"/>
  <c r="AB108" i="1"/>
  <c r="AC108" i="1"/>
  <c r="AD109" i="1" s="1"/>
  <c r="AD108" i="1"/>
  <c r="AE108" i="1"/>
  <c r="AF108" i="1"/>
  <c r="AG108" i="1"/>
  <c r="AG109" i="1" s="1"/>
  <c r="AH108" i="1"/>
  <c r="AI108" i="1"/>
  <c r="AI109" i="1" s="1"/>
  <c r="AB109" i="1"/>
  <c r="AC109" i="1"/>
  <c r="AE109" i="1"/>
  <c r="AB110" i="1"/>
  <c r="AC110" i="1"/>
  <c r="AD111" i="1" s="1"/>
  <c r="AD110" i="1"/>
  <c r="AE111" i="1" s="1"/>
  <c r="AE110" i="1"/>
  <c r="AF110" i="1"/>
  <c r="AG110" i="1"/>
  <c r="AG111" i="1" s="1"/>
  <c r="AH110" i="1"/>
  <c r="AI110" i="1"/>
  <c r="AB111" i="1"/>
  <c r="AC111" i="1"/>
  <c r="AI111" i="1"/>
  <c r="AB112" i="1"/>
  <c r="AC112" i="1"/>
  <c r="AD112" i="1"/>
  <c r="AE112" i="1"/>
  <c r="AF113" i="1" s="1"/>
  <c r="AF112" i="1"/>
  <c r="AG112" i="1"/>
  <c r="AG113" i="1" s="1"/>
  <c r="AH112" i="1"/>
  <c r="AH113" i="1" s="1"/>
  <c r="AI112" i="1"/>
  <c r="AI113" i="1" s="1"/>
  <c r="AB113" i="1"/>
  <c r="AC113" i="1"/>
  <c r="AD113" i="1"/>
  <c r="AE113" i="1"/>
  <c r="AB114" i="1"/>
  <c r="AC115" i="1" s="1"/>
  <c r="AC114" i="1"/>
  <c r="AD114" i="1"/>
  <c r="AE114" i="1"/>
  <c r="AF114" i="1"/>
  <c r="AG115" i="1" s="1"/>
  <c r="AG114" i="1"/>
  <c r="AH114" i="1"/>
  <c r="AH115" i="1" s="1"/>
  <c r="AI114" i="1"/>
  <c r="AB115" i="1"/>
  <c r="AD115" i="1"/>
  <c r="AI115" i="1"/>
  <c r="AB116" i="1"/>
  <c r="AC117" i="1" s="1"/>
  <c r="AC116" i="1"/>
  <c r="AD116" i="1"/>
  <c r="AE116" i="1"/>
  <c r="AF116" i="1"/>
  <c r="AG116" i="1"/>
  <c r="AH116" i="1"/>
  <c r="AH117" i="1" s="1"/>
  <c r="AI116" i="1"/>
  <c r="AI117" i="1" s="1"/>
  <c r="AB117" i="1"/>
  <c r="AD117" i="1"/>
  <c r="AE117" i="1"/>
  <c r="AG117" i="1"/>
  <c r="AB118" i="1"/>
  <c r="AC118" i="1"/>
  <c r="AD119" i="1" s="1"/>
  <c r="AD118" i="1"/>
  <c r="AE118" i="1"/>
  <c r="AF118" i="1"/>
  <c r="AG118" i="1"/>
  <c r="AG119" i="1" s="1"/>
  <c r="AH118" i="1"/>
  <c r="AI118" i="1"/>
  <c r="AI119" i="1" s="1"/>
  <c r="AB119" i="1"/>
  <c r="AC119" i="1"/>
  <c r="AE119" i="1"/>
  <c r="AH119" i="1"/>
  <c r="AB120" i="1"/>
  <c r="AC120" i="1"/>
  <c r="AD120" i="1"/>
  <c r="AE121" i="1" s="1"/>
  <c r="AE120" i="1"/>
  <c r="AF120" i="1"/>
  <c r="AG120" i="1"/>
  <c r="AG121" i="1" s="1"/>
  <c r="AH120" i="1"/>
  <c r="AH121" i="1" s="1"/>
  <c r="AI120" i="1"/>
  <c r="AB121" i="1"/>
  <c r="AC121" i="1"/>
  <c r="AD121" i="1"/>
  <c r="AI121" i="1"/>
  <c r="AB122" i="1"/>
  <c r="AC122" i="1"/>
  <c r="AD122" i="1"/>
  <c r="AE122" i="1"/>
  <c r="AF123" i="1" s="1"/>
  <c r="AF122" i="1"/>
  <c r="AG122" i="1"/>
  <c r="AG123" i="1" s="1"/>
  <c r="AH122" i="1"/>
  <c r="AH123" i="1" s="1"/>
  <c r="AI122" i="1"/>
  <c r="AI123" i="1" s="1"/>
  <c r="AB123" i="1"/>
  <c r="AC123" i="1"/>
  <c r="AD123" i="1"/>
  <c r="AE123" i="1"/>
  <c r="AB124" i="1"/>
  <c r="AC125" i="1" s="1"/>
  <c r="AC124" i="1"/>
  <c r="AD124" i="1"/>
  <c r="AE124" i="1"/>
  <c r="AF124" i="1"/>
  <c r="AG124" i="1"/>
  <c r="AH124" i="1"/>
  <c r="AH125" i="1" s="1"/>
  <c r="AI124" i="1"/>
  <c r="AI125" i="1" s="1"/>
  <c r="AB125" i="1"/>
  <c r="AD125" i="1"/>
  <c r="AE125" i="1"/>
  <c r="AG125" i="1"/>
  <c r="AB126" i="1"/>
  <c r="AC126" i="1"/>
  <c r="AD127" i="1" s="1"/>
  <c r="AD126" i="1"/>
  <c r="AE126" i="1"/>
  <c r="AF126" i="1"/>
  <c r="AG126" i="1"/>
  <c r="AG127" i="1" s="1"/>
  <c r="AH126" i="1"/>
  <c r="AI126" i="1"/>
  <c r="AI127" i="1" s="1"/>
  <c r="AB127" i="1"/>
  <c r="AC127" i="1"/>
  <c r="AE127" i="1"/>
  <c r="AH127" i="1"/>
  <c r="AB128" i="1"/>
  <c r="AC128" i="1"/>
  <c r="AD128" i="1"/>
  <c r="AE129" i="1" s="1"/>
  <c r="AE128" i="1"/>
  <c r="AF128" i="1"/>
  <c r="AG128" i="1"/>
  <c r="AG129" i="1" s="1"/>
  <c r="AH128" i="1"/>
  <c r="AH129" i="1" s="1"/>
  <c r="AI128" i="1"/>
  <c r="AB129" i="1"/>
  <c r="AC129" i="1"/>
  <c r="AD129" i="1"/>
  <c r="AI129" i="1"/>
  <c r="AB130" i="1"/>
  <c r="AC130" i="1"/>
  <c r="AD130" i="1"/>
  <c r="AE130" i="1"/>
  <c r="AF131" i="1" s="1"/>
  <c r="AF130" i="1"/>
  <c r="AG130" i="1"/>
  <c r="AG131" i="1" s="1"/>
  <c r="AH130" i="1"/>
  <c r="AH131" i="1" s="1"/>
  <c r="AI130" i="1"/>
  <c r="AI131" i="1" s="1"/>
  <c r="AB131" i="1"/>
  <c r="AC131" i="1"/>
  <c r="AD131" i="1"/>
  <c r="AE131" i="1"/>
  <c r="AB132" i="1"/>
  <c r="AC133" i="1" s="1"/>
  <c r="AC132" i="1"/>
  <c r="AD132" i="1"/>
  <c r="AE132" i="1"/>
  <c r="AF132" i="1"/>
  <c r="AG132" i="1"/>
  <c r="AH132" i="1"/>
  <c r="AH133" i="1" s="1"/>
  <c r="AI132" i="1"/>
  <c r="AI133" i="1" s="1"/>
  <c r="AB133" i="1"/>
  <c r="AD133" i="1"/>
  <c r="AE133" i="1"/>
  <c r="AG133" i="1"/>
  <c r="AB134" i="1"/>
  <c r="AC134" i="1"/>
  <c r="AD135" i="1" s="1"/>
  <c r="AD134" i="1"/>
  <c r="AE134" i="1"/>
  <c r="AF134" i="1"/>
  <c r="AG134" i="1"/>
  <c r="AG135" i="1" s="1"/>
  <c r="AH134" i="1"/>
  <c r="AI134" i="1"/>
  <c r="AI135" i="1" s="1"/>
  <c r="AB135" i="1"/>
  <c r="AC135" i="1"/>
  <c r="AE135" i="1"/>
  <c r="AH135" i="1"/>
  <c r="AB136" i="1"/>
  <c r="AC136" i="1"/>
  <c r="AD136" i="1"/>
  <c r="AE137" i="1" s="1"/>
  <c r="AE136" i="1"/>
  <c r="AF136" i="1"/>
  <c r="AG136" i="1"/>
  <c r="AG137" i="1" s="1"/>
  <c r="AH136" i="1"/>
  <c r="AH137" i="1" s="1"/>
  <c r="AI136" i="1"/>
  <c r="AB137" i="1"/>
  <c r="AC137" i="1"/>
  <c r="AD137" i="1"/>
  <c r="AI137" i="1"/>
  <c r="AB138" i="1"/>
  <c r="AC138" i="1"/>
  <c r="AD138" i="1"/>
  <c r="AE138" i="1"/>
  <c r="AF139" i="1" s="1"/>
  <c r="AF138" i="1"/>
  <c r="AG138" i="1"/>
  <c r="AG139" i="1" s="1"/>
  <c r="AH138" i="1"/>
  <c r="AH139" i="1" s="1"/>
  <c r="AI138" i="1"/>
  <c r="AI139" i="1" s="1"/>
  <c r="AB139" i="1"/>
  <c r="AC139" i="1"/>
  <c r="AD139" i="1"/>
  <c r="AE139" i="1"/>
  <c r="AB140" i="1"/>
  <c r="AC141" i="1" s="1"/>
  <c r="AC140" i="1"/>
  <c r="AD140" i="1"/>
  <c r="AE140" i="1"/>
  <c r="AF140" i="1"/>
  <c r="AG140" i="1"/>
  <c r="AH140" i="1"/>
  <c r="AH141" i="1" s="1"/>
  <c r="AI140" i="1"/>
  <c r="AI141" i="1" s="1"/>
  <c r="AB141" i="1"/>
  <c r="AD141" i="1"/>
  <c r="AE141" i="1"/>
  <c r="AG141" i="1"/>
  <c r="AB142" i="1"/>
  <c r="AC142" i="1"/>
  <c r="AD143" i="1" s="1"/>
  <c r="AD142" i="1"/>
  <c r="AE142" i="1"/>
  <c r="AF142" i="1"/>
  <c r="AG142" i="1"/>
  <c r="AG143" i="1" s="1"/>
  <c r="AH142" i="1"/>
  <c r="AI142" i="1"/>
  <c r="AI143" i="1" s="1"/>
  <c r="AB143" i="1"/>
  <c r="AC143" i="1"/>
  <c r="AE143" i="1"/>
  <c r="AH143" i="1"/>
  <c r="AB144" i="1"/>
  <c r="AC144" i="1"/>
  <c r="AD144" i="1"/>
  <c r="AE145" i="1" s="1"/>
  <c r="AE144" i="1"/>
  <c r="AF144" i="1"/>
  <c r="AG144" i="1"/>
  <c r="AG145" i="1" s="1"/>
  <c r="AH144" i="1"/>
  <c r="AH145" i="1" s="1"/>
  <c r="AI144" i="1"/>
  <c r="AB145" i="1"/>
  <c r="AC145" i="1"/>
  <c r="AD145" i="1"/>
  <c r="AI145" i="1"/>
  <c r="AB146" i="1"/>
  <c r="AC146" i="1"/>
  <c r="AD146" i="1"/>
  <c r="AE146" i="1"/>
  <c r="AF147" i="1" s="1"/>
  <c r="AF146" i="1"/>
  <c r="AG146" i="1"/>
  <c r="AG147" i="1" s="1"/>
  <c r="AH146" i="1"/>
  <c r="AH147" i="1" s="1"/>
  <c r="AI146" i="1"/>
  <c r="AI147" i="1" s="1"/>
  <c r="AB147" i="1"/>
  <c r="AC147" i="1"/>
  <c r="AD147" i="1"/>
  <c r="AE147" i="1"/>
  <c r="AB148" i="1"/>
  <c r="AC149" i="1" s="1"/>
  <c r="AC148" i="1"/>
  <c r="AD148" i="1"/>
  <c r="AE148" i="1"/>
  <c r="AF148" i="1"/>
  <c r="AG148" i="1"/>
  <c r="AH148" i="1"/>
  <c r="AH149" i="1" s="1"/>
  <c r="AI148" i="1"/>
  <c r="AI149" i="1" s="1"/>
  <c r="AB149" i="1"/>
  <c r="AD149" i="1"/>
  <c r="AE149" i="1"/>
  <c r="AG149" i="1"/>
  <c r="AB150" i="1"/>
  <c r="AC150" i="1"/>
  <c r="AD151" i="1" s="1"/>
  <c r="AD150" i="1"/>
  <c r="AE150" i="1"/>
  <c r="AF150" i="1"/>
  <c r="AG150" i="1"/>
  <c r="AG151" i="1" s="1"/>
  <c r="AH150" i="1"/>
  <c r="AI150" i="1"/>
  <c r="AI151" i="1" s="1"/>
  <c r="AB151" i="1"/>
  <c r="AC151" i="1"/>
  <c r="AE151" i="1"/>
  <c r="AH151" i="1"/>
  <c r="AB152" i="1"/>
  <c r="AC152" i="1"/>
  <c r="AD152" i="1"/>
  <c r="AE153" i="1" s="1"/>
  <c r="AE152" i="1"/>
  <c r="AF152" i="1"/>
  <c r="AG152" i="1"/>
  <c r="AG153" i="1" s="1"/>
  <c r="AH152" i="1"/>
  <c r="AH153" i="1" s="1"/>
  <c r="AI152" i="1"/>
  <c r="AB153" i="1"/>
  <c r="AC153" i="1"/>
  <c r="AD153" i="1"/>
  <c r="AI153" i="1"/>
  <c r="AC4" i="1"/>
  <c r="AD4" i="1"/>
  <c r="AD5" i="1" s="1"/>
  <c r="AE4" i="1"/>
  <c r="AE5" i="1" s="1"/>
  <c r="AF4" i="1"/>
  <c r="AF5" i="1" s="1"/>
  <c r="AG4" i="1"/>
  <c r="AH4" i="1"/>
  <c r="AI4" i="1"/>
  <c r="AB4" i="1"/>
  <c r="AB5" i="1" s="1"/>
  <c r="AG5" i="1"/>
  <c r="O101" i="1"/>
  <c r="W2" i="1"/>
  <c r="K48" i="2"/>
  <c r="G56" i="2"/>
  <c r="G55" i="2"/>
  <c r="G54" i="2"/>
  <c r="G53" i="2"/>
  <c r="G52" i="2"/>
  <c r="G51" i="2"/>
  <c r="G41" i="2"/>
  <c r="G42" i="2"/>
  <c r="G43" i="2"/>
  <c r="G44" i="2"/>
  <c r="G45" i="2"/>
  <c r="G46" i="2"/>
  <c r="G47" i="2"/>
  <c r="G48" i="2"/>
  <c r="G49" i="2"/>
  <c r="G50" i="2"/>
  <c r="G40" i="2"/>
  <c r="G39" i="2"/>
  <c r="G38" i="2"/>
  <c r="G37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K2" i="2"/>
  <c r="L57" i="2" s="1"/>
  <c r="G3" i="2"/>
  <c r="G4" i="2"/>
  <c r="G5" i="2"/>
  <c r="G6" i="2"/>
  <c r="G7" i="2"/>
  <c r="G8" i="2"/>
  <c r="G9" i="2"/>
  <c r="G10" i="2"/>
  <c r="G2" i="2"/>
  <c r="O3" i="1"/>
  <c r="O2" i="1"/>
  <c r="U3" i="1"/>
  <c r="R2" i="1"/>
  <c r="S2" i="1"/>
  <c r="T2" i="1"/>
  <c r="U2" i="1"/>
  <c r="V2" i="1"/>
  <c r="Q2" i="1"/>
  <c r="P3" i="1"/>
  <c r="R3" i="1" s="1"/>
  <c r="G9" i="1"/>
  <c r="F9" i="1" s="1"/>
  <c r="F8" i="1"/>
  <c r="B4" i="1"/>
  <c r="B5" i="1" s="1"/>
  <c r="B6" i="1" s="1"/>
  <c r="D2" i="1"/>
  <c r="E2" i="1" s="1"/>
  <c r="F2" i="1" s="1"/>
  <c r="G2" i="1" s="1"/>
  <c r="H2" i="1" s="1"/>
  <c r="I2" i="1" s="1"/>
  <c r="J2" i="1" s="1"/>
  <c r="E144" i="4" l="1"/>
  <c r="N144" i="4" s="1"/>
  <c r="E122" i="4"/>
  <c r="N122" i="4" s="1"/>
  <c r="E139" i="4"/>
  <c r="N139" i="4" s="1"/>
  <c r="E131" i="4"/>
  <c r="N131" i="4" s="1"/>
  <c r="E136" i="4"/>
  <c r="N136" i="4" s="1"/>
  <c r="E125" i="4"/>
  <c r="N125" i="4" s="1"/>
  <c r="E138" i="4"/>
  <c r="N138" i="4" s="1"/>
  <c r="E143" i="4"/>
  <c r="N143" i="4" s="1"/>
  <c r="E128" i="4"/>
  <c r="N128" i="4" s="1"/>
  <c r="E133" i="4"/>
  <c r="N133" i="4" s="1"/>
  <c r="E142" i="4"/>
  <c r="N142" i="4" s="1"/>
  <c r="E118" i="4"/>
  <c r="N118" i="4" s="1"/>
  <c r="E132" i="4"/>
  <c r="N132" i="4" s="1"/>
  <c r="E129" i="4"/>
  <c r="N129" i="4" s="1"/>
  <c r="E126" i="4"/>
  <c r="N126" i="4" s="1"/>
  <c r="E135" i="4"/>
  <c r="N135" i="4" s="1"/>
  <c r="E130" i="4"/>
  <c r="N130" i="4" s="1"/>
  <c r="E141" i="4"/>
  <c r="N141" i="4" s="1"/>
  <c r="E145" i="4"/>
  <c r="N145" i="4" s="1"/>
  <c r="E134" i="4"/>
  <c r="N134" i="4" s="1"/>
  <c r="E147" i="4"/>
  <c r="N147" i="4" s="1"/>
  <c r="J2" i="4"/>
  <c r="C3" i="4"/>
  <c r="E4" i="4" s="1"/>
  <c r="N4" i="4" s="1"/>
  <c r="F6" i="3"/>
  <c r="F5" i="3"/>
  <c r="A5" i="3"/>
  <c r="L4" i="3"/>
  <c r="H30" i="3"/>
  <c r="H31" i="3" s="1"/>
  <c r="F7" i="3"/>
  <c r="H46" i="3"/>
  <c r="C4" i="3"/>
  <c r="H45" i="3"/>
  <c r="H51" i="3"/>
  <c r="H50" i="3"/>
  <c r="AM96" i="1"/>
  <c r="AN84" i="1"/>
  <c r="AN79" i="1"/>
  <c r="AN93" i="1"/>
  <c r="AL103" i="1"/>
  <c r="AM103" i="1" s="1"/>
  <c r="AN89" i="1"/>
  <c r="AN92" i="1"/>
  <c r="AN88" i="1"/>
  <c r="AN83" i="1"/>
  <c r="AN77" i="1"/>
  <c r="AL104" i="1"/>
  <c r="AM104" i="1" s="1"/>
  <c r="AN75" i="1"/>
  <c r="AN91" i="1"/>
  <c r="AN87" i="1"/>
  <c r="AN82" i="1"/>
  <c r="AN76" i="1"/>
  <c r="AN94" i="1"/>
  <c r="AN90" i="1"/>
  <c r="AN85" i="1"/>
  <c r="AN80" i="1"/>
  <c r="AQ89" i="1"/>
  <c r="AF149" i="1"/>
  <c r="AF133" i="1"/>
  <c r="AF117" i="1"/>
  <c r="AH111" i="1"/>
  <c r="AI5" i="1"/>
  <c r="AF151" i="1"/>
  <c r="AF143" i="1"/>
  <c r="AF135" i="1"/>
  <c r="AF127" i="1"/>
  <c r="AF119" i="1"/>
  <c r="AF115" i="1"/>
  <c r="AH109" i="1"/>
  <c r="AI17" i="1"/>
  <c r="AH7" i="1"/>
  <c r="AF141" i="1"/>
  <c r="AF125" i="1"/>
  <c r="AF153" i="1"/>
  <c r="AF145" i="1"/>
  <c r="AF137" i="1"/>
  <c r="AF129" i="1"/>
  <c r="AF121" i="1"/>
  <c r="AE115" i="1"/>
  <c r="AF109" i="1"/>
  <c r="AI105" i="1"/>
  <c r="AI97" i="1"/>
  <c r="AI89" i="1"/>
  <c r="AI81" i="1"/>
  <c r="AI73" i="1"/>
  <c r="AI65" i="1"/>
  <c r="AI57" i="1"/>
  <c r="AI49" i="1"/>
  <c r="AI41" i="1"/>
  <c r="AI33" i="1"/>
  <c r="AI25" i="1"/>
  <c r="AE19" i="1"/>
  <c r="AF101" i="1"/>
  <c r="AF93" i="1"/>
  <c r="AF85" i="1"/>
  <c r="AF77" i="1"/>
  <c r="AF69" i="1"/>
  <c r="AF61" i="1"/>
  <c r="AF53" i="1"/>
  <c r="AF45" i="1"/>
  <c r="AF37" i="1"/>
  <c r="AF29" i="1"/>
  <c r="AF21" i="1"/>
  <c r="AF13" i="1"/>
  <c r="AF111" i="1"/>
  <c r="AF103" i="1"/>
  <c r="AF95" i="1"/>
  <c r="AF87" i="1"/>
  <c r="AF79" i="1"/>
  <c r="AF71" i="1"/>
  <c r="AF63" i="1"/>
  <c r="AF55" i="1"/>
  <c r="AF47" i="1"/>
  <c r="AF39" i="1"/>
  <c r="AF31" i="1"/>
  <c r="AF23" i="1"/>
  <c r="AF15" i="1"/>
  <c r="AF7" i="1"/>
  <c r="AH5" i="1"/>
  <c r="AC5" i="1"/>
  <c r="H53" i="2"/>
  <c r="H55" i="2"/>
  <c r="H37" i="2"/>
  <c r="I37" i="2" s="1"/>
  <c r="H14" i="2"/>
  <c r="I14" i="2" s="1"/>
  <c r="J14" i="2" s="1"/>
  <c r="L14" i="2" s="1"/>
  <c r="H18" i="2"/>
  <c r="I18" i="2" s="1"/>
  <c r="J18" i="2" s="1"/>
  <c r="L18" i="2" s="1"/>
  <c r="H22" i="2"/>
  <c r="I22" i="2" s="1"/>
  <c r="J22" i="2" s="1"/>
  <c r="L22" i="2" s="1"/>
  <c r="H6" i="2"/>
  <c r="I6" i="2" s="1"/>
  <c r="J6" i="2" s="1"/>
  <c r="L6" i="2" s="1"/>
  <c r="H10" i="2"/>
  <c r="I10" i="2" s="1"/>
  <c r="J10" i="2" s="1"/>
  <c r="L10" i="2" s="1"/>
  <c r="H56" i="2"/>
  <c r="H11" i="2"/>
  <c r="I11" i="2" s="1"/>
  <c r="J11" i="2" s="1"/>
  <c r="L11" i="2" s="1"/>
  <c r="H15" i="2"/>
  <c r="I15" i="2" s="1"/>
  <c r="J15" i="2" s="1"/>
  <c r="L15" i="2" s="1"/>
  <c r="H19" i="2"/>
  <c r="I19" i="2" s="1"/>
  <c r="J19" i="2" s="1"/>
  <c r="L19" i="2" s="1"/>
  <c r="H23" i="2"/>
  <c r="I23" i="2" s="1"/>
  <c r="J23" i="2" s="1"/>
  <c r="L23" i="2" s="1"/>
  <c r="H3" i="2"/>
  <c r="I3" i="2" s="1"/>
  <c r="J3" i="2" s="1"/>
  <c r="L3" i="2" s="1"/>
  <c r="H7" i="2"/>
  <c r="H2" i="2"/>
  <c r="I2" i="2" s="1"/>
  <c r="J2" i="2" s="1"/>
  <c r="L2" i="2" s="1"/>
  <c r="H51" i="2"/>
  <c r="H54" i="2"/>
  <c r="G57" i="2"/>
  <c r="F57" i="2" s="1"/>
  <c r="H52" i="2"/>
  <c r="H13" i="2"/>
  <c r="I13" i="2" s="1"/>
  <c r="J13" i="2" s="1"/>
  <c r="L13" i="2" s="1"/>
  <c r="H17" i="2"/>
  <c r="I17" i="2" s="1"/>
  <c r="J17" i="2" s="1"/>
  <c r="L17" i="2" s="1"/>
  <c r="H4" i="2"/>
  <c r="I4" i="2" s="1"/>
  <c r="J4" i="2" s="1"/>
  <c r="L4" i="2" s="1"/>
  <c r="H21" i="2"/>
  <c r="I21" i="2" s="1"/>
  <c r="J21" i="2" s="1"/>
  <c r="L21" i="2" s="1"/>
  <c r="T3" i="1"/>
  <c r="H9" i="2"/>
  <c r="I9" i="2" s="1"/>
  <c r="J9" i="2" s="1"/>
  <c r="L9" i="2" s="1"/>
  <c r="H20" i="2"/>
  <c r="I20" i="2" s="1"/>
  <c r="J20" i="2" s="1"/>
  <c r="L20" i="2" s="1"/>
  <c r="H8" i="2"/>
  <c r="I8" i="2" s="1"/>
  <c r="J8" i="2" s="1"/>
  <c r="L8" i="2" s="1"/>
  <c r="H16" i="2"/>
  <c r="I16" i="2" s="1"/>
  <c r="J16" i="2" s="1"/>
  <c r="L16" i="2" s="1"/>
  <c r="W3" i="1"/>
  <c r="S3" i="1"/>
  <c r="V3" i="1"/>
  <c r="Q3" i="1"/>
  <c r="H5" i="2"/>
  <c r="I5" i="2" s="1"/>
  <c r="J5" i="2" s="1"/>
  <c r="L5" i="2" s="1"/>
  <c r="H12" i="2"/>
  <c r="I12" i="2" s="1"/>
  <c r="J12" i="2" s="1"/>
  <c r="L12" i="2" s="1"/>
  <c r="H24" i="2"/>
  <c r="I24" i="2" s="1"/>
  <c r="J24" i="2" s="1"/>
  <c r="L24" i="2" s="1"/>
  <c r="H40" i="2"/>
  <c r="I40" i="2" s="1"/>
  <c r="H46" i="2"/>
  <c r="I46" i="2" s="1"/>
  <c r="J46" i="2" s="1"/>
  <c r="L46" i="2" s="1"/>
  <c r="H44" i="2"/>
  <c r="I44" i="2" s="1"/>
  <c r="H38" i="2"/>
  <c r="I38" i="2" s="1"/>
  <c r="H41" i="2"/>
  <c r="I41" i="2" s="1"/>
  <c r="J41" i="2" s="1"/>
  <c r="L41" i="2" s="1"/>
  <c r="H43" i="2"/>
  <c r="I43" i="2" s="1"/>
  <c r="H39" i="2"/>
  <c r="I39" i="2" s="1"/>
  <c r="H42" i="2"/>
  <c r="H49" i="2"/>
  <c r="H48" i="2"/>
  <c r="H50" i="2"/>
  <c r="H45" i="2"/>
  <c r="H47" i="2"/>
  <c r="I47" i="2" s="1"/>
  <c r="J38" i="2"/>
  <c r="L38" i="2" s="1"/>
  <c r="J37" i="2"/>
  <c r="L37" i="2" s="1"/>
  <c r="H33" i="2"/>
  <c r="I33" i="2" s="1"/>
  <c r="J33" i="2" s="1"/>
  <c r="L33" i="2" s="1"/>
  <c r="H27" i="2"/>
  <c r="I27" i="2" s="1"/>
  <c r="J27" i="2" s="1"/>
  <c r="L27" i="2" s="1"/>
  <c r="H29" i="2"/>
  <c r="I29" i="2" s="1"/>
  <c r="J29" i="2" s="1"/>
  <c r="L29" i="2" s="1"/>
  <c r="H26" i="2"/>
  <c r="I26" i="2" s="1"/>
  <c r="J26" i="2" s="1"/>
  <c r="L26" i="2" s="1"/>
  <c r="H25" i="2"/>
  <c r="I25" i="2" s="1"/>
  <c r="J25" i="2" s="1"/>
  <c r="L25" i="2" s="1"/>
  <c r="H28" i="2"/>
  <c r="I28" i="2" s="1"/>
  <c r="J28" i="2" s="1"/>
  <c r="L28" i="2" s="1"/>
  <c r="H34" i="2"/>
  <c r="I34" i="2" s="1"/>
  <c r="J34" i="2" s="1"/>
  <c r="L34" i="2" s="1"/>
  <c r="H30" i="2"/>
  <c r="I30" i="2" s="1"/>
  <c r="J30" i="2" s="1"/>
  <c r="L30" i="2" s="1"/>
  <c r="H35" i="2"/>
  <c r="I35" i="2" s="1"/>
  <c r="H31" i="2"/>
  <c r="I31" i="2" s="1"/>
  <c r="J31" i="2" s="1"/>
  <c r="L31" i="2" s="1"/>
  <c r="H36" i="2"/>
  <c r="I36" i="2" s="1"/>
  <c r="H32" i="2"/>
  <c r="I32" i="2" s="1"/>
  <c r="J32" i="2" s="1"/>
  <c r="L32" i="2" s="1"/>
  <c r="P4" i="1"/>
  <c r="G10" i="1"/>
  <c r="E148" i="4" l="1"/>
  <c r="N148" i="4" s="1"/>
  <c r="C4" i="4"/>
  <c r="E5" i="4" s="1"/>
  <c r="N5" i="4" s="1"/>
  <c r="J3" i="4"/>
  <c r="B5" i="3"/>
  <c r="A6" i="3"/>
  <c r="M4" i="3"/>
  <c r="N4" i="3" s="1"/>
  <c r="L5" i="3"/>
  <c r="C5" i="3"/>
  <c r="F8" i="3"/>
  <c r="H52" i="3"/>
  <c r="H53" i="3" s="1"/>
  <c r="C6" i="3"/>
  <c r="H32" i="3"/>
  <c r="H33" i="3" s="1"/>
  <c r="H34" i="3" s="1"/>
  <c r="E3" i="3"/>
  <c r="H62" i="3"/>
  <c r="H39" i="3"/>
  <c r="F9" i="3"/>
  <c r="AN96" i="1"/>
  <c r="AQ88" i="1"/>
  <c r="AQ92" i="1"/>
  <c r="AQ90" i="1"/>
  <c r="AQ76" i="1"/>
  <c r="AQ84" i="1"/>
  <c r="AQ87" i="1"/>
  <c r="AQ77" i="1"/>
  <c r="AQ85" i="1"/>
  <c r="AQ80" i="1"/>
  <c r="AQ75" i="1"/>
  <c r="AQ82" i="1"/>
  <c r="AQ79" i="1"/>
  <c r="AQ83" i="1"/>
  <c r="AQ91" i="1"/>
  <c r="AQ94" i="1"/>
  <c r="AQ93" i="1"/>
  <c r="AQ96" i="1"/>
  <c r="I52" i="2"/>
  <c r="J52" i="2" s="1"/>
  <c r="L52" i="2" s="1"/>
  <c r="J40" i="2"/>
  <c r="L40" i="2" s="1"/>
  <c r="J50" i="2"/>
  <c r="L50" i="2" s="1"/>
  <c r="I7" i="2"/>
  <c r="J7" i="2" s="1"/>
  <c r="L7" i="2" s="1"/>
  <c r="I49" i="2"/>
  <c r="J49" i="2"/>
  <c r="L49" i="2" s="1"/>
  <c r="I51" i="2"/>
  <c r="J51" i="2" s="1"/>
  <c r="L51" i="2" s="1"/>
  <c r="I56" i="2"/>
  <c r="J56" i="2"/>
  <c r="L56" i="2" s="1"/>
  <c r="W4" i="1"/>
  <c r="Q4" i="1"/>
  <c r="U4" i="1"/>
  <c r="O4" i="1"/>
  <c r="V4" i="1"/>
  <c r="R4" i="1"/>
  <c r="S4" i="1"/>
  <c r="T4" i="1"/>
  <c r="J44" i="2"/>
  <c r="L44" i="2" s="1"/>
  <c r="I48" i="2"/>
  <c r="J48" i="2"/>
  <c r="L48" i="2" s="1"/>
  <c r="J54" i="2"/>
  <c r="L54" i="2" s="1"/>
  <c r="I54" i="2"/>
  <c r="I55" i="2"/>
  <c r="J55" i="2"/>
  <c r="L55" i="2" s="1"/>
  <c r="J53" i="2"/>
  <c r="L53" i="2" s="1"/>
  <c r="I53" i="2"/>
  <c r="I50" i="2"/>
  <c r="I45" i="2"/>
  <c r="J45" i="2" s="1"/>
  <c r="L45" i="2" s="1"/>
  <c r="J39" i="2"/>
  <c r="L39" i="2" s="1"/>
  <c r="J43" i="2"/>
  <c r="L43" i="2" s="1"/>
  <c r="I42" i="2"/>
  <c r="J42" i="2" s="1"/>
  <c r="L42" i="2" s="1"/>
  <c r="J47" i="2"/>
  <c r="L47" i="2" s="1"/>
  <c r="J36" i="2"/>
  <c r="L36" i="2" s="1"/>
  <c r="J35" i="2"/>
  <c r="L35" i="2" s="1"/>
  <c r="P5" i="1"/>
  <c r="G11" i="1"/>
  <c r="F10" i="1"/>
  <c r="E149" i="4" l="1"/>
  <c r="N149" i="4" s="1"/>
  <c r="C5" i="4"/>
  <c r="E6" i="4" s="1"/>
  <c r="N6" i="4" s="1"/>
  <c r="J4" i="4"/>
  <c r="F10" i="3"/>
  <c r="F11" i="3" s="1"/>
  <c r="B6" i="3"/>
  <c r="A7" i="3"/>
  <c r="M5" i="3"/>
  <c r="N5" i="3" s="1"/>
  <c r="L6" i="3"/>
  <c r="H35" i="3"/>
  <c r="H41" i="3" s="1"/>
  <c r="H63" i="3"/>
  <c r="H68" i="3" s="1"/>
  <c r="H40" i="3"/>
  <c r="H43" i="3"/>
  <c r="H54" i="3"/>
  <c r="O5" i="1"/>
  <c r="S5" i="1"/>
  <c r="W5" i="1"/>
  <c r="U5" i="1"/>
  <c r="Q5" i="1"/>
  <c r="V5" i="1"/>
  <c r="R5" i="1"/>
  <c r="T5" i="1"/>
  <c r="P6" i="1"/>
  <c r="F11" i="1"/>
  <c r="G12" i="1"/>
  <c r="E150" i="4" l="1"/>
  <c r="N150" i="4" s="1"/>
  <c r="C6" i="4"/>
  <c r="E7" i="4" s="1"/>
  <c r="N7" i="4" s="1"/>
  <c r="J5" i="4"/>
  <c r="B7" i="3"/>
  <c r="A8" i="3"/>
  <c r="C7" i="3"/>
  <c r="M6" i="3"/>
  <c r="N6" i="3" s="1"/>
  <c r="L7" i="3"/>
  <c r="H64" i="3"/>
  <c r="H55" i="3"/>
  <c r="H36" i="3"/>
  <c r="Q6" i="1"/>
  <c r="U6" i="1"/>
  <c r="W6" i="1"/>
  <c r="T6" i="1"/>
  <c r="O6" i="1"/>
  <c r="V6" i="1"/>
  <c r="R6" i="1"/>
  <c r="S6" i="1"/>
  <c r="P7" i="1"/>
  <c r="G13" i="1"/>
  <c r="F12" i="1"/>
  <c r="E151" i="4" l="1"/>
  <c r="N151" i="4" s="1"/>
  <c r="C7" i="4"/>
  <c r="E8" i="4" s="1"/>
  <c r="N8" i="4" s="1"/>
  <c r="J6" i="4"/>
  <c r="B8" i="3"/>
  <c r="A9" i="3"/>
  <c r="C8" i="3"/>
  <c r="C9" i="3" s="1"/>
  <c r="M7" i="3"/>
  <c r="N7" i="3" s="1"/>
  <c r="L8" i="3"/>
  <c r="H37" i="3"/>
  <c r="H42" i="3" s="1"/>
  <c r="H44" i="3" s="1"/>
  <c r="H56" i="3"/>
  <c r="H57" i="3" s="1"/>
  <c r="W7" i="1"/>
  <c r="S7" i="1"/>
  <c r="T7" i="1"/>
  <c r="U7" i="1"/>
  <c r="O7" i="1"/>
  <c r="Q7" i="1"/>
  <c r="V7" i="1"/>
  <c r="R7" i="1"/>
  <c r="P8" i="1"/>
  <c r="F13" i="1"/>
  <c r="G14" i="1"/>
  <c r="E152" i="4" l="1"/>
  <c r="N152" i="4" s="1"/>
  <c r="C8" i="4"/>
  <c r="E9" i="4" s="1"/>
  <c r="N9" i="4" s="1"/>
  <c r="J7" i="4"/>
  <c r="A10" i="3"/>
  <c r="B9" i="3"/>
  <c r="M8" i="3"/>
  <c r="N8" i="3" s="1"/>
  <c r="L9" i="3"/>
  <c r="E4" i="3"/>
  <c r="H58" i="3"/>
  <c r="H59" i="3" s="1"/>
  <c r="H65" i="3"/>
  <c r="H69" i="3" s="1"/>
  <c r="W8" i="1"/>
  <c r="Q8" i="1"/>
  <c r="U8" i="1"/>
  <c r="S8" i="1"/>
  <c r="T8" i="1"/>
  <c r="V8" i="1"/>
  <c r="O8" i="1"/>
  <c r="R8" i="1"/>
  <c r="P9" i="1"/>
  <c r="G15" i="1"/>
  <c r="F15" i="1" s="1"/>
  <c r="F14" i="1"/>
  <c r="E153" i="4" l="1"/>
  <c r="N153" i="4" s="1"/>
  <c r="C9" i="4"/>
  <c r="E10" i="4" s="1"/>
  <c r="N10" i="4" s="1"/>
  <c r="J8" i="4"/>
  <c r="C10" i="3"/>
  <c r="B10" i="3"/>
  <c r="B15" i="3" s="1"/>
  <c r="L10" i="3"/>
  <c r="M9" i="3"/>
  <c r="N9" i="3" s="1"/>
  <c r="H66" i="3"/>
  <c r="H60" i="3"/>
  <c r="H67" i="3" s="1"/>
  <c r="O9" i="1"/>
  <c r="S9" i="1"/>
  <c r="W9" i="1"/>
  <c r="R9" i="1"/>
  <c r="T9" i="1"/>
  <c r="U9" i="1"/>
  <c r="Q9" i="1"/>
  <c r="V9" i="1"/>
  <c r="P10" i="1"/>
  <c r="E154" i="4" l="1"/>
  <c r="N154" i="4" s="1"/>
  <c r="C10" i="4"/>
  <c r="E11" i="4" s="1"/>
  <c r="N11" i="4" s="1"/>
  <c r="J9" i="4"/>
  <c r="L11" i="3"/>
  <c r="M10" i="3"/>
  <c r="N10" i="3" s="1"/>
  <c r="C11" i="3"/>
  <c r="C12" i="3" s="1"/>
  <c r="C13" i="3"/>
  <c r="H70" i="3"/>
  <c r="Q10" i="1"/>
  <c r="U10" i="1"/>
  <c r="W10" i="1"/>
  <c r="O10" i="1"/>
  <c r="R10" i="1"/>
  <c r="S10" i="1"/>
  <c r="V10" i="1"/>
  <c r="T10" i="1"/>
  <c r="P11" i="1"/>
  <c r="E155" i="4" l="1"/>
  <c r="N155" i="4" s="1"/>
  <c r="C11" i="4"/>
  <c r="E12" i="4" s="1"/>
  <c r="N12" i="4" s="1"/>
  <c r="J10" i="4"/>
  <c r="C14" i="3"/>
  <c r="C15" i="3" s="1"/>
  <c r="E5" i="3"/>
  <c r="L16" i="3"/>
  <c r="M11" i="3"/>
  <c r="N11" i="3" s="1"/>
  <c r="W11" i="1"/>
  <c r="S11" i="1"/>
  <c r="Q11" i="1"/>
  <c r="V11" i="1"/>
  <c r="O11" i="1"/>
  <c r="R11" i="1"/>
  <c r="T11" i="1"/>
  <c r="U11" i="1"/>
  <c r="P12" i="1"/>
  <c r="E156" i="4" l="1"/>
  <c r="N156" i="4" s="1"/>
  <c r="C12" i="4"/>
  <c r="E13" i="4" s="1"/>
  <c r="N13" i="4" s="1"/>
  <c r="J11" i="4"/>
  <c r="L17" i="3"/>
  <c r="M16" i="3"/>
  <c r="N16" i="3" s="1"/>
  <c r="E6" i="3"/>
  <c r="W12" i="1"/>
  <c r="T12" i="1"/>
  <c r="Q12" i="1"/>
  <c r="U12" i="1"/>
  <c r="O12" i="1"/>
  <c r="R12" i="1"/>
  <c r="V12" i="1"/>
  <c r="S12" i="1"/>
  <c r="P13" i="1"/>
  <c r="E157" i="4" l="1"/>
  <c r="N157" i="4" s="1"/>
  <c r="C13" i="4"/>
  <c r="E14" i="4" s="1"/>
  <c r="N14" i="4" s="1"/>
  <c r="J12" i="4"/>
  <c r="L18" i="3"/>
  <c r="M17" i="3"/>
  <c r="N17" i="3" s="1"/>
  <c r="P14" i="1"/>
  <c r="O13" i="1"/>
  <c r="W13" i="1"/>
  <c r="R13" i="1"/>
  <c r="V13" i="1"/>
  <c r="S13" i="1"/>
  <c r="T13" i="1"/>
  <c r="Q13" i="1"/>
  <c r="U13" i="1"/>
  <c r="E158" i="4" l="1"/>
  <c r="N158" i="4" s="1"/>
  <c r="C14" i="4"/>
  <c r="E15" i="4" s="1"/>
  <c r="N15" i="4" s="1"/>
  <c r="J13" i="4"/>
  <c r="L19" i="3"/>
  <c r="M18" i="3"/>
  <c r="N18" i="3" s="1"/>
  <c r="P15" i="1"/>
  <c r="W14" i="1"/>
  <c r="U14" i="1"/>
  <c r="Q14" i="1"/>
  <c r="V14" i="1"/>
  <c r="S14" i="1"/>
  <c r="O14" i="1"/>
  <c r="R14" i="1"/>
  <c r="T14" i="1"/>
  <c r="E159" i="4" l="1"/>
  <c r="N159" i="4" s="1"/>
  <c r="C15" i="4"/>
  <c r="E16" i="4" s="1"/>
  <c r="N16" i="4" s="1"/>
  <c r="J14" i="4"/>
  <c r="M19" i="3"/>
  <c r="N19" i="3" s="1"/>
  <c r="L20" i="3"/>
  <c r="W15" i="1"/>
  <c r="P16" i="1"/>
  <c r="R15" i="1"/>
  <c r="V15" i="1"/>
  <c r="S15" i="1"/>
  <c r="O15" i="1"/>
  <c r="U15" i="1"/>
  <c r="T15" i="1"/>
  <c r="Q15" i="1"/>
  <c r="E160" i="4" l="1"/>
  <c r="N160" i="4" s="1"/>
  <c r="C16" i="4"/>
  <c r="E17" i="4" s="1"/>
  <c r="N17" i="4" s="1"/>
  <c r="J15" i="4"/>
  <c r="M20" i="3"/>
  <c r="N20" i="3" s="1"/>
  <c r="L21" i="3"/>
  <c r="W16" i="1"/>
  <c r="R16" i="1"/>
  <c r="O16" i="1"/>
  <c r="P17" i="1"/>
  <c r="T16" i="1"/>
  <c r="V16" i="1"/>
  <c r="Q16" i="1"/>
  <c r="S16" i="1"/>
  <c r="U16" i="1"/>
  <c r="E161" i="4" l="1"/>
  <c r="N161" i="4" s="1"/>
  <c r="C17" i="4"/>
  <c r="E18" i="4" s="1"/>
  <c r="N18" i="4" s="1"/>
  <c r="J16" i="4"/>
  <c r="M21" i="3"/>
  <c r="N21" i="3" s="1"/>
  <c r="L22" i="3"/>
  <c r="W17" i="1"/>
  <c r="Q17" i="1"/>
  <c r="T17" i="1"/>
  <c r="R17" i="1"/>
  <c r="P18" i="1"/>
  <c r="V17" i="1"/>
  <c r="O17" i="1"/>
  <c r="U17" i="1"/>
  <c r="S17" i="1"/>
  <c r="E162" i="4" l="1"/>
  <c r="N162" i="4" s="1"/>
  <c r="C18" i="4"/>
  <c r="E19" i="4" s="1"/>
  <c r="N19" i="4" s="1"/>
  <c r="J17" i="4"/>
  <c r="L23" i="3"/>
  <c r="M22" i="3"/>
  <c r="N22" i="3" s="1"/>
  <c r="W18" i="1"/>
  <c r="V18" i="1"/>
  <c r="S18" i="1"/>
  <c r="U18" i="1"/>
  <c r="Q18" i="1"/>
  <c r="R18" i="1"/>
  <c r="T18" i="1"/>
  <c r="O18" i="1"/>
  <c r="P19" i="1"/>
  <c r="E163" i="4" l="1"/>
  <c r="N163" i="4" s="1"/>
  <c r="C19" i="4"/>
  <c r="E20" i="4" s="1"/>
  <c r="N20" i="4" s="1"/>
  <c r="J18" i="4"/>
  <c r="L24" i="3"/>
  <c r="M23" i="3"/>
  <c r="N23" i="3" s="1"/>
  <c r="W19" i="1"/>
  <c r="R19" i="1"/>
  <c r="O19" i="1"/>
  <c r="T19" i="1"/>
  <c r="U19" i="1"/>
  <c r="P20" i="1"/>
  <c r="V19" i="1"/>
  <c r="S19" i="1"/>
  <c r="Q19" i="1"/>
  <c r="E164" i="4" l="1"/>
  <c r="N164" i="4" s="1"/>
  <c r="C20" i="4"/>
  <c r="E21" i="4" s="1"/>
  <c r="N21" i="4" s="1"/>
  <c r="J19" i="4"/>
  <c r="M24" i="3"/>
  <c r="N24" i="3" s="1"/>
  <c r="L25" i="3"/>
  <c r="W20" i="1"/>
  <c r="Q20" i="1"/>
  <c r="P21" i="1"/>
  <c r="U20" i="1"/>
  <c r="V20" i="1"/>
  <c r="O20" i="1"/>
  <c r="T20" i="1"/>
  <c r="S20" i="1"/>
  <c r="R20" i="1"/>
  <c r="E165" i="4" l="1"/>
  <c r="N165" i="4" s="1"/>
  <c r="C21" i="4"/>
  <c r="E22" i="4" s="1"/>
  <c r="N22" i="4" s="1"/>
  <c r="J20" i="4"/>
  <c r="M25" i="3"/>
  <c r="N25" i="3" s="1"/>
  <c r="L26" i="3"/>
  <c r="W21" i="1"/>
  <c r="T21" i="1"/>
  <c r="V21" i="1"/>
  <c r="U21" i="1"/>
  <c r="Q21" i="1"/>
  <c r="R21" i="1"/>
  <c r="S21" i="1"/>
  <c r="O21" i="1"/>
  <c r="P22" i="1"/>
  <c r="E166" i="4" l="1"/>
  <c r="N166" i="4" s="1"/>
  <c r="C22" i="4"/>
  <c r="E23" i="4" s="1"/>
  <c r="N23" i="4" s="1"/>
  <c r="J21" i="4"/>
  <c r="L27" i="3"/>
  <c r="M26" i="3"/>
  <c r="N26" i="3" s="1"/>
  <c r="W22" i="1"/>
  <c r="Q22" i="1"/>
  <c r="O22" i="1"/>
  <c r="P23" i="1"/>
  <c r="V22" i="1"/>
  <c r="T22" i="1"/>
  <c r="S22" i="1"/>
  <c r="R22" i="1"/>
  <c r="U22" i="1"/>
  <c r="E167" i="4" l="1"/>
  <c r="N167" i="4" s="1"/>
  <c r="C23" i="4"/>
  <c r="E24" i="4" s="1"/>
  <c r="N24" i="4" s="1"/>
  <c r="J22" i="4"/>
  <c r="L28" i="3"/>
  <c r="M27" i="3"/>
  <c r="N27" i="3" s="1"/>
  <c r="W23" i="1"/>
  <c r="T23" i="1"/>
  <c r="O23" i="1"/>
  <c r="V23" i="1"/>
  <c r="Q23" i="1"/>
  <c r="P24" i="1"/>
  <c r="U23" i="1"/>
  <c r="S23" i="1"/>
  <c r="R23" i="1"/>
  <c r="E168" i="4" l="1"/>
  <c r="N168" i="4" s="1"/>
  <c r="C24" i="4"/>
  <c r="E25" i="4" s="1"/>
  <c r="N25" i="4" s="1"/>
  <c r="J23" i="4"/>
  <c r="L29" i="3"/>
  <c r="M28" i="3"/>
  <c r="N28" i="3" s="1"/>
  <c r="W24" i="1"/>
  <c r="Q24" i="1"/>
  <c r="P25" i="1"/>
  <c r="S24" i="1"/>
  <c r="V24" i="1"/>
  <c r="U24" i="1"/>
  <c r="T24" i="1"/>
  <c r="O24" i="1"/>
  <c r="R24" i="1"/>
  <c r="E169" i="4" l="1"/>
  <c r="N169" i="4" s="1"/>
  <c r="C25" i="4"/>
  <c r="E26" i="4" s="1"/>
  <c r="N26" i="4" s="1"/>
  <c r="J24" i="4"/>
  <c r="L30" i="3"/>
  <c r="M29" i="3"/>
  <c r="N29" i="3" s="1"/>
  <c r="W25" i="1"/>
  <c r="P26" i="1"/>
  <c r="V25" i="1"/>
  <c r="R25" i="1"/>
  <c r="S25" i="1"/>
  <c r="T25" i="1"/>
  <c r="O25" i="1"/>
  <c r="U25" i="1"/>
  <c r="Q25" i="1"/>
  <c r="E170" i="4" l="1"/>
  <c r="N170" i="4" s="1"/>
  <c r="C26" i="4"/>
  <c r="E27" i="4" s="1"/>
  <c r="N27" i="4" s="1"/>
  <c r="J25" i="4"/>
  <c r="L31" i="3"/>
  <c r="M30" i="3"/>
  <c r="N30" i="3" s="1"/>
  <c r="O26" i="1"/>
  <c r="W26" i="1"/>
  <c r="P27" i="1"/>
  <c r="Q26" i="1"/>
  <c r="S26" i="1"/>
  <c r="U26" i="1"/>
  <c r="T26" i="1"/>
  <c r="R26" i="1"/>
  <c r="V26" i="1"/>
  <c r="E171" i="4" l="1"/>
  <c r="N171" i="4" s="1"/>
  <c r="C27" i="4"/>
  <c r="E28" i="4" s="1"/>
  <c r="N28" i="4" s="1"/>
  <c r="J26" i="4"/>
  <c r="L32" i="3"/>
  <c r="M31" i="3"/>
  <c r="N31" i="3" s="1"/>
  <c r="P28" i="1"/>
  <c r="W27" i="1"/>
  <c r="O27" i="1"/>
  <c r="V27" i="1"/>
  <c r="S27" i="1"/>
  <c r="T27" i="1"/>
  <c r="R27" i="1"/>
  <c r="Q27" i="1"/>
  <c r="U27" i="1"/>
  <c r="E172" i="4" l="1"/>
  <c r="N172" i="4" s="1"/>
  <c r="C28" i="4"/>
  <c r="E29" i="4" s="1"/>
  <c r="N29" i="4" s="1"/>
  <c r="J27" i="4"/>
  <c r="L33" i="3"/>
  <c r="M32" i="3"/>
  <c r="N32" i="3" s="1"/>
  <c r="W28" i="1"/>
  <c r="O28" i="1"/>
  <c r="P29" i="1"/>
  <c r="U28" i="1"/>
  <c r="R28" i="1"/>
  <c r="T28" i="1"/>
  <c r="V28" i="1"/>
  <c r="Q28" i="1"/>
  <c r="S28" i="1"/>
  <c r="E173" i="4" l="1"/>
  <c r="N173" i="4" s="1"/>
  <c r="C29" i="4"/>
  <c r="E30" i="4" s="1"/>
  <c r="N30" i="4" s="1"/>
  <c r="J28" i="4"/>
  <c r="L34" i="3"/>
  <c r="M33" i="3"/>
  <c r="N33" i="3" s="1"/>
  <c r="W29" i="1"/>
  <c r="P30" i="1"/>
  <c r="O29" i="1"/>
  <c r="S29" i="1"/>
  <c r="T29" i="1"/>
  <c r="R29" i="1"/>
  <c r="Q29" i="1"/>
  <c r="V29" i="1"/>
  <c r="U29" i="1"/>
  <c r="E174" i="4" l="1"/>
  <c r="N174" i="4" s="1"/>
  <c r="C30" i="4"/>
  <c r="E31" i="4" s="1"/>
  <c r="N31" i="4" s="1"/>
  <c r="J29" i="4"/>
  <c r="L35" i="3"/>
  <c r="M34" i="3"/>
  <c r="N34" i="3" s="1"/>
  <c r="W30" i="1"/>
  <c r="O30" i="1"/>
  <c r="P31" i="1"/>
  <c r="R30" i="1"/>
  <c r="T30" i="1"/>
  <c r="V30" i="1"/>
  <c r="Q30" i="1"/>
  <c r="S30" i="1"/>
  <c r="U30" i="1"/>
  <c r="E175" i="4" l="1"/>
  <c r="N175" i="4" s="1"/>
  <c r="C31" i="4"/>
  <c r="E32" i="4" s="1"/>
  <c r="N32" i="4" s="1"/>
  <c r="J30" i="4"/>
  <c r="L36" i="3"/>
  <c r="M35" i="3"/>
  <c r="N35" i="3" s="1"/>
  <c r="W31" i="1"/>
  <c r="P32" i="1"/>
  <c r="O31" i="1"/>
  <c r="T31" i="1"/>
  <c r="R31" i="1"/>
  <c r="U31" i="1"/>
  <c r="V31" i="1"/>
  <c r="Q31" i="1"/>
  <c r="S31" i="1"/>
  <c r="E176" i="4" l="1"/>
  <c r="N176" i="4" s="1"/>
  <c r="C32" i="4"/>
  <c r="E33" i="4" s="1"/>
  <c r="N33" i="4" s="1"/>
  <c r="J31" i="4"/>
  <c r="L37" i="3"/>
  <c r="M36" i="3"/>
  <c r="N36" i="3" s="1"/>
  <c r="W32" i="1"/>
  <c r="O32" i="1"/>
  <c r="P33" i="1"/>
  <c r="Q32" i="1"/>
  <c r="S32" i="1"/>
  <c r="U32" i="1"/>
  <c r="T32" i="1"/>
  <c r="V32" i="1"/>
  <c r="R32" i="1"/>
  <c r="E177" i="4" l="1"/>
  <c r="N177" i="4" s="1"/>
  <c r="C33" i="4"/>
  <c r="E34" i="4" s="1"/>
  <c r="N34" i="4" s="1"/>
  <c r="J32" i="4"/>
  <c r="M37" i="3"/>
  <c r="N37" i="3" s="1"/>
  <c r="L38" i="3"/>
  <c r="W33" i="1"/>
  <c r="P34" i="1"/>
  <c r="O33" i="1"/>
  <c r="T33" i="1"/>
  <c r="R33" i="1"/>
  <c r="S33" i="1"/>
  <c r="V33" i="1"/>
  <c r="U33" i="1"/>
  <c r="Q33" i="1"/>
  <c r="E178" i="4" l="1"/>
  <c r="N178" i="4" s="1"/>
  <c r="C34" i="4"/>
  <c r="E35" i="4" s="1"/>
  <c r="N35" i="4" s="1"/>
  <c r="J33" i="4"/>
  <c r="M38" i="3"/>
  <c r="N38" i="3" s="1"/>
  <c r="L39" i="3"/>
  <c r="W34" i="1"/>
  <c r="O34" i="1"/>
  <c r="P35" i="1"/>
  <c r="R34" i="1"/>
  <c r="S34" i="1"/>
  <c r="V34" i="1"/>
  <c r="T34" i="1"/>
  <c r="U34" i="1"/>
  <c r="Q34" i="1"/>
  <c r="E179" i="4" l="1"/>
  <c r="N179" i="4" s="1"/>
  <c r="C35" i="4"/>
  <c r="E36" i="4" s="1"/>
  <c r="N36" i="4" s="1"/>
  <c r="J34" i="4"/>
  <c r="M39" i="3"/>
  <c r="N39" i="3" s="1"/>
  <c r="L40" i="3"/>
  <c r="W35" i="1"/>
  <c r="P36" i="1"/>
  <c r="O35" i="1"/>
  <c r="U35" i="1"/>
  <c r="Q35" i="1"/>
  <c r="R35" i="1"/>
  <c r="S35" i="1"/>
  <c r="V35" i="1"/>
  <c r="T35" i="1"/>
  <c r="E180" i="4" l="1"/>
  <c r="N180" i="4" s="1"/>
  <c r="C36" i="4"/>
  <c r="E37" i="4" s="1"/>
  <c r="N37" i="4" s="1"/>
  <c r="J35" i="4"/>
  <c r="M40" i="3"/>
  <c r="N40" i="3" s="1"/>
  <c r="L41" i="3"/>
  <c r="W36" i="1"/>
  <c r="O36" i="1"/>
  <c r="P37" i="1"/>
  <c r="V36" i="1"/>
  <c r="S36" i="1"/>
  <c r="T36" i="1"/>
  <c r="Q36" i="1"/>
  <c r="R36" i="1"/>
  <c r="U36" i="1"/>
  <c r="E181" i="4" l="1"/>
  <c r="N181" i="4" s="1"/>
  <c r="C37" i="4"/>
  <c r="E38" i="4" s="1"/>
  <c r="N38" i="4" s="1"/>
  <c r="J36" i="4"/>
  <c r="M41" i="3"/>
  <c r="N41" i="3" s="1"/>
  <c r="L42" i="3"/>
  <c r="W37" i="1"/>
  <c r="P38" i="1"/>
  <c r="O37" i="1"/>
  <c r="T37" i="1"/>
  <c r="U37" i="1"/>
  <c r="R37" i="1"/>
  <c r="S37" i="1"/>
  <c r="V37" i="1"/>
  <c r="Q37" i="1"/>
  <c r="E182" i="4" l="1"/>
  <c r="N182" i="4" s="1"/>
  <c r="C38" i="4"/>
  <c r="E39" i="4" s="1"/>
  <c r="N39" i="4" s="1"/>
  <c r="J37" i="4"/>
  <c r="M42" i="3"/>
  <c r="N42" i="3" s="1"/>
  <c r="L43" i="3"/>
  <c r="W38" i="1"/>
  <c r="P39" i="1"/>
  <c r="O38" i="1"/>
  <c r="R38" i="1"/>
  <c r="U38" i="1"/>
  <c r="V38" i="1"/>
  <c r="S38" i="1"/>
  <c r="Q38" i="1"/>
  <c r="T38" i="1"/>
  <c r="E183" i="4" l="1"/>
  <c r="N183" i="4" s="1"/>
  <c r="C39" i="4"/>
  <c r="E40" i="4" s="1"/>
  <c r="N40" i="4" s="1"/>
  <c r="J38" i="4"/>
  <c r="M43" i="3"/>
  <c r="N43" i="3" s="1"/>
  <c r="L44" i="3"/>
  <c r="W39" i="1"/>
  <c r="P40" i="1"/>
  <c r="O39" i="1"/>
  <c r="T39" i="1"/>
  <c r="Q39" i="1"/>
  <c r="R39" i="1"/>
  <c r="S39" i="1"/>
  <c r="V39" i="1"/>
  <c r="U39" i="1"/>
  <c r="E184" i="4" l="1"/>
  <c r="N184" i="4" s="1"/>
  <c r="C40" i="4"/>
  <c r="E41" i="4" s="1"/>
  <c r="N41" i="4" s="1"/>
  <c r="J39" i="4"/>
  <c r="M44" i="3"/>
  <c r="N44" i="3" s="1"/>
  <c r="L45" i="3"/>
  <c r="W40" i="1"/>
  <c r="O40" i="1"/>
  <c r="P41" i="1"/>
  <c r="S40" i="1"/>
  <c r="T40" i="1"/>
  <c r="Q40" i="1"/>
  <c r="R40" i="1"/>
  <c r="U40" i="1"/>
  <c r="V40" i="1"/>
  <c r="E185" i="4" l="1"/>
  <c r="N185" i="4" s="1"/>
  <c r="C41" i="4"/>
  <c r="E42" i="4" s="1"/>
  <c r="N42" i="4" s="1"/>
  <c r="J40" i="4"/>
  <c r="M45" i="3"/>
  <c r="N45" i="3" s="1"/>
  <c r="L46" i="3"/>
  <c r="W41" i="1"/>
  <c r="P42" i="1"/>
  <c r="O41" i="1"/>
  <c r="Q41" i="1"/>
  <c r="T41" i="1"/>
  <c r="V41" i="1"/>
  <c r="U41" i="1"/>
  <c r="R41" i="1"/>
  <c r="S41" i="1"/>
  <c r="E186" i="4" l="1"/>
  <c r="N186" i="4" s="1"/>
  <c r="C42" i="4"/>
  <c r="E43" i="4" s="1"/>
  <c r="N43" i="4" s="1"/>
  <c r="J41" i="4"/>
  <c r="M46" i="3"/>
  <c r="N46" i="3" s="1"/>
  <c r="L47" i="3"/>
  <c r="W42" i="1"/>
  <c r="O42" i="1"/>
  <c r="P43" i="1"/>
  <c r="R42" i="1"/>
  <c r="S42" i="1"/>
  <c r="V42" i="1"/>
  <c r="T42" i="1"/>
  <c r="Q42" i="1"/>
  <c r="U42" i="1"/>
  <c r="E187" i="4" l="1"/>
  <c r="N187" i="4" s="1"/>
  <c r="C43" i="4"/>
  <c r="E44" i="4" s="1"/>
  <c r="N44" i="4" s="1"/>
  <c r="J42" i="4"/>
  <c r="L48" i="3"/>
  <c r="M47" i="3"/>
  <c r="N47" i="3" s="1"/>
  <c r="W43" i="1"/>
  <c r="P44" i="1"/>
  <c r="O43" i="1"/>
  <c r="V43" i="1"/>
  <c r="U43" i="1"/>
  <c r="T43" i="1"/>
  <c r="S43" i="1"/>
  <c r="Q43" i="1"/>
  <c r="R43" i="1"/>
  <c r="E188" i="4" l="1"/>
  <c r="N188" i="4" s="1"/>
  <c r="C44" i="4"/>
  <c r="E45" i="4" s="1"/>
  <c r="N45" i="4" s="1"/>
  <c r="J43" i="4"/>
  <c r="M48" i="3"/>
  <c r="N48" i="3" s="1"/>
  <c r="L49" i="3"/>
  <c r="W44" i="1"/>
  <c r="P45" i="1"/>
  <c r="O44" i="1"/>
  <c r="R44" i="1"/>
  <c r="Q44" i="1"/>
  <c r="V44" i="1"/>
  <c r="U44" i="1"/>
  <c r="S44" i="1"/>
  <c r="T44" i="1"/>
  <c r="E189" i="4" l="1"/>
  <c r="N189" i="4" s="1"/>
  <c r="C45" i="4"/>
  <c r="E46" i="4" s="1"/>
  <c r="N46" i="4" s="1"/>
  <c r="J44" i="4"/>
  <c r="M49" i="3"/>
  <c r="N49" i="3" s="1"/>
  <c r="L50" i="3"/>
  <c r="W45" i="1"/>
  <c r="P46" i="1"/>
  <c r="O45" i="1"/>
  <c r="V45" i="1"/>
  <c r="Q45" i="1"/>
  <c r="T45" i="1"/>
  <c r="R45" i="1"/>
  <c r="S45" i="1"/>
  <c r="U45" i="1"/>
  <c r="E190" i="4" l="1"/>
  <c r="N190" i="4" s="1"/>
  <c r="C46" i="4"/>
  <c r="E47" i="4" s="1"/>
  <c r="N47" i="4" s="1"/>
  <c r="J45" i="4"/>
  <c r="M50" i="3"/>
  <c r="N50" i="3" s="1"/>
  <c r="L51" i="3"/>
  <c r="W46" i="1"/>
  <c r="O46" i="1"/>
  <c r="P47" i="1"/>
  <c r="R46" i="1"/>
  <c r="S46" i="1"/>
  <c r="V46" i="1"/>
  <c r="Q46" i="1"/>
  <c r="U46" i="1"/>
  <c r="T46" i="1"/>
  <c r="E191" i="4" l="1"/>
  <c r="N191" i="4" s="1"/>
  <c r="C47" i="4"/>
  <c r="E48" i="4" s="1"/>
  <c r="N48" i="4" s="1"/>
  <c r="J46" i="4"/>
  <c r="L52" i="3"/>
  <c r="M52" i="3" s="1"/>
  <c r="M51" i="3"/>
  <c r="N51" i="3" s="1"/>
  <c r="W47" i="1"/>
  <c r="P48" i="1"/>
  <c r="O47" i="1"/>
  <c r="V47" i="1"/>
  <c r="U47" i="1"/>
  <c r="T47" i="1"/>
  <c r="R47" i="1"/>
  <c r="Q47" i="1"/>
  <c r="S47" i="1"/>
  <c r="E192" i="4" l="1"/>
  <c r="N192" i="4" s="1"/>
  <c r="C48" i="4"/>
  <c r="E49" i="4" s="1"/>
  <c r="N49" i="4" s="1"/>
  <c r="J47" i="4"/>
  <c r="N52" i="3"/>
  <c r="W48" i="1"/>
  <c r="P49" i="1"/>
  <c r="O48" i="1"/>
  <c r="T48" i="1"/>
  <c r="R48" i="1"/>
  <c r="V48" i="1"/>
  <c r="S48" i="1"/>
  <c r="U48" i="1"/>
  <c r="Q48" i="1"/>
  <c r="E193" i="4" l="1"/>
  <c r="N193" i="4" s="1"/>
  <c r="C49" i="4"/>
  <c r="E50" i="4" s="1"/>
  <c r="N50" i="4" s="1"/>
  <c r="J48" i="4"/>
  <c r="W49" i="1"/>
  <c r="P50" i="1"/>
  <c r="O49" i="1"/>
  <c r="Q49" i="1"/>
  <c r="T49" i="1"/>
  <c r="S49" i="1"/>
  <c r="U49" i="1"/>
  <c r="R49" i="1"/>
  <c r="V49" i="1"/>
  <c r="E194" i="4" l="1"/>
  <c r="N194" i="4" s="1"/>
  <c r="C50" i="4"/>
  <c r="E51" i="4" s="1"/>
  <c r="N51" i="4" s="1"/>
  <c r="J49" i="4"/>
  <c r="W50" i="1"/>
  <c r="P51" i="1"/>
  <c r="O50" i="1"/>
  <c r="V50" i="1"/>
  <c r="S50" i="1"/>
  <c r="R50" i="1"/>
  <c r="T50" i="1"/>
  <c r="U50" i="1"/>
  <c r="Q50" i="1"/>
  <c r="E195" i="4" l="1"/>
  <c r="N195" i="4" s="1"/>
  <c r="C51" i="4"/>
  <c r="E52" i="4" s="1"/>
  <c r="N52" i="4" s="1"/>
  <c r="J50" i="4"/>
  <c r="W51" i="1"/>
  <c r="P52" i="1"/>
  <c r="O51" i="1"/>
  <c r="S51" i="1"/>
  <c r="T51" i="1"/>
  <c r="U51" i="1"/>
  <c r="V51" i="1"/>
  <c r="R51" i="1"/>
  <c r="Q51" i="1"/>
  <c r="E196" i="4" l="1"/>
  <c r="N196" i="4" s="1"/>
  <c r="C52" i="4"/>
  <c r="E53" i="4" s="1"/>
  <c r="N53" i="4" s="1"/>
  <c r="J51" i="4"/>
  <c r="W52" i="1"/>
  <c r="O52" i="1"/>
  <c r="P53" i="1"/>
  <c r="V52" i="1"/>
  <c r="Q52" i="1"/>
  <c r="R52" i="1"/>
  <c r="T52" i="1"/>
  <c r="S52" i="1"/>
  <c r="U52" i="1"/>
  <c r="E197" i="4" l="1"/>
  <c r="N197" i="4" s="1"/>
  <c r="C53" i="4"/>
  <c r="E54" i="4" s="1"/>
  <c r="N54" i="4" s="1"/>
  <c r="J52" i="4"/>
  <c r="W53" i="1"/>
  <c r="O53" i="1"/>
  <c r="P54" i="1"/>
  <c r="Q53" i="1"/>
  <c r="S53" i="1"/>
  <c r="U53" i="1"/>
  <c r="R53" i="1"/>
  <c r="T53" i="1"/>
  <c r="V53" i="1"/>
  <c r="E198" i="4" l="1"/>
  <c r="N198" i="4" s="1"/>
  <c r="C54" i="4"/>
  <c r="E55" i="4" s="1"/>
  <c r="N55" i="4" s="1"/>
  <c r="J53" i="4"/>
  <c r="W54" i="1"/>
  <c r="O54" i="1"/>
  <c r="P55" i="1"/>
  <c r="V54" i="1"/>
  <c r="U54" i="1"/>
  <c r="Q54" i="1"/>
  <c r="R54" i="1"/>
  <c r="T54" i="1"/>
  <c r="S54" i="1"/>
  <c r="E199" i="4" l="1"/>
  <c r="N199" i="4" s="1"/>
  <c r="C55" i="4"/>
  <c r="E56" i="4" s="1"/>
  <c r="N56" i="4" s="1"/>
  <c r="J54" i="4"/>
  <c r="W55" i="1"/>
  <c r="P56" i="1"/>
  <c r="O55" i="1"/>
  <c r="Q55" i="1"/>
  <c r="S55" i="1"/>
  <c r="U55" i="1"/>
  <c r="T55" i="1"/>
  <c r="V55" i="1"/>
  <c r="R55" i="1"/>
  <c r="E200" i="4" l="1"/>
  <c r="N200" i="4" s="1"/>
  <c r="C56" i="4"/>
  <c r="E57" i="4" s="1"/>
  <c r="N57" i="4" s="1"/>
  <c r="J55" i="4"/>
  <c r="W56" i="1"/>
  <c r="O56" i="1"/>
  <c r="P57" i="1"/>
  <c r="V56" i="1"/>
  <c r="U56" i="1"/>
  <c r="Q56" i="1"/>
  <c r="S56" i="1"/>
  <c r="R56" i="1"/>
  <c r="T56" i="1"/>
  <c r="E201" i="4" l="1"/>
  <c r="N201" i="4" s="1"/>
  <c r="C57" i="4"/>
  <c r="E58" i="4" s="1"/>
  <c r="N58" i="4" s="1"/>
  <c r="J56" i="4"/>
  <c r="W57" i="1"/>
  <c r="P58" i="1"/>
  <c r="O57" i="1"/>
  <c r="R57" i="1"/>
  <c r="V57" i="1"/>
  <c r="S57" i="1"/>
  <c r="U57" i="1"/>
  <c r="Q57" i="1"/>
  <c r="T57" i="1"/>
  <c r="E202" i="4" l="1"/>
  <c r="N202" i="4" s="1"/>
  <c r="C58" i="4"/>
  <c r="E59" i="4" s="1"/>
  <c r="N59" i="4" s="1"/>
  <c r="J57" i="4"/>
  <c r="W58" i="1"/>
  <c r="O58" i="1"/>
  <c r="P59" i="1"/>
  <c r="V58" i="1"/>
  <c r="Q58" i="1"/>
  <c r="T58" i="1"/>
  <c r="R58" i="1"/>
  <c r="U58" i="1"/>
  <c r="S58" i="1"/>
  <c r="E203" i="4" l="1"/>
  <c r="N203" i="4" s="1"/>
  <c r="C59" i="4"/>
  <c r="E60" i="4" s="1"/>
  <c r="N60" i="4" s="1"/>
  <c r="J58" i="4"/>
  <c r="W59" i="1"/>
  <c r="P60" i="1"/>
  <c r="O59" i="1"/>
  <c r="U59" i="1"/>
  <c r="V59" i="1"/>
  <c r="R59" i="1"/>
  <c r="T59" i="1"/>
  <c r="Q59" i="1"/>
  <c r="S59" i="1"/>
  <c r="E204" i="4" l="1"/>
  <c r="N204" i="4" s="1"/>
  <c r="C60" i="4"/>
  <c r="E61" i="4" s="1"/>
  <c r="N61" i="4" s="1"/>
  <c r="J59" i="4"/>
  <c r="W60" i="1"/>
  <c r="O60" i="1"/>
  <c r="P61" i="1"/>
  <c r="U60" i="1"/>
  <c r="S60" i="1"/>
  <c r="R60" i="1"/>
  <c r="T60" i="1"/>
  <c r="V60" i="1"/>
  <c r="Q60" i="1"/>
  <c r="E205" i="4" l="1"/>
  <c r="N205" i="4" s="1"/>
  <c r="C61" i="4"/>
  <c r="E62" i="4" s="1"/>
  <c r="N62" i="4" s="1"/>
  <c r="O63" i="4" s="1"/>
  <c r="J60" i="4"/>
  <c r="W61" i="1"/>
  <c r="P62" i="1"/>
  <c r="O61" i="1"/>
  <c r="V61" i="1"/>
  <c r="U61" i="1"/>
  <c r="Q61" i="1"/>
  <c r="T61" i="1"/>
  <c r="R61" i="1"/>
  <c r="S61" i="1"/>
  <c r="E206" i="4" l="1"/>
  <c r="N206" i="4" s="1"/>
  <c r="C62" i="4"/>
  <c r="E63" i="4" s="1"/>
  <c r="N63" i="4" s="1"/>
  <c r="J61" i="4"/>
  <c r="W62" i="1"/>
  <c r="O62" i="1"/>
  <c r="P63" i="1"/>
  <c r="T62" i="1"/>
  <c r="U62" i="1"/>
  <c r="Q62" i="1"/>
  <c r="R62" i="1"/>
  <c r="V62" i="1"/>
  <c r="S62" i="1"/>
  <c r="E207" i="4" l="1"/>
  <c r="N207" i="4" s="1"/>
  <c r="C63" i="4"/>
  <c r="E64" i="4" s="1"/>
  <c r="N64" i="4" s="1"/>
  <c r="J62" i="4"/>
  <c r="W63" i="1"/>
  <c r="P64" i="1"/>
  <c r="O63" i="1"/>
  <c r="Q63" i="1"/>
  <c r="S63" i="1"/>
  <c r="V63" i="1"/>
  <c r="R63" i="1"/>
  <c r="U63" i="1"/>
  <c r="T63" i="1"/>
  <c r="E208" i="4" l="1"/>
  <c r="N208" i="4" s="1"/>
  <c r="C64" i="4"/>
  <c r="E65" i="4" s="1"/>
  <c r="N65" i="4" s="1"/>
  <c r="J63" i="4"/>
  <c r="W64" i="1"/>
  <c r="O64" i="1"/>
  <c r="P65" i="1"/>
  <c r="T64" i="1"/>
  <c r="S64" i="1"/>
  <c r="U64" i="1"/>
  <c r="R64" i="1"/>
  <c r="Q64" i="1"/>
  <c r="V64" i="1"/>
  <c r="E209" i="4" l="1"/>
  <c r="N209" i="4" s="1"/>
  <c r="C65" i="4"/>
  <c r="E66" i="4" s="1"/>
  <c r="N66" i="4" s="1"/>
  <c r="J64" i="4"/>
  <c r="W65" i="1"/>
  <c r="P66" i="1"/>
  <c r="O65" i="1"/>
  <c r="Q65" i="1"/>
  <c r="S65" i="1"/>
  <c r="V65" i="1"/>
  <c r="T65" i="1"/>
  <c r="R65" i="1"/>
  <c r="U65" i="1"/>
  <c r="E210" i="4" l="1"/>
  <c r="N210" i="4" s="1"/>
  <c r="C66" i="4"/>
  <c r="E67" i="4" s="1"/>
  <c r="N67" i="4" s="1"/>
  <c r="J65" i="4"/>
  <c r="W66" i="1"/>
  <c r="O66" i="1"/>
  <c r="P67" i="1"/>
  <c r="T66" i="1"/>
  <c r="S66" i="1"/>
  <c r="U66" i="1"/>
  <c r="R66" i="1"/>
  <c r="Q66" i="1"/>
  <c r="V66" i="1"/>
  <c r="E211" i="4" l="1"/>
  <c r="N211" i="4" s="1"/>
  <c r="C67" i="4"/>
  <c r="E68" i="4" s="1"/>
  <c r="N68" i="4" s="1"/>
  <c r="J66" i="4"/>
  <c r="W67" i="1"/>
  <c r="P68" i="1"/>
  <c r="O67" i="1"/>
  <c r="Q67" i="1"/>
  <c r="S67" i="1"/>
  <c r="V67" i="1"/>
  <c r="R67" i="1"/>
  <c r="U67" i="1"/>
  <c r="T67" i="1"/>
  <c r="E212" i="4" l="1"/>
  <c r="N212" i="4" s="1"/>
  <c r="C68" i="4"/>
  <c r="E69" i="4" s="1"/>
  <c r="N69" i="4" s="1"/>
  <c r="J67" i="4"/>
  <c r="W68" i="1"/>
  <c r="O68" i="1"/>
  <c r="P69" i="1"/>
  <c r="V68" i="1"/>
  <c r="Q68" i="1"/>
  <c r="U68" i="1"/>
  <c r="R68" i="1"/>
  <c r="S68" i="1"/>
  <c r="T68" i="1"/>
  <c r="E213" i="4" l="1"/>
  <c r="N213" i="4" s="1"/>
  <c r="C69" i="4"/>
  <c r="E70" i="4" s="1"/>
  <c r="N70" i="4" s="1"/>
  <c r="J68" i="4"/>
  <c r="W69" i="1"/>
  <c r="P70" i="1"/>
  <c r="O69" i="1"/>
  <c r="V69" i="1"/>
  <c r="T69" i="1"/>
  <c r="Q69" i="1"/>
  <c r="S69" i="1"/>
  <c r="U69" i="1"/>
  <c r="R69" i="1"/>
  <c r="E214" i="4" l="1"/>
  <c r="N214" i="4" s="1"/>
  <c r="C70" i="4"/>
  <c r="E71" i="4" s="1"/>
  <c r="N71" i="4" s="1"/>
  <c r="J69" i="4"/>
  <c r="W70" i="1"/>
  <c r="O70" i="1"/>
  <c r="P71" i="1"/>
  <c r="R70" i="1"/>
  <c r="T70" i="1"/>
  <c r="Q70" i="1"/>
  <c r="S70" i="1"/>
  <c r="V70" i="1"/>
  <c r="U70" i="1"/>
  <c r="E215" i="4" l="1"/>
  <c r="N215" i="4" s="1"/>
  <c r="C71" i="4"/>
  <c r="E72" i="4" s="1"/>
  <c r="N72" i="4" s="1"/>
  <c r="O73" i="4" s="1"/>
  <c r="J70" i="4"/>
  <c r="W71" i="1"/>
  <c r="O71" i="1"/>
  <c r="P72" i="1"/>
  <c r="R71" i="1"/>
  <c r="S71" i="1"/>
  <c r="T71" i="1"/>
  <c r="V71" i="1"/>
  <c r="U71" i="1"/>
  <c r="Q71" i="1"/>
  <c r="E216" i="4" l="1"/>
  <c r="N216" i="4" s="1"/>
  <c r="C72" i="4"/>
  <c r="E73" i="4" s="1"/>
  <c r="N73" i="4" s="1"/>
  <c r="J71" i="4"/>
  <c r="W72" i="1"/>
  <c r="O72" i="1"/>
  <c r="P73" i="1"/>
  <c r="U72" i="1"/>
  <c r="S72" i="1"/>
  <c r="R72" i="1"/>
  <c r="T72" i="1"/>
  <c r="Q72" i="1"/>
  <c r="V72" i="1"/>
  <c r="E217" i="4" l="1"/>
  <c r="N217" i="4" s="1"/>
  <c r="C73" i="4"/>
  <c r="E74" i="4" s="1"/>
  <c r="N74" i="4" s="1"/>
  <c r="J72" i="4"/>
  <c r="W73" i="1"/>
  <c r="P74" i="1"/>
  <c r="O73" i="1"/>
  <c r="U73" i="1"/>
  <c r="S73" i="1"/>
  <c r="R73" i="1"/>
  <c r="T73" i="1"/>
  <c r="Q73" i="1"/>
  <c r="V73" i="1"/>
  <c r="E218" i="4" l="1"/>
  <c r="N218" i="4" s="1"/>
  <c r="C74" i="4"/>
  <c r="E75" i="4" s="1"/>
  <c r="N75" i="4" s="1"/>
  <c r="J73" i="4"/>
  <c r="W74" i="1"/>
  <c r="O74" i="1"/>
  <c r="P75" i="1"/>
  <c r="U74" i="1"/>
  <c r="T74" i="1"/>
  <c r="V74" i="1"/>
  <c r="R74" i="1"/>
  <c r="Q74" i="1"/>
  <c r="S74" i="1"/>
  <c r="E219" i="4" l="1"/>
  <c r="N219" i="4" s="1"/>
  <c r="C75" i="4"/>
  <c r="E76" i="4" s="1"/>
  <c r="J74" i="4"/>
  <c r="W75" i="1"/>
  <c r="P76" i="1"/>
  <c r="O75" i="1"/>
  <c r="S75" i="1"/>
  <c r="T75" i="1"/>
  <c r="U75" i="1"/>
  <c r="R75" i="1"/>
  <c r="Q75" i="1"/>
  <c r="V75" i="1"/>
  <c r="E220" i="4" l="1"/>
  <c r="N220" i="4" s="1"/>
  <c r="C76" i="4"/>
  <c r="E77" i="4" s="1"/>
  <c r="J75" i="4"/>
  <c r="W76" i="1"/>
  <c r="O76" i="1"/>
  <c r="P77" i="1"/>
  <c r="S76" i="1"/>
  <c r="U76" i="1"/>
  <c r="Q76" i="1"/>
  <c r="V76" i="1"/>
  <c r="T76" i="1"/>
  <c r="R76" i="1"/>
  <c r="E221" i="4" l="1"/>
  <c r="N221" i="4" s="1"/>
  <c r="C77" i="4"/>
  <c r="E78" i="4" s="1"/>
  <c r="J76" i="4"/>
  <c r="W77" i="1"/>
  <c r="P78" i="1"/>
  <c r="O77" i="1"/>
  <c r="Q77" i="1"/>
  <c r="U77" i="1"/>
  <c r="R77" i="1"/>
  <c r="V77" i="1"/>
  <c r="S77" i="1"/>
  <c r="T77" i="1"/>
  <c r="E222" i="4" l="1"/>
  <c r="N222" i="4" s="1"/>
  <c r="C78" i="4"/>
  <c r="E79" i="4" s="1"/>
  <c r="N79" i="4" s="1"/>
  <c r="J77" i="4"/>
  <c r="W78" i="1"/>
  <c r="O78" i="1"/>
  <c r="P79" i="1"/>
  <c r="Q78" i="1"/>
  <c r="V78" i="1"/>
  <c r="R78" i="1"/>
  <c r="S78" i="1"/>
  <c r="T78" i="1"/>
  <c r="U78" i="1"/>
  <c r="E223" i="4" l="1"/>
  <c r="N223" i="4" s="1"/>
  <c r="C79" i="4"/>
  <c r="E80" i="4" s="1"/>
  <c r="N80" i="4" s="1"/>
  <c r="J78" i="4"/>
  <c r="W79" i="1"/>
  <c r="P80" i="1"/>
  <c r="O79" i="1"/>
  <c r="Q79" i="1"/>
  <c r="U79" i="1"/>
  <c r="T79" i="1"/>
  <c r="R79" i="1"/>
  <c r="S79" i="1"/>
  <c r="V79" i="1"/>
  <c r="E224" i="4" l="1"/>
  <c r="N224" i="4" s="1"/>
  <c r="C80" i="4"/>
  <c r="E81" i="4" s="1"/>
  <c r="N81" i="4" s="1"/>
  <c r="J79" i="4"/>
  <c r="W80" i="1"/>
  <c r="O80" i="1"/>
  <c r="P81" i="1"/>
  <c r="R80" i="1"/>
  <c r="S80" i="1"/>
  <c r="V80" i="1"/>
  <c r="Q80" i="1"/>
  <c r="T80" i="1"/>
  <c r="U80" i="1"/>
  <c r="E225" i="4" l="1"/>
  <c r="N225" i="4" s="1"/>
  <c r="C81" i="4"/>
  <c r="E82" i="4" s="1"/>
  <c r="N82" i="4" s="1"/>
  <c r="J80" i="4"/>
  <c r="W81" i="1"/>
  <c r="P82" i="1"/>
  <c r="O81" i="1"/>
  <c r="Q81" i="1"/>
  <c r="U81" i="1"/>
  <c r="T81" i="1"/>
  <c r="R81" i="1"/>
  <c r="S81" i="1"/>
  <c r="V81" i="1"/>
  <c r="E226" i="4" l="1"/>
  <c r="N226" i="4" s="1"/>
  <c r="C82" i="4"/>
  <c r="E83" i="4" s="1"/>
  <c r="N83" i="4" s="1"/>
  <c r="J81" i="4"/>
  <c r="W82" i="1"/>
  <c r="O82" i="1"/>
  <c r="P83" i="1"/>
  <c r="Q82" i="1"/>
  <c r="U82" i="1"/>
  <c r="T82" i="1"/>
  <c r="S82" i="1"/>
  <c r="V82" i="1"/>
  <c r="R82" i="1"/>
  <c r="E227" i="4" l="1"/>
  <c r="N227" i="4" s="1"/>
  <c r="C83" i="4"/>
  <c r="E84" i="4" s="1"/>
  <c r="N84" i="4" s="1"/>
  <c r="J82" i="4"/>
  <c r="W83" i="1"/>
  <c r="P84" i="1"/>
  <c r="O83" i="1"/>
  <c r="Q83" i="1"/>
  <c r="V83" i="1"/>
  <c r="T83" i="1"/>
  <c r="R83" i="1"/>
  <c r="S83" i="1"/>
  <c r="U83" i="1"/>
  <c r="E228" i="4" l="1"/>
  <c r="N228" i="4" s="1"/>
  <c r="C84" i="4"/>
  <c r="E85" i="4" s="1"/>
  <c r="N85" i="4" s="1"/>
  <c r="J83" i="4"/>
  <c r="W84" i="1"/>
  <c r="P85" i="1"/>
  <c r="O84" i="1"/>
  <c r="R84" i="1"/>
  <c r="Q84" i="1"/>
  <c r="T84" i="1"/>
  <c r="U84" i="1"/>
  <c r="V84" i="1"/>
  <c r="S84" i="1"/>
  <c r="E229" i="4" l="1"/>
  <c r="N229" i="4" s="1"/>
  <c r="C85" i="4"/>
  <c r="E86" i="4" s="1"/>
  <c r="N86" i="4" s="1"/>
  <c r="J84" i="4"/>
  <c r="W85" i="1"/>
  <c r="P86" i="1"/>
  <c r="O85" i="1"/>
  <c r="T85" i="1"/>
  <c r="Q85" i="1"/>
  <c r="V85" i="1"/>
  <c r="U85" i="1"/>
  <c r="R85" i="1"/>
  <c r="S85" i="1"/>
  <c r="E230" i="4" l="1"/>
  <c r="N230" i="4" s="1"/>
  <c r="C86" i="4"/>
  <c r="E87" i="4" s="1"/>
  <c r="N87" i="4" s="1"/>
  <c r="J85" i="4"/>
  <c r="W86" i="1"/>
  <c r="O86" i="1"/>
  <c r="P87" i="1"/>
  <c r="V86" i="1"/>
  <c r="T86" i="1"/>
  <c r="S86" i="1"/>
  <c r="Q86" i="1"/>
  <c r="R86" i="1"/>
  <c r="U86" i="1"/>
  <c r="E231" i="4" l="1"/>
  <c r="N231" i="4" s="1"/>
  <c r="C87" i="4"/>
  <c r="E88" i="4" s="1"/>
  <c r="N88" i="4" s="1"/>
  <c r="J86" i="4"/>
  <c r="W87" i="1"/>
  <c r="P88" i="1"/>
  <c r="O87" i="1"/>
  <c r="V87" i="1"/>
  <c r="U87" i="1"/>
  <c r="R87" i="1"/>
  <c r="S87" i="1"/>
  <c r="Q87" i="1"/>
  <c r="T87" i="1"/>
  <c r="E232" i="4" l="1"/>
  <c r="N232" i="4" s="1"/>
  <c r="C88" i="4"/>
  <c r="E89" i="4" s="1"/>
  <c r="N89" i="4" s="1"/>
  <c r="J87" i="4"/>
  <c r="W88" i="1"/>
  <c r="O88" i="1"/>
  <c r="P89" i="1"/>
  <c r="U88" i="1"/>
  <c r="V88" i="1"/>
  <c r="Q88" i="1"/>
  <c r="R88" i="1"/>
  <c r="S88" i="1"/>
  <c r="T88" i="1"/>
  <c r="E233" i="4" l="1"/>
  <c r="N233" i="4" s="1"/>
  <c r="C89" i="4"/>
  <c r="E90" i="4" s="1"/>
  <c r="N90" i="4" s="1"/>
  <c r="J88" i="4"/>
  <c r="W89" i="1"/>
  <c r="P90" i="1"/>
  <c r="O89" i="1"/>
  <c r="Q89" i="1"/>
  <c r="R89" i="1"/>
  <c r="U89" i="1"/>
  <c r="T89" i="1"/>
  <c r="S89" i="1"/>
  <c r="V89" i="1"/>
  <c r="E234" i="4" l="1"/>
  <c r="N234" i="4" s="1"/>
  <c r="C90" i="4"/>
  <c r="E91" i="4" s="1"/>
  <c r="N91" i="4" s="1"/>
  <c r="J89" i="4"/>
  <c r="W90" i="1"/>
  <c r="O90" i="1"/>
  <c r="P91" i="1"/>
  <c r="Q90" i="1"/>
  <c r="R90" i="1"/>
  <c r="S90" i="1"/>
  <c r="V90" i="1"/>
  <c r="T90" i="1"/>
  <c r="U90" i="1"/>
  <c r="E235" i="4" l="1"/>
  <c r="N235" i="4" s="1"/>
  <c r="C91" i="4"/>
  <c r="E92" i="4" s="1"/>
  <c r="N92" i="4" s="1"/>
  <c r="J90" i="4"/>
  <c r="W91" i="1"/>
  <c r="O91" i="1"/>
  <c r="P92" i="1"/>
  <c r="U91" i="1"/>
  <c r="V91" i="1"/>
  <c r="R91" i="1"/>
  <c r="Q91" i="1"/>
  <c r="S91" i="1"/>
  <c r="T91" i="1"/>
  <c r="E236" i="4" l="1"/>
  <c r="N236" i="4" s="1"/>
  <c r="C92" i="4"/>
  <c r="J91" i="4"/>
  <c r="W92" i="1"/>
  <c r="O92" i="1"/>
  <c r="P93" i="1"/>
  <c r="Q92" i="1"/>
  <c r="R92" i="1"/>
  <c r="U92" i="1"/>
  <c r="V92" i="1"/>
  <c r="T92" i="1"/>
  <c r="S92" i="1"/>
  <c r="E237" i="4" l="1"/>
  <c r="N237" i="4" s="1"/>
  <c r="C93" i="4"/>
  <c r="J92" i="4"/>
  <c r="W93" i="1"/>
  <c r="P94" i="1"/>
  <c r="O93" i="1"/>
  <c r="Q93" i="1"/>
  <c r="V93" i="1"/>
  <c r="T93" i="1"/>
  <c r="U93" i="1"/>
  <c r="S93" i="1"/>
  <c r="R93" i="1"/>
  <c r="E238" i="4" l="1"/>
  <c r="N238" i="4" s="1"/>
  <c r="C94" i="4"/>
  <c r="J93" i="4"/>
  <c r="W94" i="1"/>
  <c r="O94" i="1"/>
  <c r="P95" i="1"/>
  <c r="V94" i="1"/>
  <c r="S94" i="1"/>
  <c r="U94" i="1"/>
  <c r="T94" i="1"/>
  <c r="Q94" i="1"/>
  <c r="R94" i="1"/>
  <c r="E239" i="4" l="1"/>
  <c r="N239" i="4" s="1"/>
  <c r="C95" i="4"/>
  <c r="J94" i="4"/>
  <c r="W95" i="1"/>
  <c r="P96" i="1"/>
  <c r="O95" i="1"/>
  <c r="R95" i="1"/>
  <c r="Q95" i="1"/>
  <c r="V95" i="1"/>
  <c r="S95" i="1"/>
  <c r="T95" i="1"/>
  <c r="U95" i="1"/>
  <c r="E240" i="4" l="1"/>
  <c r="N240" i="4" s="1"/>
  <c r="C96" i="4"/>
  <c r="J95" i="4"/>
  <c r="W96" i="1"/>
  <c r="O96" i="1"/>
  <c r="P97" i="1"/>
  <c r="R96" i="1"/>
  <c r="Q96" i="1"/>
  <c r="T96" i="1"/>
  <c r="S96" i="1"/>
  <c r="V96" i="1"/>
  <c r="U96" i="1"/>
  <c r="E241" i="4" l="1"/>
  <c r="N241" i="4" s="1"/>
  <c r="C97" i="4"/>
  <c r="J96" i="4"/>
  <c r="W97" i="1"/>
  <c r="P98" i="1"/>
  <c r="O97" i="1"/>
  <c r="V97" i="1"/>
  <c r="S97" i="1"/>
  <c r="U97" i="1"/>
  <c r="Q97" i="1"/>
  <c r="T97" i="1"/>
  <c r="R97" i="1"/>
  <c r="E242" i="4" l="1"/>
  <c r="N242" i="4" s="1"/>
  <c r="C98" i="4"/>
  <c r="J97" i="4"/>
  <c r="W98" i="1"/>
  <c r="O98" i="1"/>
  <c r="P99" i="1"/>
  <c r="V98" i="1"/>
  <c r="S98" i="1"/>
  <c r="Q98" i="1"/>
  <c r="U98" i="1"/>
  <c r="R98" i="1"/>
  <c r="T98" i="1"/>
  <c r="E243" i="4" l="1"/>
  <c r="N243" i="4" s="1"/>
  <c r="C99" i="4"/>
  <c r="J98" i="4"/>
  <c r="W99" i="1"/>
  <c r="P100" i="1"/>
  <c r="O99" i="1"/>
  <c r="T99" i="1"/>
  <c r="Q99" i="1"/>
  <c r="U99" i="1"/>
  <c r="V99" i="1"/>
  <c r="R99" i="1"/>
  <c r="S99" i="1"/>
  <c r="E244" i="4" l="1"/>
  <c r="N244" i="4" s="1"/>
  <c r="C100" i="4"/>
  <c r="J99" i="4"/>
  <c r="W100" i="1"/>
  <c r="P101" i="1"/>
  <c r="O100" i="1"/>
  <c r="Q100" i="1"/>
  <c r="R100" i="1"/>
  <c r="V100" i="1"/>
  <c r="S100" i="1"/>
  <c r="T100" i="1"/>
  <c r="U100" i="1"/>
  <c r="E245" i="4" l="1"/>
  <c r="N245" i="4" s="1"/>
  <c r="C101" i="4"/>
  <c r="J100" i="4"/>
  <c r="W101" i="1"/>
  <c r="P102" i="1"/>
  <c r="T101" i="1"/>
  <c r="Q101" i="1"/>
  <c r="V101" i="1"/>
  <c r="R101" i="1"/>
  <c r="U101" i="1"/>
  <c r="S101" i="1"/>
  <c r="E246" i="4" l="1"/>
  <c r="N246" i="4" s="1"/>
  <c r="C102" i="4"/>
  <c r="J101" i="4"/>
  <c r="W102" i="1"/>
  <c r="O102" i="1"/>
  <c r="P103" i="1"/>
  <c r="Q102" i="1"/>
  <c r="S102" i="1"/>
  <c r="R102" i="1"/>
  <c r="V102" i="1"/>
  <c r="T102" i="1"/>
  <c r="U102" i="1"/>
  <c r="E247" i="4" l="1"/>
  <c r="N247" i="4" s="1"/>
  <c r="C103" i="4"/>
  <c r="J102" i="4"/>
  <c r="W103" i="1"/>
  <c r="P104" i="1"/>
  <c r="O103" i="1"/>
  <c r="T103" i="1"/>
  <c r="S103" i="1"/>
  <c r="V103" i="1"/>
  <c r="Q103" i="1"/>
  <c r="U103" i="1"/>
  <c r="R103" i="1"/>
  <c r="E248" i="4" l="1"/>
  <c r="N248" i="4" s="1"/>
  <c r="C104" i="4"/>
  <c r="J103" i="4"/>
  <c r="W104" i="1"/>
  <c r="O104" i="1"/>
  <c r="P105" i="1"/>
  <c r="T104" i="1"/>
  <c r="Q104" i="1"/>
  <c r="S104" i="1"/>
  <c r="V104" i="1"/>
  <c r="R104" i="1"/>
  <c r="U104" i="1"/>
  <c r="E249" i="4" l="1"/>
  <c r="N249" i="4" s="1"/>
  <c r="C105" i="4"/>
  <c r="J104" i="4"/>
  <c r="W105" i="1"/>
  <c r="O105" i="1"/>
  <c r="P106" i="1"/>
  <c r="T105" i="1"/>
  <c r="S105" i="1"/>
  <c r="R105" i="1"/>
  <c r="Q105" i="1"/>
  <c r="U105" i="1"/>
  <c r="V105" i="1"/>
  <c r="E250" i="4" l="1"/>
  <c r="N250" i="4" s="1"/>
  <c r="C106" i="4"/>
  <c r="J105" i="4"/>
  <c r="W106" i="1"/>
  <c r="O106" i="1"/>
  <c r="P107" i="1"/>
  <c r="T106" i="1"/>
  <c r="S106" i="1"/>
  <c r="V106" i="1"/>
  <c r="U106" i="1"/>
  <c r="Q106" i="1"/>
  <c r="R106" i="1"/>
  <c r="E251" i="4" l="1"/>
  <c r="N251" i="4" s="1"/>
  <c r="C107" i="4"/>
  <c r="J106" i="4"/>
  <c r="W107" i="1"/>
  <c r="O107" i="1"/>
  <c r="P108" i="1"/>
  <c r="T107" i="1"/>
  <c r="Q107" i="1"/>
  <c r="S107" i="1"/>
  <c r="V107" i="1"/>
  <c r="U107" i="1"/>
  <c r="R107" i="1"/>
  <c r="E252" i="4" l="1"/>
  <c r="N252" i="4" s="1"/>
  <c r="C108" i="4"/>
  <c r="J107" i="4"/>
  <c r="W108" i="1"/>
  <c r="P109" i="1"/>
  <c r="O108" i="1"/>
  <c r="T108" i="1"/>
  <c r="U108" i="1"/>
  <c r="V108" i="1"/>
  <c r="S108" i="1"/>
  <c r="R108" i="1"/>
  <c r="Q108" i="1"/>
  <c r="E253" i="4" l="1"/>
  <c r="N253" i="4" s="1"/>
  <c r="C109" i="4"/>
  <c r="J108" i="4"/>
  <c r="W109" i="1"/>
  <c r="P110" i="1"/>
  <c r="O109" i="1"/>
  <c r="T109" i="1"/>
  <c r="V109" i="1"/>
  <c r="Q109" i="1"/>
  <c r="U109" i="1"/>
  <c r="S109" i="1"/>
  <c r="R109" i="1"/>
  <c r="E254" i="4" l="1"/>
  <c r="N254" i="4" s="1"/>
  <c r="C110" i="4"/>
  <c r="J109" i="4"/>
  <c r="W110" i="1"/>
  <c r="P111" i="1"/>
  <c r="O110" i="1"/>
  <c r="U110" i="1"/>
  <c r="V110" i="1"/>
  <c r="Q110" i="1"/>
  <c r="S110" i="1"/>
  <c r="T110" i="1"/>
  <c r="R110" i="1"/>
  <c r="E255" i="4" l="1"/>
  <c r="N255" i="4" s="1"/>
  <c r="C111" i="4"/>
  <c r="J110" i="4"/>
  <c r="W111" i="1"/>
  <c r="P112" i="1"/>
  <c r="O111" i="1"/>
  <c r="T111" i="1"/>
  <c r="S111" i="1"/>
  <c r="V111" i="1"/>
  <c r="U111" i="1"/>
  <c r="R111" i="1"/>
  <c r="Q111" i="1"/>
  <c r="E256" i="4" l="1"/>
  <c r="N256" i="4" s="1"/>
  <c r="C112" i="4"/>
  <c r="J111" i="4"/>
  <c r="W112" i="1"/>
  <c r="O112" i="1"/>
  <c r="P113" i="1"/>
  <c r="S112" i="1"/>
  <c r="R112" i="1"/>
  <c r="U112" i="1"/>
  <c r="T112" i="1"/>
  <c r="Q112" i="1"/>
  <c r="V112" i="1"/>
  <c r="E257" i="4" l="1"/>
  <c r="N257" i="4" s="1"/>
  <c r="C113" i="4"/>
  <c r="J112" i="4"/>
  <c r="W113" i="1"/>
  <c r="O113" i="1"/>
  <c r="P114" i="1"/>
  <c r="Q113" i="1"/>
  <c r="S113" i="1"/>
  <c r="U113" i="1"/>
  <c r="R113" i="1"/>
  <c r="V113" i="1"/>
  <c r="T113" i="1"/>
  <c r="E258" i="4" l="1"/>
  <c r="N258" i="4" s="1"/>
  <c r="C114" i="4"/>
  <c r="J113" i="4"/>
  <c r="W114" i="1"/>
  <c r="O114" i="1"/>
  <c r="P115" i="1"/>
  <c r="U114" i="1"/>
  <c r="V114" i="1"/>
  <c r="T114" i="1"/>
  <c r="Q114" i="1"/>
  <c r="S114" i="1"/>
  <c r="R114" i="1"/>
  <c r="E259" i="4" l="1"/>
  <c r="N259" i="4" s="1"/>
  <c r="C115" i="4"/>
  <c r="J114" i="4"/>
  <c r="W115" i="1"/>
  <c r="O115" i="1"/>
  <c r="P116" i="1"/>
  <c r="T115" i="1"/>
  <c r="U115" i="1"/>
  <c r="R115" i="1"/>
  <c r="Q115" i="1"/>
  <c r="V115" i="1"/>
  <c r="S115" i="1"/>
  <c r="E260" i="4" l="1"/>
  <c r="N260" i="4" s="1"/>
  <c r="C116" i="4"/>
  <c r="J115" i="4"/>
  <c r="W116" i="1"/>
  <c r="O116" i="1"/>
  <c r="P117" i="1"/>
  <c r="Q116" i="1"/>
  <c r="V116" i="1"/>
  <c r="S116" i="1"/>
  <c r="U116" i="1"/>
  <c r="T116" i="1"/>
  <c r="R116" i="1"/>
  <c r="E261" i="4" l="1"/>
  <c r="N261" i="4" s="1"/>
  <c r="C117" i="4"/>
  <c r="J116" i="4"/>
  <c r="W117" i="1"/>
  <c r="P118" i="1"/>
  <c r="O117" i="1"/>
  <c r="T117" i="1"/>
  <c r="U117" i="1"/>
  <c r="V117" i="1"/>
  <c r="R117" i="1"/>
  <c r="Q117" i="1"/>
  <c r="S117" i="1"/>
  <c r="E262" i="4" l="1"/>
  <c r="N262" i="4" s="1"/>
  <c r="C118" i="4"/>
  <c r="J117" i="4"/>
  <c r="W118" i="1"/>
  <c r="O118" i="1"/>
  <c r="P119" i="1"/>
  <c r="S118" i="1"/>
  <c r="U118" i="1"/>
  <c r="Q118" i="1"/>
  <c r="V118" i="1"/>
  <c r="R118" i="1"/>
  <c r="T118" i="1"/>
  <c r="E263" i="4" l="1"/>
  <c r="N263" i="4" s="1"/>
  <c r="C119" i="4"/>
  <c r="J118" i="4"/>
  <c r="W119" i="1"/>
  <c r="P120" i="1"/>
  <c r="O119" i="1"/>
  <c r="S119" i="1"/>
  <c r="Q119" i="1"/>
  <c r="U119" i="1"/>
  <c r="T119" i="1"/>
  <c r="V119" i="1"/>
  <c r="R119" i="1"/>
  <c r="E264" i="4" l="1"/>
  <c r="N264" i="4" s="1"/>
  <c r="C120" i="4"/>
  <c r="J119" i="4"/>
  <c r="W120" i="1"/>
  <c r="O120" i="1"/>
  <c r="P121" i="1"/>
  <c r="S120" i="1"/>
  <c r="R120" i="1"/>
  <c r="T120" i="1"/>
  <c r="U120" i="1"/>
  <c r="V120" i="1"/>
  <c r="Q120" i="1"/>
  <c r="E265" i="4" l="1"/>
  <c r="N265" i="4" s="1"/>
  <c r="C121" i="4"/>
  <c r="J120" i="4"/>
  <c r="W121" i="1"/>
  <c r="P122" i="1"/>
  <c r="O121" i="1"/>
  <c r="R121" i="1"/>
  <c r="U121" i="1"/>
  <c r="T121" i="1"/>
  <c r="Q121" i="1"/>
  <c r="V121" i="1"/>
  <c r="S121" i="1"/>
  <c r="E266" i="4" l="1"/>
  <c r="N266" i="4" s="1"/>
  <c r="C122" i="4"/>
  <c r="J121" i="4"/>
  <c r="W122" i="1"/>
  <c r="O122" i="1"/>
  <c r="P123" i="1"/>
  <c r="V122" i="1"/>
  <c r="R122" i="1"/>
  <c r="S122" i="1"/>
  <c r="Q122" i="1"/>
  <c r="U122" i="1"/>
  <c r="T122" i="1"/>
  <c r="E267" i="4" l="1"/>
  <c r="N267" i="4" s="1"/>
  <c r="C123" i="4"/>
  <c r="J122" i="4"/>
  <c r="W123" i="1"/>
  <c r="P124" i="1"/>
  <c r="O123" i="1"/>
  <c r="V123" i="1"/>
  <c r="Q123" i="1"/>
  <c r="T123" i="1"/>
  <c r="S123" i="1"/>
  <c r="U123" i="1"/>
  <c r="R123" i="1"/>
  <c r="E268" i="4" l="1"/>
  <c r="N268" i="4" s="1"/>
  <c r="C124" i="4"/>
  <c r="J123" i="4"/>
  <c r="W124" i="1"/>
  <c r="O124" i="1"/>
  <c r="P125" i="1"/>
  <c r="S124" i="1"/>
  <c r="Q124" i="1"/>
  <c r="V124" i="1"/>
  <c r="U124" i="1"/>
  <c r="R124" i="1"/>
  <c r="T124" i="1"/>
  <c r="E269" i="4" l="1"/>
  <c r="N269" i="4" s="1"/>
  <c r="C125" i="4"/>
  <c r="J124" i="4"/>
  <c r="W125" i="1"/>
  <c r="P126" i="1"/>
  <c r="O125" i="1"/>
  <c r="T125" i="1"/>
  <c r="U125" i="1"/>
  <c r="S125" i="1"/>
  <c r="V125" i="1"/>
  <c r="R125" i="1"/>
  <c r="Q125" i="1"/>
  <c r="E270" i="4" l="1"/>
  <c r="N270" i="4" s="1"/>
  <c r="C126" i="4"/>
  <c r="J125" i="4"/>
  <c r="W126" i="1"/>
  <c r="O126" i="1"/>
  <c r="P127" i="1"/>
  <c r="S126" i="1"/>
  <c r="Q126" i="1"/>
  <c r="T126" i="1"/>
  <c r="U126" i="1"/>
  <c r="V126" i="1"/>
  <c r="R126" i="1"/>
  <c r="E271" i="4" l="1"/>
  <c r="N271" i="4" s="1"/>
  <c r="C127" i="4"/>
  <c r="J126" i="4"/>
  <c r="W127" i="1"/>
  <c r="P128" i="1"/>
  <c r="O127" i="1"/>
  <c r="Q127" i="1"/>
  <c r="U127" i="1"/>
  <c r="V127" i="1"/>
  <c r="T127" i="1"/>
  <c r="R127" i="1"/>
  <c r="S127" i="1"/>
  <c r="E272" i="4" l="1"/>
  <c r="N272" i="4" s="1"/>
  <c r="C128" i="4"/>
  <c r="J127" i="4"/>
  <c r="W128" i="1"/>
  <c r="O128" i="1"/>
  <c r="P129" i="1"/>
  <c r="S128" i="1"/>
  <c r="T128" i="1"/>
  <c r="V128" i="1"/>
  <c r="R128" i="1"/>
  <c r="Q128" i="1"/>
  <c r="U128" i="1"/>
  <c r="E273" i="4" l="1"/>
  <c r="N273" i="4" s="1"/>
  <c r="C129" i="4"/>
  <c r="J128" i="4"/>
  <c r="W129" i="1"/>
  <c r="P130" i="1"/>
  <c r="O129" i="1"/>
  <c r="U129" i="1"/>
  <c r="Q129" i="1"/>
  <c r="S129" i="1"/>
  <c r="V129" i="1"/>
  <c r="T129" i="1"/>
  <c r="R129" i="1"/>
  <c r="E274" i="4" l="1"/>
  <c r="N274" i="4" s="1"/>
  <c r="C130" i="4"/>
  <c r="J129" i="4"/>
  <c r="W130" i="1"/>
  <c r="O130" i="1"/>
  <c r="P131" i="1"/>
  <c r="T130" i="1"/>
  <c r="U130" i="1"/>
  <c r="V130" i="1"/>
  <c r="S130" i="1"/>
  <c r="R130" i="1"/>
  <c r="Q130" i="1"/>
  <c r="E275" i="4" l="1"/>
  <c r="N275" i="4" s="1"/>
  <c r="C131" i="4"/>
  <c r="J130" i="4"/>
  <c r="W131" i="1"/>
  <c r="P132" i="1"/>
  <c r="O131" i="1"/>
  <c r="Q131" i="1"/>
  <c r="R131" i="1"/>
  <c r="V131" i="1"/>
  <c r="U131" i="1"/>
  <c r="S131" i="1"/>
  <c r="T131" i="1"/>
  <c r="E276" i="4" l="1"/>
  <c r="N276" i="4" s="1"/>
  <c r="C132" i="4"/>
  <c r="J131" i="4"/>
  <c r="W132" i="1"/>
  <c r="P133" i="1"/>
  <c r="O132" i="1"/>
  <c r="V132" i="1"/>
  <c r="R132" i="1"/>
  <c r="T132" i="1"/>
  <c r="Q132" i="1"/>
  <c r="S132" i="1"/>
  <c r="U132" i="1"/>
  <c r="E277" i="4" l="1"/>
  <c r="N277" i="4" s="1"/>
  <c r="C133" i="4"/>
  <c r="J132" i="4"/>
  <c r="W133" i="1"/>
  <c r="P134" i="1"/>
  <c r="O133" i="1"/>
  <c r="Q133" i="1"/>
  <c r="T133" i="1"/>
  <c r="U133" i="1"/>
  <c r="R133" i="1"/>
  <c r="S133" i="1"/>
  <c r="V133" i="1"/>
  <c r="E278" i="4" l="1"/>
  <c r="N278" i="4" s="1"/>
  <c r="C134" i="4"/>
  <c r="J133" i="4"/>
  <c r="W134" i="1"/>
  <c r="O134" i="1"/>
  <c r="P135" i="1"/>
  <c r="S134" i="1"/>
  <c r="R134" i="1"/>
  <c r="T134" i="1"/>
  <c r="Q134" i="1"/>
  <c r="V134" i="1"/>
  <c r="U134" i="1"/>
  <c r="E279" i="4" l="1"/>
  <c r="N279" i="4" s="1"/>
  <c r="C135" i="4"/>
  <c r="J134" i="4"/>
  <c r="W135" i="1"/>
  <c r="P136" i="1"/>
  <c r="O135" i="1"/>
  <c r="V135" i="1"/>
  <c r="R135" i="1"/>
  <c r="U135" i="1"/>
  <c r="T135" i="1"/>
  <c r="S135" i="1"/>
  <c r="Q135" i="1"/>
  <c r="E280" i="4" l="1"/>
  <c r="N280" i="4" s="1"/>
  <c r="C136" i="4"/>
  <c r="J135" i="4"/>
  <c r="W136" i="1"/>
  <c r="O136" i="1"/>
  <c r="P137" i="1"/>
  <c r="U136" i="1"/>
  <c r="R136" i="1"/>
  <c r="S136" i="1"/>
  <c r="Q136" i="1"/>
  <c r="T136" i="1"/>
  <c r="V136" i="1"/>
  <c r="E283" i="4" l="1"/>
  <c r="N283" i="4" s="1"/>
  <c r="E281" i="4"/>
  <c r="N281" i="4" s="1"/>
  <c r="C137" i="4"/>
  <c r="J136" i="4"/>
  <c r="W137" i="1"/>
  <c r="O137" i="1"/>
  <c r="P138" i="1"/>
  <c r="V137" i="1"/>
  <c r="U137" i="1"/>
  <c r="Q137" i="1"/>
  <c r="R137" i="1"/>
  <c r="S137" i="1"/>
  <c r="T137" i="1"/>
  <c r="C138" i="4" l="1"/>
  <c r="J137" i="4"/>
  <c r="W138" i="1"/>
  <c r="P139" i="1"/>
  <c r="O138" i="1"/>
  <c r="R138" i="1"/>
  <c r="Q138" i="1"/>
  <c r="S138" i="1"/>
  <c r="V138" i="1"/>
  <c r="T138" i="1"/>
  <c r="U138" i="1"/>
  <c r="C139" i="4" l="1"/>
  <c r="J138" i="4"/>
  <c r="W139" i="1"/>
  <c r="O139" i="1"/>
  <c r="P140" i="1"/>
  <c r="Q139" i="1"/>
  <c r="R139" i="1"/>
  <c r="U139" i="1"/>
  <c r="V139" i="1"/>
  <c r="S139" i="1"/>
  <c r="T139" i="1"/>
  <c r="C140" i="4" l="1"/>
  <c r="J139" i="4"/>
  <c r="W140" i="1"/>
  <c r="P141" i="1"/>
  <c r="O140" i="1"/>
  <c r="V140" i="1"/>
  <c r="R140" i="1"/>
  <c r="T140" i="1"/>
  <c r="Q140" i="1"/>
  <c r="S140" i="1"/>
  <c r="U140" i="1"/>
  <c r="C141" i="4" l="1"/>
  <c r="J140" i="4"/>
  <c r="W141" i="1"/>
  <c r="O141" i="1"/>
  <c r="P142" i="1"/>
  <c r="S141" i="1"/>
  <c r="Q141" i="1"/>
  <c r="R141" i="1"/>
  <c r="U141" i="1"/>
  <c r="V141" i="1"/>
  <c r="T141" i="1"/>
  <c r="C142" i="4" l="1"/>
  <c r="J141" i="4"/>
  <c r="W142" i="1"/>
  <c r="P143" i="1"/>
  <c r="O142" i="1"/>
  <c r="R142" i="1"/>
  <c r="U142" i="1"/>
  <c r="Q142" i="1"/>
  <c r="T142" i="1"/>
  <c r="S142" i="1"/>
  <c r="V142" i="1"/>
  <c r="C143" i="4" l="1"/>
  <c r="J142" i="4"/>
  <c r="W143" i="1"/>
  <c r="P144" i="1"/>
  <c r="O143" i="1"/>
  <c r="R143" i="1"/>
  <c r="S143" i="1"/>
  <c r="Q143" i="1"/>
  <c r="T143" i="1"/>
  <c r="V143" i="1"/>
  <c r="U143" i="1"/>
  <c r="C144" i="4" l="1"/>
  <c r="J143" i="4"/>
  <c r="W144" i="1"/>
  <c r="O144" i="1"/>
  <c r="P145" i="1"/>
  <c r="S144" i="1"/>
  <c r="R144" i="1"/>
  <c r="V144" i="1"/>
  <c r="Q144" i="1"/>
  <c r="T144" i="1"/>
  <c r="U144" i="1"/>
  <c r="C145" i="4" l="1"/>
  <c r="J144" i="4"/>
  <c r="W145" i="1"/>
  <c r="P146" i="1"/>
  <c r="O145" i="1"/>
  <c r="U145" i="1"/>
  <c r="Q145" i="1"/>
  <c r="V145" i="1"/>
  <c r="T145" i="1"/>
  <c r="R145" i="1"/>
  <c r="S145" i="1"/>
  <c r="C146" i="4" l="1"/>
  <c r="J145" i="4"/>
  <c r="W146" i="1"/>
  <c r="O146" i="1"/>
  <c r="P147" i="1"/>
  <c r="V146" i="1"/>
  <c r="Q146" i="1"/>
  <c r="R146" i="1"/>
  <c r="S146" i="1"/>
  <c r="U146" i="1"/>
  <c r="T146" i="1"/>
  <c r="C147" i="4" l="1"/>
  <c r="J146" i="4"/>
  <c r="W147" i="1"/>
  <c r="O147" i="1"/>
  <c r="P148" i="1"/>
  <c r="R147" i="1"/>
  <c r="Q147" i="1"/>
  <c r="U147" i="1"/>
  <c r="S147" i="1"/>
  <c r="V147" i="1"/>
  <c r="T147" i="1"/>
  <c r="C148" i="4" l="1"/>
  <c r="J147" i="4"/>
  <c r="W148" i="1"/>
  <c r="P149" i="1"/>
  <c r="O148" i="1"/>
  <c r="S148" i="1"/>
  <c r="V148" i="1"/>
  <c r="R148" i="1"/>
  <c r="Q148" i="1"/>
  <c r="U148" i="1"/>
  <c r="T148" i="1"/>
  <c r="C149" i="4" l="1"/>
  <c r="J148" i="4"/>
  <c r="W149" i="1"/>
  <c r="P150" i="1"/>
  <c r="O149" i="1"/>
  <c r="V149" i="1"/>
  <c r="U149" i="1"/>
  <c r="S149" i="1"/>
  <c r="Q149" i="1"/>
  <c r="R149" i="1"/>
  <c r="T149" i="1"/>
  <c r="C150" i="4" l="1"/>
  <c r="J149" i="4"/>
  <c r="W150" i="1"/>
  <c r="O150" i="1"/>
  <c r="P151" i="1"/>
  <c r="S150" i="1"/>
  <c r="R150" i="1"/>
  <c r="Q150" i="1"/>
  <c r="T150" i="1"/>
  <c r="U150" i="1"/>
  <c r="V150" i="1"/>
  <c r="C151" i="4" l="1"/>
  <c r="J150" i="4"/>
  <c r="O151" i="1"/>
  <c r="W151" i="1"/>
  <c r="Q151" i="1"/>
  <c r="S151" i="1"/>
  <c r="T151" i="1"/>
  <c r="R151" i="1"/>
  <c r="V151" i="1"/>
  <c r="U151" i="1"/>
  <c r="C152" i="4" l="1"/>
  <c r="J151" i="4"/>
  <c r="C153" i="4" l="1"/>
  <c r="J152" i="4"/>
  <c r="C154" i="4" l="1"/>
  <c r="J153" i="4"/>
  <c r="C155" i="4" l="1"/>
  <c r="J154" i="4"/>
  <c r="C156" i="4" l="1"/>
  <c r="J155" i="4"/>
  <c r="C157" i="4" l="1"/>
  <c r="J156" i="4"/>
  <c r="C158" i="4" l="1"/>
  <c r="J157" i="4"/>
  <c r="C159" i="4" l="1"/>
  <c r="J158" i="4"/>
  <c r="C160" i="4" l="1"/>
  <c r="J159" i="4"/>
  <c r="C161" i="4" l="1"/>
  <c r="J160" i="4"/>
  <c r="C162" i="4" l="1"/>
  <c r="J161" i="4"/>
  <c r="C163" i="4" l="1"/>
  <c r="J162" i="4"/>
  <c r="C164" i="4" l="1"/>
  <c r="J163" i="4"/>
  <c r="C165" i="4" l="1"/>
  <c r="J164" i="4"/>
  <c r="C166" i="4" l="1"/>
  <c r="J165" i="4"/>
  <c r="C167" i="4" l="1"/>
  <c r="J166" i="4"/>
  <c r="C168" i="4" l="1"/>
  <c r="J167" i="4"/>
  <c r="C169" i="4" l="1"/>
  <c r="J168" i="4"/>
  <c r="C170" i="4" l="1"/>
  <c r="J169" i="4"/>
  <c r="C171" i="4" l="1"/>
  <c r="J170" i="4"/>
  <c r="C172" i="4" l="1"/>
  <c r="J171" i="4"/>
  <c r="C173" i="4" l="1"/>
  <c r="J172" i="4"/>
  <c r="C174" i="4" l="1"/>
  <c r="J173" i="4"/>
  <c r="C175" i="4" l="1"/>
  <c r="J174" i="4"/>
  <c r="C176" i="4" l="1"/>
  <c r="J175" i="4"/>
  <c r="C177" i="4" l="1"/>
  <c r="J176" i="4"/>
  <c r="C178" i="4" l="1"/>
  <c r="J177" i="4"/>
  <c r="C179" i="4" l="1"/>
  <c r="J178" i="4"/>
  <c r="C180" i="4" l="1"/>
  <c r="J179" i="4"/>
  <c r="C181" i="4" l="1"/>
  <c r="J180" i="4"/>
  <c r="C182" i="4" l="1"/>
  <c r="J181" i="4"/>
  <c r="C183" i="4" l="1"/>
  <c r="J182" i="4"/>
  <c r="C184" i="4" l="1"/>
  <c r="J183" i="4"/>
  <c r="C185" i="4" l="1"/>
  <c r="J184" i="4"/>
  <c r="C186" i="4" l="1"/>
  <c r="J185" i="4"/>
  <c r="C187" i="4" l="1"/>
  <c r="J186" i="4"/>
  <c r="C188" i="4" l="1"/>
  <c r="J187" i="4"/>
  <c r="C189" i="4" l="1"/>
  <c r="J188" i="4"/>
  <c r="C190" i="4" l="1"/>
  <c r="J189" i="4"/>
  <c r="C191" i="4" l="1"/>
  <c r="J190" i="4"/>
  <c r="C192" i="4" l="1"/>
  <c r="J191" i="4"/>
  <c r="C193" i="4" l="1"/>
  <c r="J192" i="4"/>
  <c r="C194" i="4" l="1"/>
  <c r="J193" i="4"/>
  <c r="C195" i="4" l="1"/>
  <c r="J194" i="4"/>
  <c r="C196" i="4" l="1"/>
  <c r="J195" i="4"/>
  <c r="C197" i="4" l="1"/>
  <c r="J196" i="4"/>
  <c r="C198" i="4" l="1"/>
  <c r="J197" i="4"/>
  <c r="C199" i="4" l="1"/>
  <c r="J198" i="4"/>
  <c r="C200" i="4" l="1"/>
  <c r="J199" i="4"/>
  <c r="C201" i="4" l="1"/>
  <c r="J200" i="4"/>
  <c r="C202" i="4" l="1"/>
  <c r="J201" i="4"/>
  <c r="C203" i="4" l="1"/>
  <c r="J202" i="4"/>
  <c r="C204" i="4" l="1"/>
  <c r="J203" i="4"/>
  <c r="C205" i="4" l="1"/>
  <c r="J204" i="4"/>
  <c r="C206" i="4" l="1"/>
  <c r="J205" i="4"/>
  <c r="C207" i="4" l="1"/>
  <c r="J206" i="4"/>
  <c r="C208" i="4" l="1"/>
  <c r="J207" i="4"/>
  <c r="C209" i="4" l="1"/>
  <c r="J208" i="4"/>
  <c r="C210" i="4" l="1"/>
  <c r="J209" i="4"/>
  <c r="C211" i="4" l="1"/>
  <c r="J210" i="4"/>
  <c r="C212" i="4" l="1"/>
  <c r="J211" i="4"/>
  <c r="C213" i="4" l="1"/>
  <c r="J212" i="4"/>
  <c r="C214" i="4" l="1"/>
  <c r="J213" i="4"/>
  <c r="C215" i="4" l="1"/>
  <c r="J214" i="4"/>
  <c r="C216" i="4" l="1"/>
  <c r="J215" i="4"/>
  <c r="C217" i="4" l="1"/>
  <c r="J216" i="4"/>
  <c r="C218" i="4" l="1"/>
  <c r="J217" i="4"/>
  <c r="C219" i="4" l="1"/>
  <c r="J218" i="4"/>
  <c r="C220" i="4" l="1"/>
  <c r="J219" i="4"/>
  <c r="C221" i="4" l="1"/>
  <c r="J220" i="4"/>
  <c r="C222" i="4" l="1"/>
  <c r="J221" i="4"/>
  <c r="C223" i="4" l="1"/>
  <c r="J222" i="4"/>
  <c r="C224" i="4" l="1"/>
  <c r="J223" i="4"/>
  <c r="C225" i="4" l="1"/>
  <c r="J224" i="4"/>
  <c r="C226" i="4" l="1"/>
  <c r="J225" i="4"/>
  <c r="C227" i="4" l="1"/>
  <c r="J226" i="4"/>
  <c r="C228" i="4" l="1"/>
  <c r="J227" i="4"/>
  <c r="C229" i="4" l="1"/>
  <c r="J228" i="4"/>
  <c r="C230" i="4" l="1"/>
  <c r="J229" i="4"/>
  <c r="C231" i="4" l="1"/>
  <c r="J230" i="4"/>
  <c r="C232" i="4" l="1"/>
  <c r="J231" i="4"/>
  <c r="C233" i="4" l="1"/>
  <c r="J232" i="4"/>
  <c r="C234" i="4" l="1"/>
  <c r="J233" i="4"/>
  <c r="C235" i="4" l="1"/>
  <c r="J234" i="4"/>
  <c r="C236" i="4" l="1"/>
  <c r="J235" i="4"/>
  <c r="C237" i="4" l="1"/>
  <c r="J236" i="4"/>
  <c r="C238" i="4" l="1"/>
  <c r="J237" i="4"/>
  <c r="C239" i="4" l="1"/>
  <c r="J238" i="4"/>
  <c r="C240" i="4" l="1"/>
  <c r="J239" i="4"/>
  <c r="C241" i="4" l="1"/>
  <c r="J240" i="4"/>
  <c r="C242" i="4" l="1"/>
  <c r="J241" i="4"/>
  <c r="C243" i="4" l="1"/>
  <c r="J242" i="4"/>
  <c r="C244" i="4" l="1"/>
  <c r="J243" i="4"/>
  <c r="C245" i="4" l="1"/>
  <c r="J244" i="4"/>
  <c r="C246" i="4" l="1"/>
  <c r="J245" i="4"/>
  <c r="C247" i="4" l="1"/>
  <c r="J246" i="4"/>
  <c r="C248" i="4" l="1"/>
  <c r="J247" i="4"/>
  <c r="C249" i="4" l="1"/>
  <c r="J248" i="4"/>
  <c r="C250" i="4" l="1"/>
  <c r="J249" i="4"/>
  <c r="C251" i="4" l="1"/>
  <c r="J250" i="4"/>
  <c r="C252" i="4" l="1"/>
  <c r="J251" i="4"/>
  <c r="C253" i="4" l="1"/>
  <c r="J252" i="4"/>
  <c r="C254" i="4" l="1"/>
  <c r="J253" i="4"/>
  <c r="C255" i="4" l="1"/>
  <c r="J254" i="4"/>
  <c r="C256" i="4" l="1"/>
  <c r="J255" i="4"/>
  <c r="C257" i="4" l="1"/>
  <c r="J256" i="4"/>
  <c r="C258" i="4" l="1"/>
  <c r="J257" i="4"/>
  <c r="C259" i="4" l="1"/>
  <c r="J258" i="4"/>
  <c r="C260" i="4" l="1"/>
  <c r="J259" i="4"/>
  <c r="C261" i="4" l="1"/>
  <c r="J260" i="4"/>
  <c r="C262" i="4" l="1"/>
  <c r="J261" i="4"/>
  <c r="C263" i="4" l="1"/>
  <c r="J262" i="4"/>
  <c r="C264" i="4" l="1"/>
  <c r="J263" i="4"/>
  <c r="C265" i="4" l="1"/>
  <c r="J264" i="4"/>
  <c r="C266" i="4" l="1"/>
  <c r="J265" i="4"/>
  <c r="C267" i="4" l="1"/>
  <c r="J266" i="4"/>
  <c r="C268" i="4" l="1"/>
  <c r="J267" i="4"/>
  <c r="C269" i="4" l="1"/>
  <c r="J268" i="4"/>
  <c r="C270" i="4" l="1"/>
  <c r="J269" i="4"/>
  <c r="C271" i="4" l="1"/>
  <c r="J270" i="4"/>
  <c r="C272" i="4" l="1"/>
  <c r="J271" i="4"/>
  <c r="C273" i="4" l="1"/>
  <c r="J272" i="4"/>
  <c r="C274" i="4" l="1"/>
  <c r="J273" i="4"/>
  <c r="C275" i="4" l="1"/>
  <c r="J274" i="4"/>
  <c r="C276" i="4" l="1"/>
  <c r="J275" i="4"/>
  <c r="C277" i="4" l="1"/>
  <c r="J276" i="4"/>
  <c r="C278" i="4" l="1"/>
  <c r="J277" i="4"/>
  <c r="C279" i="4" l="1"/>
  <c r="J278" i="4"/>
  <c r="C280" i="4" l="1"/>
  <c r="J279" i="4"/>
  <c r="C281" i="4" l="1"/>
  <c r="J280" i="4"/>
  <c r="C282" i="4" l="1"/>
  <c r="J281" i="4"/>
  <c r="C283" i="4" l="1"/>
  <c r="J283" i="4" s="1"/>
  <c r="J282" i="4"/>
</calcChain>
</file>

<file path=xl/sharedStrings.xml><?xml version="1.0" encoding="utf-8"?>
<sst xmlns="http://schemas.openxmlformats.org/spreadsheetml/2006/main" count="1065" uniqueCount="304">
  <si>
    <t>ENV</t>
  </si>
  <si>
    <t>Byte</t>
  </si>
  <si>
    <t>00</t>
  </si>
  <si>
    <t>Backwards Harmonica</t>
  </si>
  <si>
    <t>Guitar</t>
  </si>
  <si>
    <t>Decides how much pitches bleed into each other</t>
  </si>
  <si>
    <t>crescendo every note</t>
  </si>
  <si>
    <t>Channel 6</t>
  </si>
  <si>
    <t>$24</t>
  </si>
  <si>
    <t>$23</t>
  </si>
  <si>
    <t>$22</t>
  </si>
  <si>
    <t>$30</t>
  </si>
  <si>
    <t>$32</t>
  </si>
  <si>
    <t>$52</t>
  </si>
  <si>
    <t>$26</t>
  </si>
  <si>
    <t>$27</t>
  </si>
  <si>
    <t>$28</t>
  </si>
  <si>
    <t>$29</t>
  </si>
  <si>
    <t>$2f</t>
  </si>
  <si>
    <t>$2e</t>
  </si>
  <si>
    <t>$2a</t>
  </si>
  <si>
    <t>Crumbling</t>
  </si>
  <si>
    <t>High tom</t>
  </si>
  <si>
    <t>Low bump, used as snare?</t>
  </si>
  <si>
    <t>med tom</t>
  </si>
  <si>
    <t>open hi-hat</t>
  </si>
  <si>
    <t>wave crash</t>
  </si>
  <si>
    <t>bump, dig dirt</t>
  </si>
  <si>
    <t>low tom (rounder)</t>
  </si>
  <si>
    <t>closed hi-hat</t>
  </si>
  <si>
    <t>hit (track sound)</t>
  </si>
  <si>
    <t>high crash</t>
  </si>
  <si>
    <t>Mario fireball</t>
  </si>
  <si>
    <t>backbeat low crash</t>
  </si>
  <si>
    <t>Byte is never allowed greater than $07</t>
  </si>
  <si>
    <t>Diminuendo, not staccato</t>
  </si>
  <si>
    <t>Duty</t>
  </si>
  <si>
    <t>ENV opcode</t>
  </si>
  <si>
    <t>Channels 0 and 1</t>
  </si>
  <si>
    <t>Less of 07</t>
  </si>
  <si>
    <t>More staccato than 04</t>
  </si>
  <si>
    <t>hit, tambourine</t>
  </si>
  <si>
    <t>Harpsicord</t>
  </si>
  <si>
    <t>Beat</t>
  </si>
  <si>
    <t>BPM</t>
  </si>
  <si>
    <t>Eighth</t>
  </si>
  <si>
    <t>Eighth Triplet</t>
  </si>
  <si>
    <t>Sixteenth</t>
  </si>
  <si>
    <t>Eighth Quintuplet</t>
  </si>
  <si>
    <t>Sixteenth Triplet</t>
  </si>
  <si>
    <t>Eighth Heptuplet</t>
  </si>
  <si>
    <t>rain</t>
  </si>
  <si>
    <t>c</t>
  </si>
  <si>
    <t>e</t>
  </si>
  <si>
    <t>2e</t>
  </si>
  <si>
    <t>18</t>
  </si>
  <si>
    <t>16</t>
  </si>
  <si>
    <t>Quarter</t>
  </si>
  <si>
    <t>32nd</t>
  </si>
  <si>
    <t>8th trip</t>
  </si>
  <si>
    <t>16 trip</t>
  </si>
  <si>
    <t>32 trip</t>
  </si>
  <si>
    <t>4th - 32nd trip</t>
  </si>
  <si>
    <t>24-2</t>
  </si>
  <si>
    <t>2</t>
  </si>
  <si>
    <t>8</t>
  </si>
  <si>
    <t>94</t>
  </si>
  <si>
    <t>12+8+2</t>
  </si>
  <si>
    <t>8th + 8th trip + 32nd trip</t>
  </si>
  <si>
    <t>8th + 32nd trip</t>
  </si>
  <si>
    <t>Thirty-Second</t>
  </si>
  <si>
    <t>;testing</t>
  </si>
  <si>
    <r>
      <t>.redefine BEAT </t>
    </r>
    <r>
      <rPr>
        <sz val="11"/>
        <color rgb="FFB5CEA8"/>
        <rFont val="Consolas"/>
        <family val="3"/>
      </rPr>
      <t>10</t>
    </r>
  </si>
  <si>
    <r>
      <t>    duty </t>
    </r>
    <r>
      <rPr>
        <sz val="11"/>
        <color rgb="FFB5CEA8"/>
        <rFont val="Consolas"/>
        <family val="3"/>
      </rPr>
      <t>$10</t>
    </r>
  </si>
  <si>
    <r>
      <t>    beat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fs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4</t>
    </r>
  </si>
  <si>
    <r>
      <t>    duty </t>
    </r>
    <r>
      <rPr>
        <sz val="11"/>
        <color rgb="FFB5CEA8"/>
        <rFont val="Consolas"/>
        <family val="3"/>
      </rPr>
      <t>$11</t>
    </r>
  </si>
  <si>
    <r>
      <t>    duty </t>
    </r>
    <r>
      <rPr>
        <sz val="11"/>
        <color rgb="FFB5CEA8"/>
        <rFont val="Consolas"/>
        <family val="3"/>
      </rPr>
      <t>$12</t>
    </r>
  </si>
  <si>
    <r>
      <t>    duty </t>
    </r>
    <r>
      <rPr>
        <sz val="11"/>
        <color rgb="FFB5CEA8"/>
        <rFont val="Consolas"/>
        <family val="3"/>
      </rPr>
      <t>$13</t>
    </r>
  </si>
  <si>
    <r>
      <t>    duty </t>
    </r>
    <r>
      <rPr>
        <sz val="11"/>
        <color rgb="FFB5CEA8"/>
        <rFont val="Consolas"/>
        <family val="3"/>
      </rPr>
      <t>$14</t>
    </r>
  </si>
  <si>
    <r>
      <t>    duty </t>
    </r>
    <r>
      <rPr>
        <sz val="11"/>
        <color rgb="FFB5CEA8"/>
        <rFont val="Consolas"/>
        <family val="3"/>
      </rPr>
      <t>$15</t>
    </r>
  </si>
  <si>
    <r>
      <t>    duty </t>
    </r>
    <r>
      <rPr>
        <sz val="11"/>
        <color rgb="FFB5CEA8"/>
        <rFont val="Consolas"/>
        <family val="3"/>
      </rPr>
      <t>$16</t>
    </r>
  </si>
  <si>
    <r>
      <t>    duty </t>
    </r>
    <r>
      <rPr>
        <sz val="11"/>
        <color rgb="FFB5CEA8"/>
        <rFont val="Consolas"/>
        <family val="3"/>
      </rPr>
      <t>$17</t>
    </r>
  </si>
  <si>
    <r>
      <t>    duty </t>
    </r>
    <r>
      <rPr>
        <sz val="11"/>
        <color rgb="FFB5CEA8"/>
        <rFont val="Consolas"/>
        <family val="3"/>
      </rPr>
      <t>$18</t>
    </r>
  </si>
  <si>
    <r>
      <t>    duty </t>
    </r>
    <r>
      <rPr>
        <sz val="11"/>
        <color rgb="FFB5CEA8"/>
        <rFont val="Consolas"/>
        <family val="3"/>
      </rPr>
      <t>$19</t>
    </r>
  </si>
  <si>
    <r>
      <t>    duty </t>
    </r>
    <r>
      <rPr>
        <sz val="11"/>
        <color rgb="FFB5CEA8"/>
        <rFont val="Consolas"/>
        <family val="3"/>
      </rPr>
      <t>$1a</t>
    </r>
  </si>
  <si>
    <r>
      <t>    duty </t>
    </r>
    <r>
      <rPr>
        <sz val="11"/>
        <color rgb="FFB5CEA8"/>
        <rFont val="Consolas"/>
        <family val="3"/>
      </rPr>
      <t>$1b</t>
    </r>
    <r>
      <rPr>
        <sz val="11"/>
        <color rgb="FFD4D4D4"/>
        <rFont val="Consolas"/>
        <family val="3"/>
      </rPr>
      <t>    </t>
    </r>
    <r>
      <rPr>
        <sz val="11"/>
        <color rgb="FF6A9955"/>
        <rFont val="Consolas"/>
        <family val="3"/>
      </rPr>
      <t>;2b soft        0b like duty $11</t>
    </r>
  </si>
  <si>
    <r>
      <t>    duty </t>
    </r>
    <r>
      <rPr>
        <sz val="11"/>
        <color rgb="FFB5CEA8"/>
        <rFont val="Consolas"/>
        <family val="3"/>
      </rPr>
      <t>$1c</t>
    </r>
  </si>
  <si>
    <r>
      <t>    duty </t>
    </r>
    <r>
      <rPr>
        <sz val="11"/>
        <color rgb="FFB5CEA8"/>
        <rFont val="Consolas"/>
        <family val="3"/>
      </rPr>
      <t>$1d</t>
    </r>
  </si>
  <si>
    <r>
      <t>    duty </t>
    </r>
    <r>
      <rPr>
        <sz val="11"/>
        <color rgb="FFB5CEA8"/>
        <rFont val="Consolas"/>
        <family val="3"/>
      </rPr>
      <t>$1e</t>
    </r>
    <r>
      <rPr>
        <sz val="11"/>
        <color rgb="FFD4D4D4"/>
        <rFont val="Consolas"/>
        <family val="3"/>
      </rPr>
      <t>    </t>
    </r>
    <r>
      <rPr>
        <sz val="11"/>
        <color rgb="FF6A9955"/>
        <rFont val="Consolas"/>
        <family val="3"/>
      </rPr>
      <t>;1e like atari</t>
    </r>
  </si>
  <si>
    <r>
      <t>    duty </t>
    </r>
    <r>
      <rPr>
        <sz val="11"/>
        <color rgb="FFB5CEA8"/>
        <rFont val="Consolas"/>
        <family val="3"/>
      </rPr>
      <t>$1f</t>
    </r>
  </si>
  <si>
    <t>    </t>
  </si>
  <si>
    <t>    cmdff</t>
  </si>
  <si>
    <t>;end testing</t>
  </si>
  <si>
    <r>
      <t>.redefine BEAT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   </t>
    </r>
    <r>
      <rPr>
        <sz val="11"/>
        <color rgb="FF6A9955"/>
        <rFont val="Consolas"/>
        <family val="3"/>
      </rPr>
      <t>;free</t>
    </r>
  </si>
  <si>
    <r>
      <t>    octave </t>
    </r>
    <r>
      <rPr>
        <sz val="11"/>
        <color rgb="FFB5CEA8"/>
        <rFont val="Consolas"/>
        <family val="3"/>
      </rPr>
      <t>2</t>
    </r>
  </si>
  <si>
    <r>
      <t>    duty </t>
    </r>
    <r>
      <rPr>
        <sz val="11"/>
        <color rgb="FFB5CEA8"/>
        <rFont val="Consolas"/>
        <family val="3"/>
      </rPr>
      <t>$08</t>
    </r>
  </si>
  <si>
    <r>
      <t>    beat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fs </t>
    </r>
    <r>
      <rPr>
        <sz val="11"/>
        <color rgb="FFB5CEA8"/>
        <rFont val="Consolas"/>
        <family val="3"/>
      </rPr>
      <t>2</t>
    </r>
  </si>
  <si>
    <r>
      <t>    duty </t>
    </r>
    <r>
      <rPr>
        <sz val="11"/>
        <color rgb="FFB5CEA8"/>
        <rFont val="Consolas"/>
        <family val="3"/>
      </rPr>
      <t>$0f</t>
    </r>
  </si>
  <si>
    <r>
      <t>    beat g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a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b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2</t>
    </r>
  </si>
  <si>
    <r>
      <t>    duty </t>
    </r>
    <r>
      <rPr>
        <sz val="11"/>
        <color rgb="FFB5CEA8"/>
        <rFont val="Consolas"/>
        <family val="3"/>
      </rPr>
      <t>$14</t>
    </r>
    <r>
      <rPr>
        <sz val="11"/>
        <color rgb="FFD4D4D4"/>
        <rFont val="Consolas"/>
        <family val="3"/>
      </rPr>
      <t> </t>
    </r>
  </si>
  <si>
    <r>
      <t>    beat ou cs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</si>
  <si>
    <r>
      <t>    duty </t>
    </r>
    <r>
      <rPr>
        <sz val="11"/>
        <color rgb="FFB5CEA8"/>
        <rFont val="Consolas"/>
        <family val="3"/>
      </rPr>
      <t>$09</t>
    </r>
  </si>
  <si>
    <r>
      <t>    beat fs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g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a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</si>
  <si>
    <r>
      <t>    beat </t>
    </r>
    <r>
      <rPr>
        <sz val="11"/>
        <color rgb="FF4EC9B0"/>
        <rFont val="Consolas"/>
        <family val="3"/>
      </rPr>
      <t>b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ou cs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2</t>
    </r>
  </si>
  <si>
    <r>
      <t>    beat </t>
    </r>
    <r>
      <rPr>
        <sz val="11"/>
        <color rgb="FFB5CEA8"/>
        <rFont val="Consolas"/>
        <family val="3"/>
      </rPr>
      <t>$07</t>
    </r>
  </si>
  <si>
    <r>
      <t>    beat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fs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g </t>
    </r>
    <r>
      <rPr>
        <sz val="11"/>
        <color rgb="FFB5CEA8"/>
        <rFont val="Consolas"/>
        <family val="3"/>
      </rPr>
      <t>2</t>
    </r>
  </si>
  <si>
    <r>
      <t>    duty </t>
    </r>
    <r>
      <rPr>
        <sz val="11"/>
        <color rgb="FFB5CEA8"/>
        <rFont val="Consolas"/>
        <family val="3"/>
      </rPr>
      <t>$0e</t>
    </r>
  </si>
  <si>
    <r>
      <t>    beat </t>
    </r>
    <r>
      <rPr>
        <sz val="11"/>
        <color rgb="FF4EC9B0"/>
        <rFont val="Consolas"/>
        <family val="3"/>
      </rPr>
      <t>a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b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 ou cs </t>
    </r>
    <r>
      <rPr>
        <sz val="11"/>
        <color rgb="FFB5CEA8"/>
        <rFont val="Consolas"/>
        <family val="3"/>
      </rPr>
      <t>3</t>
    </r>
  </si>
  <si>
    <r>
      <t>    duty </t>
    </r>
    <r>
      <rPr>
        <sz val="11"/>
        <color rgb="FFB5CEA8"/>
        <rFont val="Consolas"/>
        <family val="3"/>
      </rPr>
      <t>$0a</t>
    </r>
  </si>
  <si>
    <r>
      <t>    beat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7</t>
    </r>
    <r>
      <rPr>
        <sz val="11"/>
        <color rgb="FFD4D4D4"/>
        <rFont val="Consolas"/>
        <family val="3"/>
      </rPr>
      <t>+</t>
    </r>
    <r>
      <rPr>
        <sz val="11"/>
        <color rgb="FFB5CEA8"/>
        <rFont val="Consolas"/>
        <family val="3"/>
      </rPr>
      <t>20</t>
    </r>
  </si>
  <si>
    <r>
      <t>.redefine BEAT 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    </t>
    </r>
    <r>
      <rPr>
        <sz val="11"/>
        <color rgb="FF6A9955"/>
        <rFont val="Consolas"/>
        <family val="3"/>
      </rPr>
      <t>;sixteenth</t>
    </r>
  </si>
  <si>
    <r>
      <t>    beat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fs </t>
    </r>
    <r>
      <rPr>
        <sz val="11"/>
        <color rgb="FFB5CEA8"/>
        <rFont val="Consolas"/>
        <family val="3"/>
      </rPr>
      <t>1</t>
    </r>
  </si>
  <si>
    <r>
      <t>    beat g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a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b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</si>
  <si>
    <r>
      <t>    beat ou cs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d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e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</si>
  <si>
    <r>
      <t>    beat fs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g </t>
    </r>
    <r>
      <rPr>
        <sz val="11"/>
        <color rgb="FFB5CEA8"/>
        <rFont val="Consolas"/>
        <family val="3"/>
      </rPr>
      <t>1</t>
    </r>
    <r>
      <rPr>
        <sz val="11"/>
        <color rgb="FFD4D4D4"/>
        <rFont val="Consolas"/>
        <family val="3"/>
      </rPr>
      <t> </t>
    </r>
    <r>
      <rPr>
        <sz val="11"/>
        <color rgb="FF4EC9B0"/>
        <rFont val="Consolas"/>
        <family val="3"/>
      </rPr>
      <t>a</t>
    </r>
    <r>
      <rPr>
        <sz val="11"/>
        <color rgb="FFD4D4D4"/>
        <rFont val="Consolas"/>
        <family val="3"/>
      </rPr>
      <t> </t>
    </r>
    <r>
      <rPr>
        <sz val="11"/>
        <color rgb="FFB5CEA8"/>
        <rFont val="Consolas"/>
        <family val="3"/>
      </rPr>
      <t>1</t>
    </r>
  </si>
  <si>
    <r>
      <t>    beat </t>
    </r>
    <r>
      <rPr>
        <sz val="11"/>
        <color rgb="FFB5CEA8"/>
        <rFont val="Consolas"/>
        <family val="3"/>
      </rPr>
      <t>$09</t>
    </r>
  </si>
  <si>
    <r>
      <t>    duty </t>
    </r>
    <r>
      <rPr>
        <sz val="11"/>
        <color rgb="FFB5CEA8"/>
        <rFont val="Consolas"/>
        <family val="3"/>
      </rPr>
      <t>$07</t>
    </r>
  </si>
  <si>
    <t>T1</t>
  </si>
  <si>
    <t>T2</t>
  </si>
  <si>
    <t>T3</t>
  </si>
  <si>
    <t>T4</t>
  </si>
  <si>
    <t>T5</t>
  </si>
  <si>
    <t>T6</t>
  </si>
  <si>
    <t>T7</t>
  </si>
  <si>
    <t>T8</t>
  </si>
  <si>
    <t>Q</t>
  </si>
  <si>
    <t>E1</t>
  </si>
  <si>
    <t>E2</t>
  </si>
  <si>
    <t>Row</t>
  </si>
  <si>
    <t>defLen</t>
  </si>
  <si>
    <t>S1</t>
  </si>
  <si>
    <t>S2</t>
  </si>
  <si>
    <t>S3</t>
  </si>
  <si>
    <t>S4</t>
  </si>
  <si>
    <t>R1</t>
  </si>
  <si>
    <t>R2</t>
  </si>
  <si>
    <t>R3</t>
  </si>
  <si>
    <t>E</t>
  </si>
  <si>
    <t>S</t>
  </si>
  <si>
    <t>T</t>
  </si>
  <si>
    <t>R</t>
  </si>
  <si>
    <t>.redefine</t>
  </si>
  <si>
    <t>Tempo</t>
  </si>
  <si>
    <t>.endm</t>
  </si>
  <si>
    <t>U2+U3</t>
  </si>
  <si>
    <t>I3</t>
  </si>
  <si>
    <t>U3+U1</t>
  </si>
  <si>
    <t>I2</t>
  </si>
  <si>
    <t>U1+U2</t>
  </si>
  <si>
    <t>I1</t>
  </si>
  <si>
    <t>R2+R3</t>
  </si>
  <si>
    <t>U3</t>
  </si>
  <si>
    <t>R3+R1</t>
  </si>
  <si>
    <t>U2</t>
  </si>
  <si>
    <t>R1+R2</t>
  </si>
  <si>
    <t>U1</t>
  </si>
  <si>
    <t>Unnecessary</t>
  </si>
  <si>
    <t>Y5+Y6</t>
  </si>
  <si>
    <t>Y3+Y4</t>
  </si>
  <si>
    <t>Y1+Y2</t>
  </si>
  <si>
    <t>Y6</t>
  </si>
  <si>
    <t>W11+W12</t>
  </si>
  <si>
    <t>Y5</t>
  </si>
  <si>
    <t>W9+W10</t>
  </si>
  <si>
    <t>Y4</t>
  </si>
  <si>
    <t>W7+W8</t>
  </si>
  <si>
    <t>Y3</t>
  </si>
  <si>
    <t>W5+W6</t>
  </si>
  <si>
    <t>Y2</t>
  </si>
  <si>
    <t>W3+W4</t>
  </si>
  <si>
    <t>Y1</t>
  </si>
  <si>
    <t>W1+W2</t>
  </si>
  <si>
    <t>W12</t>
  </si>
  <si>
    <t>(Q * 12 - (Q * 12) # 12)/12 - (W1+W2+W3+W4+W5+W6+W7+W8+W9+W10+W11)</t>
  </si>
  <si>
    <t>W11</t>
  </si>
  <si>
    <t>(Q * 11 - (Q * 11) # 12)/12 - (W1+W2+W3+W4+W5+W6+W7+W8+W9+W10)</t>
  </si>
  <si>
    <t>W10</t>
  </si>
  <si>
    <t>(Q * 10 - (Q * 10) # 12)/12 - (W1+W2+W3+W4+W5+W6+W7+W8+W9)</t>
  </si>
  <si>
    <t>W9</t>
  </si>
  <si>
    <t>(Q * 9 - (Q * 9) # 12)/12 - (W1+W2+W3+W4+W5+W6+W7+W8)</t>
  </si>
  <si>
    <t>W8</t>
  </si>
  <si>
    <t>(Q * 8 - (Q * 8) # 12)/12 - (W1+W2+W3+W4+W5+W6+W7)</t>
  </si>
  <si>
    <t>W7</t>
  </si>
  <si>
    <t>(Q * 7 - (Q * 7) # 12)/12 - (W1+W2+W3+W4+W5+W6)</t>
  </si>
  <si>
    <t>W6</t>
  </si>
  <si>
    <t>(Q * 6 - (Q * 6) # 12)/12 - (W1+W2+W3+W4+W5)</t>
  </si>
  <si>
    <t>W5</t>
  </si>
  <si>
    <t>(Q * 5 - (Q * 5) # 12)/12 - (W1+W2+W3+W4)</t>
  </si>
  <si>
    <t>W4</t>
  </si>
  <si>
    <t>(Q * 4 - (Q * 4) # 12)/12 - (W1+W2+W3)</t>
  </si>
  <si>
    <t>W3</t>
  </si>
  <si>
    <t>(Q * 3 - (Q * 3) # 12)/12 - (W1+W2)</t>
  </si>
  <si>
    <t>W2</t>
  </si>
  <si>
    <t>(Q * 2 - (Q * 2) # 12)/12 - W1</t>
  </si>
  <si>
    <t>W1</t>
  </si>
  <si>
    <t>(Q - Q # 12)/12</t>
  </si>
  <si>
    <t>BEAT</t>
  </si>
  <si>
    <t>W</t>
  </si>
  <si>
    <t>Q*4</t>
  </si>
  <si>
    <t>H</t>
  </si>
  <si>
    <t>Q*2</t>
  </si>
  <si>
    <t>S3+S4</t>
  </si>
  <si>
    <t>S1+S2</t>
  </si>
  <si>
    <t>T7+T8</t>
  </si>
  <si>
    <t>T5+T6</t>
  </si>
  <si>
    <t>T3+T4</t>
  </si>
  <si>
    <t>T1+T2</t>
  </si>
  <si>
    <t>(Q * 8 - (Q * 8) # 8)/8 - (T1+T2+T3+T4+T5+T6+T7)</t>
  </si>
  <si>
    <t>(Q * 7 - (Q * 7) # 8)/8 - (T1+T2+T3+T4+T5+T6)</t>
  </si>
  <si>
    <t>(Q * 6 - (Q * 6) # 8)/8 - (T1+T2+T3+T4+T5)</t>
  </si>
  <si>
    <t>(Q * 5 - (Q * 5) # 8)/8 - (T1+T2+T3+T4)</t>
  </si>
  <si>
    <t>(Q * 4 - (Q * 4) # 8)/8 - (T1+T2+T3)</t>
  </si>
  <si>
    <t>(Q * 3 - (Q * 3) # 8)/8 - (T1+T2)</t>
  </si>
  <si>
    <t>(Q * 2 - (Q * 2) # 8)/8 - T1</t>
  </si>
  <si>
    <t>(Q - Q # 8)/8</t>
  </si>
  <si>
    <t>.endif</t>
  </si>
  <si>
    <t>Q+1</t>
  </si>
  <si>
    <t>((150*24) # \1) / \1 &gt;= 0.5</t>
  </si>
  <si>
    <t>.if</t>
  </si>
  <si>
    <t>(150*24 - (150*24) # \1) / \1</t>
  </si>
  <si>
    <t>150*24/ \1</t>
  </si>
  <si>
    <t>.macro</t>
  </si>
  <si>
    <t>Parameters</t>
  </si>
  <si>
    <t>(\1 - \1 # \2)/\2</t>
  </si>
  <si>
    <t>FLOOR</t>
  </si>
  <si>
    <t>floor_func</t>
  </si>
  <si>
    <t>Floor(\1 / \2)</t>
  </si>
  <si>
    <t>a - b*floor(a/b)</t>
  </si>
  <si>
    <t>=</t>
  </si>
  <si>
    <t>mod(a/b)</t>
  </si>
  <si>
    <t>(a - mod(a,b))/b</t>
  </si>
  <si>
    <t>floor(a/b)</t>
  </si>
  <si>
    <t>- (Q * (\1 - 1) - mod(Q * (\1 - 1),8))/8</t>
  </si>
  <si>
    <t>(Q * \1 - mod(Q * \1, 8))/8</t>
  </si>
  <si>
    <t>floor(Q * \1 / 8) - floor(Q * (\1 - 1) / 8)</t>
  </si>
  <si>
    <t>tempo</t>
  </si>
  <si>
    <t>HF</t>
  </si>
  <si>
    <t> </t>
  </si>
  <si>
    <t>LO_LENGTH</t>
  </si>
  <si>
    <t>\2*BEAT*LO_VOL_RATIO-((\2*BEAT*LO_VOL_RATIO)#1)</t>
  </si>
  <si>
    <t>((\2*BEAT*LO_VOL_RATIO)#1)</t>
  </si>
  <si>
    <t>&gt;=</t>
  </si>
  <si>
    <t>0.5</t>
  </si>
  <si>
    <t>HI_LENGTH</t>
  </si>
  <si>
    <t>\2-LO_LENGTH</t>
  </si>
  <si>
    <t>LO_LENGTH+1</t>
  </si>
  <si>
    <t>Length</t>
  </si>
  <si>
    <t>LO_VOL_RATIO</t>
  </si>
  <si>
    <t>D0</t>
  </si>
  <si>
    <t>0C</t>
  </si>
  <si>
    <t>D6</t>
  </si>
  <si>
    <t>E0</t>
  </si>
  <si>
    <t>F6</t>
  </si>
  <si>
    <t>D4</t>
  </si>
  <si>
    <t>1E</t>
  </si>
  <si>
    <t>2C</t>
  </si>
  <si>
    <t>2A</t>
  </si>
  <si>
    <t>2D</t>
  </si>
  <si>
    <t>F4</t>
  </si>
  <si>
    <t>F9</t>
  </si>
  <si>
    <t>D2</t>
  </si>
  <si>
    <t>D1</t>
  </si>
  <si>
    <t>1C</t>
  </si>
  <si>
    <t>3C</t>
  </si>
  <si>
    <t>2B</t>
  </si>
  <si>
    <t>2F</t>
  </si>
  <si>
    <t>2E</t>
  </si>
  <si>
    <t>1B</t>
  </si>
  <si>
    <t>FE</t>
  </si>
  <si>
    <t>7A</t>
  </si>
  <si>
    <t>FF</t>
  </si>
  <si>
    <t>08</t>
  </si>
  <si>
    <t>05</t>
  </si>
  <si>
    <t>25</t>
  </si>
  <si>
    <t>30</t>
  </si>
  <si>
    <t>23</t>
  </si>
  <si>
    <t>27</t>
  </si>
  <si>
    <t>28</t>
  </si>
  <si>
    <t>20</t>
  </si>
  <si>
    <t>21</t>
  </si>
  <si>
    <t>24</t>
  </si>
  <si>
    <t>02</t>
  </si>
  <si>
    <t>38</t>
  </si>
  <si>
    <t>36</t>
  </si>
  <si>
    <t>34</t>
  </si>
  <si>
    <t>33</t>
  </si>
  <si>
    <t>81</t>
  </si>
  <si>
    <t>01</t>
  </si>
  <si>
    <t>48</t>
  </si>
  <si>
    <t>31</t>
  </si>
  <si>
    <t>60</t>
  </si>
  <si>
    <t>29</t>
  </si>
  <si>
    <t>46</t>
  </si>
  <si>
    <t>0A</t>
  </si>
  <si>
    <t>4A</t>
  </si>
  <si>
    <t>12</t>
  </si>
  <si>
    <t>09</t>
  </si>
  <si>
    <t>06</t>
  </si>
  <si>
    <t>13</t>
  </si>
  <si>
    <t>37</t>
  </si>
  <si>
    <t>M10</t>
  </si>
  <si>
    <t>M13</t>
  </si>
  <si>
    <t>M11</t>
  </si>
  <si>
    <t>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</si>
</sst>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B5CEA8"/>
      <name val="Consolas"/>
      <family val="3"/>
    </font>
    <font>
      <sz val="11"/>
      <color rgb="FF4EC9B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1E1E1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  <xf numFmtId="43" fontId="0" fillId="0" borderId="0" xfId="1" applyFont="1"/>
    <xf numFmtId="0" fontId="0" fillId="0" borderId="0" xfId="0" quotePrefix="1"/>
    <xf numFmtId="43" fontId="0" fillId="0" borderId="0" xfId="0" applyNumberFormat="1"/>
    <xf numFmtId="43" fontId="0" fillId="0" borderId="0" xfId="0" applyNumberFormat="1" applyAlignment="1">
      <alignment horizontal="center"/>
    </xf>
    <xf numFmtId="43" fontId="0" fillId="0" borderId="1" xfId="1" applyFont="1" applyBorder="1"/>
    <xf numFmtId="0" fontId="0" fillId="0" borderId="1" xfId="0" applyBorder="1"/>
    <xf numFmtId="0" fontId="0" fillId="0" borderId="0" xfId="0" applyNumberFormat="1"/>
    <xf numFmtId="49" fontId="0" fillId="0" borderId="0" xfId="0" applyNumberForma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2" xfId="0" applyBorder="1"/>
    <xf numFmtId="49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43" fontId="0" fillId="0" borderId="0" xfId="1" applyFont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43" fontId="0" fillId="3" borderId="0" xfId="0" applyNumberFormat="1" applyFill="1"/>
    <xf numFmtId="0" fontId="0" fillId="4" borderId="0" xfId="0" applyFill="1"/>
    <xf numFmtId="164" fontId="0" fillId="0" borderId="0" xfId="1" applyNumberFormat="1" applyFont="1"/>
    <xf numFmtId="0" fontId="0" fillId="0" borderId="0" xfId="0" applyAlignment="1">
      <alignment horizontal="left"/>
    </xf>
    <xf numFmtId="0" fontId="0" fillId="3" borderId="0" xfId="0" applyFill="1"/>
    <xf numFmtId="2" fontId="0" fillId="4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60"/>
  <sheetViews>
    <sheetView tabSelected="1" workbookViewId="0">
      <selection activeCell="F18" sqref="F18"/>
    </sheetView>
  </sheetViews>
  <sheetFormatPr defaultRowHeight="15" x14ac:dyDescent="0.25"/>
  <cols>
    <col min="1" max="1" width="16.85546875" customWidth="1"/>
    <col min="7" max="8" width="20.42578125" bestFit="1" customWidth="1"/>
    <col min="11" max="11" width="14.140625" customWidth="1"/>
    <col min="14" max="15" width="9.5703125" bestFit="1" customWidth="1"/>
    <col min="17" max="17" width="7.5703125" bestFit="1" customWidth="1"/>
    <col min="18" max="18" width="12.85546875" bestFit="1" customWidth="1"/>
    <col min="19" max="19" width="9.5703125" bestFit="1" customWidth="1"/>
    <col min="20" max="20" width="16.85546875" bestFit="1" customWidth="1"/>
    <col min="21" max="21" width="16" bestFit="1" customWidth="1"/>
    <col min="22" max="22" width="16.140625" bestFit="1" customWidth="1"/>
    <col min="23" max="23" width="13.42578125" bestFit="1" customWidth="1"/>
  </cols>
  <sheetData>
    <row r="1" spans="1:35" x14ac:dyDescent="0.25">
      <c r="A1" t="s">
        <v>38</v>
      </c>
      <c r="B1" t="s">
        <v>0</v>
      </c>
      <c r="C1" t="s">
        <v>1</v>
      </c>
      <c r="K1" s="3" t="s">
        <v>34</v>
      </c>
      <c r="O1" t="s">
        <v>44</v>
      </c>
      <c r="P1" t="s">
        <v>43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  <c r="W1" t="s">
        <v>70</v>
      </c>
      <c r="AB1" t="s">
        <v>126</v>
      </c>
      <c r="AC1" t="s">
        <v>126</v>
      </c>
      <c r="AD1" t="s">
        <v>126</v>
      </c>
      <c r="AE1" t="s">
        <v>126</v>
      </c>
      <c r="AF1" t="s">
        <v>127</v>
      </c>
      <c r="AG1" t="s">
        <v>127</v>
      </c>
      <c r="AH1" t="s">
        <v>127</v>
      </c>
      <c r="AI1" t="s">
        <v>127</v>
      </c>
    </row>
    <row r="2" spans="1:35" x14ac:dyDescent="0.25">
      <c r="A2" t="s">
        <v>36</v>
      </c>
      <c r="C2" s="2" t="s">
        <v>2</v>
      </c>
      <c r="D2" s="1" t="str">
        <f>DEC2HEX(HEX2DEC(C2)+1,2)</f>
        <v>01</v>
      </c>
      <c r="E2" s="1" t="str">
        <f t="shared" ref="E2:J2" si="0">DEC2HEX(HEX2DEC(D2)+1,2)</f>
        <v>02</v>
      </c>
      <c r="F2" s="1" t="str">
        <f t="shared" si="0"/>
        <v>03</v>
      </c>
      <c r="G2" s="1" t="str">
        <f t="shared" si="0"/>
        <v>04</v>
      </c>
      <c r="H2" s="1" t="str">
        <f t="shared" si="0"/>
        <v>05</v>
      </c>
      <c r="I2" s="1" t="str">
        <f t="shared" si="0"/>
        <v>06</v>
      </c>
      <c r="J2" s="1" t="str">
        <f t="shared" si="0"/>
        <v>07</v>
      </c>
      <c r="K2" s="1"/>
      <c r="L2" s="1"/>
      <c r="M2" s="1"/>
      <c r="N2" s="7"/>
      <c r="O2" s="4">
        <f>150*24/P2</f>
        <v>3600</v>
      </c>
      <c r="P2">
        <v>1</v>
      </c>
      <c r="Q2" s="6" t="b">
        <f>IF(ROUND($P2/COLUMNS($P$1:Q$1),0)=$P2/COLUMNS($P$1:Q$1),TRUE,FALSE)</f>
        <v>0</v>
      </c>
      <c r="R2" s="6" t="b">
        <f>IF(ROUND($P2/COLUMNS($P$1:R$1),0)=$P2/COLUMNS($P$1:R$1),TRUE,FALSE)</f>
        <v>0</v>
      </c>
      <c r="S2" s="6" t="b">
        <f>IF(ROUND($P2/COLUMNS($P$1:S$1),0)=$P2/COLUMNS($P$1:S$1),TRUE,FALSE)</f>
        <v>0</v>
      </c>
      <c r="T2" s="6" t="b">
        <f>IF(ROUND($P2/COLUMNS($P$1:T$1),0)=$P2/COLUMNS($P$1:T$1),TRUE,FALSE)</f>
        <v>0</v>
      </c>
      <c r="U2" s="6" t="b">
        <f>IF(ROUND($P2/COLUMNS($P$1:U$1),0)=$P2/COLUMNS($P$1:U$1),TRUE,FALSE)</f>
        <v>0</v>
      </c>
      <c r="V2" s="6" t="b">
        <f>IF(ROUND($P2/COLUMNS($P$1:V$1),0)=$P2/COLUMNS($P$1:V$1),TRUE,FALSE)</f>
        <v>0</v>
      </c>
      <c r="W2" s="6" t="b">
        <f>IF(ROUND($P2/COLUMNS($P$1:W$1),0)=$P2/COLUMNS($P$1:W$1),TRUE,FALSE)</f>
        <v>0</v>
      </c>
      <c r="AB2" t="s">
        <v>130</v>
      </c>
      <c r="AC2" t="s">
        <v>130</v>
      </c>
      <c r="AD2" t="s">
        <v>131</v>
      </c>
      <c r="AE2" t="s">
        <v>131</v>
      </c>
      <c r="AF2" t="s">
        <v>132</v>
      </c>
      <c r="AG2" t="s">
        <v>132</v>
      </c>
      <c r="AH2" t="s">
        <v>133</v>
      </c>
      <c r="AI2" t="s">
        <v>133</v>
      </c>
    </row>
    <row r="3" spans="1:35" x14ac:dyDescent="0.25">
      <c r="B3" s="2" t="s">
        <v>2</v>
      </c>
      <c r="N3" s="7"/>
      <c r="O3" s="4">
        <f t="shared" ref="O3:O66" si="1">150*24/P3</f>
        <v>1800</v>
      </c>
      <c r="P3">
        <f>P2+1</f>
        <v>2</v>
      </c>
      <c r="Q3" s="6" t="b">
        <f>IF(ROUND($P3/COLUMNS($P$1:Q$1),0)=$P3/COLUMNS($P$1:Q$1),TRUE,FALSE)</f>
        <v>1</v>
      </c>
      <c r="R3" s="6" t="b">
        <f>IF(ROUND($P3/COLUMNS($P$1:R$1),0)=$P3/COLUMNS($P$1:R$1),TRUE,FALSE)</f>
        <v>0</v>
      </c>
      <c r="S3" s="6" t="b">
        <f>IF(ROUND($P3/COLUMNS($P$1:S$1),0)=$P3/COLUMNS($P$1:S$1),TRUE,FALSE)</f>
        <v>0</v>
      </c>
      <c r="T3" s="6" t="b">
        <f>IF(ROUND($P3/COLUMNS($P$1:T$1),0)=$P3/COLUMNS($P$1:T$1),TRUE,FALSE)</f>
        <v>0</v>
      </c>
      <c r="U3" s="6" t="b">
        <f>IF(ROUND($P3/COLUMNS($P$1:U$1),0)=$P3/COLUMNS($P$1:U$1),TRUE,FALSE)</f>
        <v>0</v>
      </c>
      <c r="V3" s="6" t="b">
        <f>IF(ROUND($P3/COLUMNS($P$1:V$1),0)=$P3/COLUMNS($P$1:V$1),TRUE,FALSE)</f>
        <v>0</v>
      </c>
      <c r="W3" s="6" t="b">
        <f>IF(ROUND($P3/COLUMNS($P$1:W$1),0)=$P3/COLUMNS($P$1:W$1),TRUE,FALSE)</f>
        <v>0</v>
      </c>
      <c r="AB3" t="s">
        <v>117</v>
      </c>
      <c r="AC3" t="s">
        <v>118</v>
      </c>
      <c r="AD3" t="s">
        <v>119</v>
      </c>
      <c r="AE3" t="s">
        <v>120</v>
      </c>
      <c r="AF3" t="s">
        <v>121</v>
      </c>
      <c r="AG3" t="s">
        <v>122</v>
      </c>
      <c r="AH3" t="s">
        <v>123</v>
      </c>
      <c r="AI3" t="s">
        <v>124</v>
      </c>
    </row>
    <row r="4" spans="1:35" x14ac:dyDescent="0.25">
      <c r="B4" s="1" t="str">
        <f>DEC2HEX(HEX2DEC(B3)+1,2)</f>
        <v>01</v>
      </c>
      <c r="G4" t="s">
        <v>4</v>
      </c>
      <c r="H4" t="s">
        <v>40</v>
      </c>
      <c r="I4" t="s">
        <v>39</v>
      </c>
      <c r="J4" t="s">
        <v>42</v>
      </c>
      <c r="K4" t="s">
        <v>35</v>
      </c>
      <c r="N4" s="7"/>
      <c r="O4" s="4">
        <f t="shared" si="1"/>
        <v>1200</v>
      </c>
      <c r="P4">
        <f t="shared" ref="P4:P14" si="2">P3+1</f>
        <v>3</v>
      </c>
      <c r="Q4" s="6" t="b">
        <f>IF(ROUND($P4/COLUMNS($P$1:Q$1),0)=$P4/COLUMNS($P$1:Q$1),TRUE,FALSE)</f>
        <v>0</v>
      </c>
      <c r="R4" s="6" t="b">
        <f>IF(ROUND($P4/COLUMNS($P$1:R$1),0)=$P4/COLUMNS($P$1:R$1),TRUE,FALSE)</f>
        <v>1</v>
      </c>
      <c r="S4" s="6" t="b">
        <f>IF(ROUND($P4/COLUMNS($P$1:S$1),0)=$P4/COLUMNS($P$1:S$1),TRUE,FALSE)</f>
        <v>0</v>
      </c>
      <c r="T4" s="6" t="b">
        <f>IF(ROUND($P4/COLUMNS($P$1:T$1),0)=$P4/COLUMNS($P$1:T$1),TRUE,FALSE)</f>
        <v>0</v>
      </c>
      <c r="U4" s="6" t="b">
        <f>IF(ROUND($P4/COLUMNS($P$1:U$1),0)=$P4/COLUMNS($P$1:U$1),TRUE,FALSE)</f>
        <v>0</v>
      </c>
      <c r="V4" s="6" t="b">
        <f>IF(ROUND($P4/COLUMNS($P$1:V$1),0)=$P4/COLUMNS($P$1:V$1),TRUE,FALSE)</f>
        <v>0</v>
      </c>
      <c r="W4" s="6" t="b">
        <f>IF(ROUND($P4/COLUMNS($P$1:W$1),0)=$P4/COLUMNS($P$1:W$1),TRUE,FALSE)</f>
        <v>0</v>
      </c>
      <c r="Z4">
        <v>1</v>
      </c>
      <c r="AB4" s="15">
        <f>ROUNDDOWN(COLUMNS($AB$3:AB$3)*$Z4/8,0)</f>
        <v>0</v>
      </c>
      <c r="AC4" s="15">
        <f>ROUNDDOWN(COLUMNS($AB$3:AC$3)*$Z4/8,0)</f>
        <v>0</v>
      </c>
      <c r="AD4" s="15">
        <f>ROUNDDOWN(COLUMNS($AB$3:AD$3)*$Z4/8,0)</f>
        <v>0</v>
      </c>
      <c r="AE4" s="15">
        <f>ROUNDDOWN(COLUMNS($AB$3:AE$3)*$Z4/8,0)</f>
        <v>0</v>
      </c>
      <c r="AF4" s="15">
        <f>ROUNDDOWN(COLUMNS($AB$3:AF$3)*$Z4/8,0)</f>
        <v>0</v>
      </c>
      <c r="AG4" s="15">
        <f>ROUNDDOWN(COLUMNS($AB$3:AG$3)*$Z4/8,0)</f>
        <v>0</v>
      </c>
      <c r="AH4" s="15">
        <f>ROUNDDOWN(COLUMNS($AB$3:AH$3)*$Z4/8,0)</f>
        <v>0</v>
      </c>
      <c r="AI4" s="15">
        <f>ROUNDDOWN(COLUMNS($AB$3:AI$3)*$Z4/8,0)</f>
        <v>1</v>
      </c>
    </row>
    <row r="5" spans="1:35" x14ac:dyDescent="0.25">
      <c r="B5" s="1" t="str">
        <f t="shared" ref="B5:B6" si="3">DEC2HEX(HEX2DEC(B4)+1,2)</f>
        <v>02</v>
      </c>
      <c r="N5" s="7"/>
      <c r="O5" s="4">
        <f t="shared" si="1"/>
        <v>900</v>
      </c>
      <c r="P5">
        <f t="shared" si="2"/>
        <v>4</v>
      </c>
      <c r="Q5" s="6" t="b">
        <f>IF(ROUND($P5/COLUMNS($P$1:Q$1),0)=$P5/COLUMNS($P$1:Q$1),TRUE,FALSE)</f>
        <v>1</v>
      </c>
      <c r="R5" s="6" t="b">
        <f>IF(ROUND($P5/COLUMNS($P$1:R$1),0)=$P5/COLUMNS($P$1:R$1),TRUE,FALSE)</f>
        <v>0</v>
      </c>
      <c r="S5" s="6" t="b">
        <f>IF(ROUND($P5/COLUMNS($P$1:S$1),0)=$P5/COLUMNS($P$1:S$1),TRUE,FALSE)</f>
        <v>1</v>
      </c>
      <c r="T5" s="6" t="b">
        <f>IF(ROUND($P5/COLUMNS($P$1:T$1),0)=$P5/COLUMNS($P$1:T$1),TRUE,FALSE)</f>
        <v>0</v>
      </c>
      <c r="U5" s="6" t="b">
        <f>IF(ROUND($P5/COLUMNS($P$1:U$1),0)=$P5/COLUMNS($P$1:U$1),TRUE,FALSE)</f>
        <v>0</v>
      </c>
      <c r="V5" s="6" t="b">
        <f>IF(ROUND($P5/COLUMNS($P$1:V$1),0)=$P5/COLUMNS($P$1:V$1),TRUE,FALSE)</f>
        <v>0</v>
      </c>
      <c r="W5" s="6" t="b">
        <f>IF(ROUND($P5/COLUMNS($P$1:W$1),0)=$P5/COLUMNS($P$1:W$1),TRUE,FALSE)</f>
        <v>0</v>
      </c>
      <c r="AB5">
        <f>AB4-AA4</f>
        <v>0</v>
      </c>
      <c r="AC5">
        <f t="shared" ref="AC5:AI5" si="4">AC4-AB4</f>
        <v>0</v>
      </c>
      <c r="AD5">
        <f t="shared" si="4"/>
        <v>0</v>
      </c>
      <c r="AE5">
        <f t="shared" si="4"/>
        <v>0</v>
      </c>
      <c r="AF5">
        <f t="shared" si="4"/>
        <v>0</v>
      </c>
      <c r="AG5">
        <f t="shared" si="4"/>
        <v>0</v>
      </c>
      <c r="AH5">
        <f t="shared" si="4"/>
        <v>0</v>
      </c>
      <c r="AI5">
        <f t="shared" si="4"/>
        <v>1</v>
      </c>
    </row>
    <row r="6" spans="1:35" x14ac:dyDescent="0.25">
      <c r="B6" s="1" t="str">
        <f t="shared" si="3"/>
        <v>03</v>
      </c>
      <c r="G6" t="s">
        <v>3</v>
      </c>
      <c r="N6" s="7"/>
      <c r="O6" s="4">
        <f t="shared" si="1"/>
        <v>720</v>
      </c>
      <c r="P6">
        <f t="shared" si="2"/>
        <v>5</v>
      </c>
      <c r="Q6" s="6" t="b">
        <f>IF(ROUND($P6/COLUMNS($P$1:Q$1),0)=$P6/COLUMNS($P$1:Q$1),TRUE,FALSE)</f>
        <v>0</v>
      </c>
      <c r="R6" s="6" t="b">
        <f>IF(ROUND($P6/COLUMNS($P$1:R$1),0)=$P6/COLUMNS($P$1:R$1),TRUE,FALSE)</f>
        <v>0</v>
      </c>
      <c r="S6" s="6" t="b">
        <f>IF(ROUND($P6/COLUMNS($P$1:S$1),0)=$P6/COLUMNS($P$1:S$1),TRUE,FALSE)</f>
        <v>0</v>
      </c>
      <c r="T6" s="6" t="b">
        <f>IF(ROUND($P6/COLUMNS($P$1:T$1),0)=$P6/COLUMNS($P$1:T$1),TRUE,FALSE)</f>
        <v>1</v>
      </c>
      <c r="U6" s="6" t="b">
        <f>IF(ROUND($P6/COLUMNS($P$1:U$1),0)=$P6/COLUMNS($P$1:U$1),TRUE,FALSE)</f>
        <v>0</v>
      </c>
      <c r="V6" s="6" t="b">
        <f>IF(ROUND($P6/COLUMNS($P$1:V$1),0)=$P6/COLUMNS($P$1:V$1),TRUE,FALSE)</f>
        <v>0</v>
      </c>
      <c r="W6" s="6" t="b">
        <f>IF(ROUND($P6/COLUMNS($P$1:W$1),0)=$P6/COLUMNS($P$1:W$1),TRUE,FALSE)</f>
        <v>0</v>
      </c>
      <c r="Z6">
        <v>2</v>
      </c>
      <c r="AB6" s="15">
        <f>ROUNDDOWN(COLUMNS($AB$3:AB$3)*$Z6/8,0)</f>
        <v>0</v>
      </c>
      <c r="AC6" s="15">
        <f>ROUNDDOWN(COLUMNS($AB$3:AC$3)*$Z6/8,0)</f>
        <v>0</v>
      </c>
      <c r="AD6" s="15">
        <f>ROUNDDOWN(COLUMNS($AB$3:AD$3)*$Z6/8,0)</f>
        <v>0</v>
      </c>
      <c r="AE6" s="15">
        <f>ROUNDDOWN(COLUMNS($AB$3:AE$3)*$Z6/8,0)</f>
        <v>1</v>
      </c>
      <c r="AF6" s="15">
        <f>ROUNDDOWN(COLUMNS($AB$3:AF$3)*$Z6/8,0)</f>
        <v>1</v>
      </c>
      <c r="AG6" s="15">
        <f>ROUNDDOWN(COLUMNS($AB$3:AG$3)*$Z6/8,0)</f>
        <v>1</v>
      </c>
      <c r="AH6" s="15">
        <f>ROUNDDOWN(COLUMNS($AB$3:AH$3)*$Z6/8,0)</f>
        <v>1</v>
      </c>
      <c r="AI6" s="15">
        <f>ROUNDDOWN(COLUMNS($AB$3:AI$3)*$Z6/8,0)</f>
        <v>2</v>
      </c>
    </row>
    <row r="7" spans="1:35" x14ac:dyDescent="0.25">
      <c r="A7" t="s">
        <v>7</v>
      </c>
      <c r="B7" s="2" t="s">
        <v>10</v>
      </c>
      <c r="C7" t="s">
        <v>21</v>
      </c>
      <c r="F7" t="s">
        <v>37</v>
      </c>
      <c r="N7" s="7"/>
      <c r="O7" s="4">
        <f t="shared" si="1"/>
        <v>600</v>
      </c>
      <c r="P7">
        <f t="shared" si="2"/>
        <v>6</v>
      </c>
      <c r="Q7" s="6" t="b">
        <f>IF(ROUND($P7/COLUMNS($P$1:Q$1),0)=$P7/COLUMNS($P$1:Q$1),TRUE,FALSE)</f>
        <v>1</v>
      </c>
      <c r="R7" s="6" t="b">
        <f>IF(ROUND($P7/COLUMNS($P$1:R$1),0)=$P7/COLUMNS($P$1:R$1),TRUE,FALSE)</f>
        <v>1</v>
      </c>
      <c r="S7" s="6" t="b">
        <f>IF(ROUND($P7/COLUMNS($P$1:S$1),0)=$P7/COLUMNS($P$1:S$1),TRUE,FALSE)</f>
        <v>0</v>
      </c>
      <c r="T7" s="6" t="b">
        <f>IF(ROUND($P7/COLUMNS($P$1:T$1),0)=$P7/COLUMNS($P$1:T$1),TRUE,FALSE)</f>
        <v>0</v>
      </c>
      <c r="U7" s="6" t="b">
        <f>IF(ROUND($P7/COLUMNS($P$1:U$1),0)=$P7/COLUMNS($P$1:U$1),TRUE,FALSE)</f>
        <v>1</v>
      </c>
      <c r="V7" s="6" t="b">
        <f>IF(ROUND($P7/COLUMNS($P$1:V$1),0)=$P7/COLUMNS($P$1:V$1),TRUE,FALSE)</f>
        <v>0</v>
      </c>
      <c r="W7" s="6" t="b">
        <f>IF(ROUND($P7/COLUMNS($P$1:W$1),0)=$P7/COLUMNS($P$1:W$1),TRUE,FALSE)</f>
        <v>0</v>
      </c>
      <c r="AB7">
        <f t="shared" ref="AB7" si="5">AB6-AA6</f>
        <v>0</v>
      </c>
      <c r="AC7">
        <f t="shared" ref="AC7" si="6">AC6-AB6</f>
        <v>0</v>
      </c>
      <c r="AD7">
        <f t="shared" ref="AD7" si="7">AD6-AC6</f>
        <v>0</v>
      </c>
      <c r="AE7">
        <f t="shared" ref="AE7" si="8">AE6-AD6</f>
        <v>1</v>
      </c>
      <c r="AF7">
        <f t="shared" ref="AF7" si="9">AF6-AE6</f>
        <v>0</v>
      </c>
      <c r="AG7">
        <f t="shared" ref="AG7" si="10">AG6-AF6</f>
        <v>0</v>
      </c>
      <c r="AH7">
        <f t="shared" ref="AH7" si="11">AH6-AG6</f>
        <v>0</v>
      </c>
      <c r="AI7">
        <f t="shared" ref="AI7" si="12">AI6-AH6</f>
        <v>1</v>
      </c>
    </row>
    <row r="8" spans="1:35" x14ac:dyDescent="0.25">
      <c r="B8" s="2" t="s">
        <v>9</v>
      </c>
      <c r="C8" t="s">
        <v>22</v>
      </c>
      <c r="F8" t="str">
        <f t="shared" ref="F8:F15" si="13">"e"&amp;G8</f>
        <v>e0</v>
      </c>
      <c r="G8" s="1">
        <v>0</v>
      </c>
      <c r="N8" s="7"/>
      <c r="O8" s="4">
        <f t="shared" si="1"/>
        <v>514.28571428571433</v>
      </c>
      <c r="P8">
        <f t="shared" si="2"/>
        <v>7</v>
      </c>
      <c r="Q8" s="6" t="b">
        <f>IF(ROUND($P8/COLUMNS($P$1:Q$1),0)=$P8/COLUMNS($P$1:Q$1),TRUE,FALSE)</f>
        <v>0</v>
      </c>
      <c r="R8" s="6" t="b">
        <f>IF(ROUND($P8/COLUMNS($P$1:R$1),0)=$P8/COLUMNS($P$1:R$1),TRUE,FALSE)</f>
        <v>0</v>
      </c>
      <c r="S8" s="6" t="b">
        <f>IF(ROUND($P8/COLUMNS($P$1:S$1),0)=$P8/COLUMNS($P$1:S$1),TRUE,FALSE)</f>
        <v>0</v>
      </c>
      <c r="T8" s="6" t="b">
        <f>IF(ROUND($P8/COLUMNS($P$1:T$1),0)=$P8/COLUMNS($P$1:T$1),TRUE,FALSE)</f>
        <v>0</v>
      </c>
      <c r="U8" s="6" t="b">
        <f>IF(ROUND($P8/COLUMNS($P$1:U$1),0)=$P8/COLUMNS($P$1:U$1),TRUE,FALSE)</f>
        <v>0</v>
      </c>
      <c r="V8" s="6" t="b">
        <f>IF(ROUND($P8/COLUMNS($P$1:V$1),0)=$P8/COLUMNS($P$1:V$1),TRUE,FALSE)</f>
        <v>1</v>
      </c>
      <c r="W8" s="6" t="b">
        <f>IF(ROUND($P8/COLUMNS($P$1:W$1),0)=$P8/COLUMNS($P$1:W$1),TRUE,FALSE)</f>
        <v>0</v>
      </c>
      <c r="Z8">
        <v>3</v>
      </c>
      <c r="AB8" s="15">
        <f>ROUNDDOWN(COLUMNS($AB$3:AB$3)*$Z8/8,0)</f>
        <v>0</v>
      </c>
      <c r="AC8" s="15">
        <f>ROUNDDOWN(COLUMNS($AB$3:AC$3)*$Z8/8,0)</f>
        <v>0</v>
      </c>
      <c r="AD8" s="15">
        <f>ROUNDDOWN(COLUMNS($AB$3:AD$3)*$Z8/8,0)</f>
        <v>1</v>
      </c>
      <c r="AE8" s="15">
        <f>ROUNDDOWN(COLUMNS($AB$3:AE$3)*$Z8/8,0)</f>
        <v>1</v>
      </c>
      <c r="AF8" s="15">
        <f>ROUNDDOWN(COLUMNS($AB$3:AF$3)*$Z8/8,0)</f>
        <v>1</v>
      </c>
      <c r="AG8" s="15">
        <f>ROUNDDOWN(COLUMNS($AB$3:AG$3)*$Z8/8,0)</f>
        <v>2</v>
      </c>
      <c r="AH8" s="15">
        <f>ROUNDDOWN(COLUMNS($AB$3:AH$3)*$Z8/8,0)</f>
        <v>2</v>
      </c>
      <c r="AI8" s="15">
        <f>ROUNDDOWN(COLUMNS($AB$3:AI$3)*$Z8/8,0)</f>
        <v>3</v>
      </c>
    </row>
    <row r="9" spans="1:35" x14ac:dyDescent="0.25">
      <c r="B9" s="2" t="s">
        <v>8</v>
      </c>
      <c r="C9" t="s">
        <v>23</v>
      </c>
      <c r="F9" t="str">
        <f t="shared" si="13"/>
        <v>e1</v>
      </c>
      <c r="G9" s="1" t="str">
        <f t="shared" ref="G9:G15" si="14">DEC2HEX(HEX2DEC(G8)+1,1)</f>
        <v>1</v>
      </c>
      <c r="N9" s="7"/>
      <c r="O9" s="4">
        <f t="shared" si="1"/>
        <v>450</v>
      </c>
      <c r="P9">
        <f t="shared" si="2"/>
        <v>8</v>
      </c>
      <c r="Q9" s="6" t="b">
        <f>IF(ROUND($P9/COLUMNS($P$1:Q$1),0)=$P9/COLUMNS($P$1:Q$1),TRUE,FALSE)</f>
        <v>1</v>
      </c>
      <c r="R9" s="6" t="b">
        <f>IF(ROUND($P9/COLUMNS($P$1:R$1),0)=$P9/COLUMNS($P$1:R$1),TRUE,FALSE)</f>
        <v>0</v>
      </c>
      <c r="S9" s="6" t="b">
        <f>IF(ROUND($P9/COLUMNS($P$1:S$1),0)=$P9/COLUMNS($P$1:S$1),TRUE,FALSE)</f>
        <v>1</v>
      </c>
      <c r="T9" s="6" t="b">
        <f>IF(ROUND($P9/COLUMNS($P$1:T$1),0)=$P9/COLUMNS($P$1:T$1),TRUE,FALSE)</f>
        <v>0</v>
      </c>
      <c r="U9" s="6" t="b">
        <f>IF(ROUND($P9/COLUMNS($P$1:U$1),0)=$P9/COLUMNS($P$1:U$1),TRUE,FALSE)</f>
        <v>0</v>
      </c>
      <c r="V9" s="6" t="b">
        <f>IF(ROUND($P9/COLUMNS($P$1:V$1),0)=$P9/COLUMNS($P$1:V$1),TRUE,FALSE)</f>
        <v>0</v>
      </c>
      <c r="W9" s="6" t="b">
        <f>IF(ROUND($P9/COLUMNS($P$1:W$1),0)=$P9/COLUMNS($P$1:W$1),TRUE,FALSE)</f>
        <v>1</v>
      </c>
      <c r="AB9">
        <f t="shared" ref="AB9" si="15">AB8-AA8</f>
        <v>0</v>
      </c>
      <c r="AC9">
        <f t="shared" ref="AC9" si="16">AC8-AB8</f>
        <v>0</v>
      </c>
      <c r="AD9">
        <f t="shared" ref="AD9" si="17">AD8-AC8</f>
        <v>1</v>
      </c>
      <c r="AE9">
        <f t="shared" ref="AE9" si="18">AE8-AD8</f>
        <v>0</v>
      </c>
      <c r="AF9">
        <f t="shared" ref="AF9" si="19">AF8-AE8</f>
        <v>0</v>
      </c>
      <c r="AG9">
        <f t="shared" ref="AG9" si="20">AG8-AF8</f>
        <v>1</v>
      </c>
      <c r="AH9">
        <f t="shared" ref="AH9" si="21">AH8-AG8</f>
        <v>0</v>
      </c>
      <c r="AI9">
        <f t="shared" ref="AI9" si="22">AI8-AH8</f>
        <v>1</v>
      </c>
    </row>
    <row r="10" spans="1:35" x14ac:dyDescent="0.25">
      <c r="B10" s="2" t="s">
        <v>14</v>
      </c>
      <c r="C10" t="s">
        <v>24</v>
      </c>
      <c r="F10" t="str">
        <f t="shared" si="13"/>
        <v>e2</v>
      </c>
      <c r="G10" s="1" t="str">
        <f t="shared" si="14"/>
        <v>2</v>
      </c>
      <c r="N10" s="7"/>
      <c r="O10" s="4">
        <f t="shared" si="1"/>
        <v>400</v>
      </c>
      <c r="P10">
        <f t="shared" si="2"/>
        <v>9</v>
      </c>
      <c r="Q10" s="6" t="b">
        <f>IF(ROUND($P10/COLUMNS($P$1:Q$1),0)=$P10/COLUMNS($P$1:Q$1),TRUE,FALSE)</f>
        <v>0</v>
      </c>
      <c r="R10" s="6" t="b">
        <f>IF(ROUND($P10/COLUMNS($P$1:R$1),0)=$P10/COLUMNS($P$1:R$1),TRUE,FALSE)</f>
        <v>1</v>
      </c>
      <c r="S10" s="6" t="b">
        <f>IF(ROUND($P10/COLUMNS($P$1:S$1),0)=$P10/COLUMNS($P$1:S$1),TRUE,FALSE)</f>
        <v>0</v>
      </c>
      <c r="T10" s="6" t="b">
        <f>IF(ROUND($P10/COLUMNS($P$1:T$1),0)=$P10/COLUMNS($P$1:T$1),TRUE,FALSE)</f>
        <v>0</v>
      </c>
      <c r="U10" s="6" t="b">
        <f>IF(ROUND($P10/COLUMNS($P$1:U$1),0)=$P10/COLUMNS($P$1:U$1),TRUE,FALSE)</f>
        <v>0</v>
      </c>
      <c r="V10" s="6" t="b">
        <f>IF(ROUND($P10/COLUMNS($P$1:V$1),0)=$P10/COLUMNS($P$1:V$1),TRUE,FALSE)</f>
        <v>0</v>
      </c>
      <c r="W10" s="6" t="b">
        <f>IF(ROUND($P10/COLUMNS($P$1:W$1),0)=$P10/COLUMNS($P$1:W$1),TRUE,FALSE)</f>
        <v>0</v>
      </c>
      <c r="Z10">
        <v>4</v>
      </c>
      <c r="AB10" s="15">
        <f>ROUNDDOWN(COLUMNS($AB$3:AB$3)*$Z10/8,0)</f>
        <v>0</v>
      </c>
      <c r="AC10" s="15">
        <f>ROUNDDOWN(COLUMNS($AB$3:AC$3)*$Z10/8,0)</f>
        <v>1</v>
      </c>
      <c r="AD10" s="15">
        <f>ROUNDDOWN(COLUMNS($AB$3:AD$3)*$Z10/8,0)</f>
        <v>1</v>
      </c>
      <c r="AE10" s="15">
        <f>ROUNDDOWN(COLUMNS($AB$3:AE$3)*$Z10/8,0)</f>
        <v>2</v>
      </c>
      <c r="AF10" s="15">
        <f>ROUNDDOWN(COLUMNS($AB$3:AF$3)*$Z10/8,0)</f>
        <v>2</v>
      </c>
      <c r="AG10" s="15">
        <f>ROUNDDOWN(COLUMNS($AB$3:AG$3)*$Z10/8,0)</f>
        <v>3</v>
      </c>
      <c r="AH10" s="15">
        <f>ROUNDDOWN(COLUMNS($AB$3:AH$3)*$Z10/8,0)</f>
        <v>3</v>
      </c>
      <c r="AI10" s="15">
        <f>ROUNDDOWN(COLUMNS($AB$3:AI$3)*$Z10/8,0)</f>
        <v>4</v>
      </c>
    </row>
    <row r="11" spans="1:35" x14ac:dyDescent="0.25">
      <c r="B11" s="2" t="s">
        <v>15</v>
      </c>
      <c r="C11" t="s">
        <v>25</v>
      </c>
      <c r="F11" t="str">
        <f t="shared" si="13"/>
        <v>e3</v>
      </c>
      <c r="G11" s="1" t="str">
        <f t="shared" si="14"/>
        <v>3</v>
      </c>
      <c r="N11" s="7"/>
      <c r="O11" s="4">
        <f t="shared" si="1"/>
        <v>360</v>
      </c>
      <c r="P11">
        <f t="shared" si="2"/>
        <v>10</v>
      </c>
      <c r="Q11" s="6" t="b">
        <f>IF(ROUND($P11/COLUMNS($P$1:Q$1),0)=$P11/COLUMNS($P$1:Q$1),TRUE,FALSE)</f>
        <v>1</v>
      </c>
      <c r="R11" s="6" t="b">
        <f>IF(ROUND($P11/COLUMNS($P$1:R$1),0)=$P11/COLUMNS($P$1:R$1),TRUE,FALSE)</f>
        <v>0</v>
      </c>
      <c r="S11" s="6" t="b">
        <f>IF(ROUND($P11/COLUMNS($P$1:S$1),0)=$P11/COLUMNS($P$1:S$1),TRUE,FALSE)</f>
        <v>0</v>
      </c>
      <c r="T11" s="6" t="b">
        <f>IF(ROUND($P11/COLUMNS($P$1:T$1),0)=$P11/COLUMNS($P$1:T$1),TRUE,FALSE)</f>
        <v>1</v>
      </c>
      <c r="U11" s="6" t="b">
        <f>IF(ROUND($P11/COLUMNS($P$1:U$1),0)=$P11/COLUMNS($P$1:U$1),TRUE,FALSE)</f>
        <v>0</v>
      </c>
      <c r="V11" s="6" t="b">
        <f>IF(ROUND($P11/COLUMNS($P$1:V$1),0)=$P11/COLUMNS($P$1:V$1),TRUE,FALSE)</f>
        <v>0</v>
      </c>
      <c r="W11" s="6" t="b">
        <f>IF(ROUND($P11/COLUMNS($P$1:W$1),0)=$P11/COLUMNS($P$1:W$1),TRUE,FALSE)</f>
        <v>0</v>
      </c>
      <c r="AB11">
        <f t="shared" ref="AB11" si="23">AB10-AA10</f>
        <v>0</v>
      </c>
      <c r="AC11">
        <f t="shared" ref="AC11" si="24">AC10-AB10</f>
        <v>1</v>
      </c>
      <c r="AD11">
        <f t="shared" ref="AD11" si="25">AD10-AC10</f>
        <v>0</v>
      </c>
      <c r="AE11">
        <f t="shared" ref="AE11" si="26">AE10-AD10</f>
        <v>1</v>
      </c>
      <c r="AF11">
        <f t="shared" ref="AF11" si="27">AF10-AE10</f>
        <v>0</v>
      </c>
      <c r="AG11">
        <f t="shared" ref="AG11" si="28">AG10-AF10</f>
        <v>1</v>
      </c>
      <c r="AH11">
        <f t="shared" ref="AH11" si="29">AH10-AG10</f>
        <v>0</v>
      </c>
      <c r="AI11">
        <f t="shared" ref="AI11" si="30">AI10-AH10</f>
        <v>1</v>
      </c>
    </row>
    <row r="12" spans="1:35" x14ac:dyDescent="0.25">
      <c r="B12" s="2" t="s">
        <v>16</v>
      </c>
      <c r="C12" t="s">
        <v>26</v>
      </c>
      <c r="D12" t="s">
        <v>51</v>
      </c>
      <c r="F12" t="str">
        <f t="shared" si="13"/>
        <v>e4</v>
      </c>
      <c r="G12" s="1" t="str">
        <f t="shared" si="14"/>
        <v>4</v>
      </c>
      <c r="N12" s="7"/>
      <c r="O12" s="4">
        <f t="shared" si="1"/>
        <v>327.27272727272725</v>
      </c>
      <c r="P12">
        <f t="shared" si="2"/>
        <v>11</v>
      </c>
      <c r="Q12" s="6" t="b">
        <f>IF(ROUND($P12/COLUMNS($P$1:Q$1),0)=$P12/COLUMNS($P$1:Q$1),TRUE,FALSE)</f>
        <v>0</v>
      </c>
      <c r="R12" s="6" t="b">
        <f>IF(ROUND($P12/COLUMNS($P$1:R$1),0)=$P12/COLUMNS($P$1:R$1),TRUE,FALSE)</f>
        <v>0</v>
      </c>
      <c r="S12" s="6" t="b">
        <f>IF(ROUND($P12/COLUMNS($P$1:S$1),0)=$P12/COLUMNS($P$1:S$1),TRUE,FALSE)</f>
        <v>0</v>
      </c>
      <c r="T12" s="6" t="b">
        <f>IF(ROUND($P12/COLUMNS($P$1:T$1),0)=$P12/COLUMNS($P$1:T$1),TRUE,FALSE)</f>
        <v>0</v>
      </c>
      <c r="U12" s="6" t="b">
        <f>IF(ROUND($P12/COLUMNS($P$1:U$1),0)=$P12/COLUMNS($P$1:U$1),TRUE,FALSE)</f>
        <v>0</v>
      </c>
      <c r="V12" s="6" t="b">
        <f>IF(ROUND($P12/COLUMNS($P$1:V$1),0)=$P12/COLUMNS($P$1:V$1),TRUE,FALSE)</f>
        <v>0</v>
      </c>
      <c r="W12" s="6" t="b">
        <f>IF(ROUND($P12/COLUMNS($P$1:W$1),0)=$P12/COLUMNS($P$1:W$1),TRUE,FALSE)</f>
        <v>0</v>
      </c>
      <c r="Z12">
        <v>5</v>
      </c>
      <c r="AB12" s="15">
        <f>ROUNDDOWN(COLUMNS($AB$3:AB$3)*$Z12/8,0)</f>
        <v>0</v>
      </c>
      <c r="AC12" s="15">
        <f>ROUNDDOWN(COLUMNS($AB$3:AC$3)*$Z12/8,0)</f>
        <v>1</v>
      </c>
      <c r="AD12" s="15">
        <f>ROUNDDOWN(COLUMNS($AB$3:AD$3)*$Z12/8,0)</f>
        <v>1</v>
      </c>
      <c r="AE12" s="15">
        <f>ROUNDDOWN(COLUMNS($AB$3:AE$3)*$Z12/8,0)</f>
        <v>2</v>
      </c>
      <c r="AF12" s="15">
        <f>ROUNDDOWN(COLUMNS($AB$3:AF$3)*$Z12/8,0)</f>
        <v>3</v>
      </c>
      <c r="AG12" s="15">
        <f>ROUNDDOWN(COLUMNS($AB$3:AG$3)*$Z12/8,0)</f>
        <v>3</v>
      </c>
      <c r="AH12" s="15">
        <f>ROUNDDOWN(COLUMNS($AB$3:AH$3)*$Z12/8,0)</f>
        <v>4</v>
      </c>
      <c r="AI12" s="15">
        <f>ROUNDDOWN(COLUMNS($AB$3:AI$3)*$Z12/8,0)</f>
        <v>5</v>
      </c>
    </row>
    <row r="13" spans="1:35" ht="15.75" thickBot="1" x14ac:dyDescent="0.3">
      <c r="B13" s="2" t="s">
        <v>17</v>
      </c>
      <c r="C13" t="s">
        <v>27</v>
      </c>
      <c r="F13" t="str">
        <f t="shared" si="13"/>
        <v>e5</v>
      </c>
      <c r="G13" s="1" t="str">
        <f t="shared" si="14"/>
        <v>5</v>
      </c>
      <c r="N13" s="7"/>
      <c r="O13" s="8">
        <f t="shared" si="1"/>
        <v>300</v>
      </c>
      <c r="P13" s="9">
        <f t="shared" si="2"/>
        <v>12</v>
      </c>
      <c r="Q13" s="6" t="b">
        <f>IF(ROUND($P13/COLUMNS($P$1:Q$1),0)=$P13/COLUMNS($P$1:Q$1),TRUE,FALSE)</f>
        <v>1</v>
      </c>
      <c r="R13" s="6" t="b">
        <f>IF(ROUND($P13/COLUMNS($P$1:R$1),0)=$P13/COLUMNS($P$1:R$1),TRUE,FALSE)</f>
        <v>1</v>
      </c>
      <c r="S13" s="6" t="b">
        <f>IF(ROUND($P13/COLUMNS($P$1:S$1),0)=$P13/COLUMNS($P$1:S$1),TRUE,FALSE)</f>
        <v>1</v>
      </c>
      <c r="T13" s="6" t="b">
        <f>IF(ROUND($P13/COLUMNS($P$1:T$1),0)=$P13/COLUMNS($P$1:T$1),TRUE,FALSE)</f>
        <v>0</v>
      </c>
      <c r="U13" s="6" t="b">
        <f>IF(ROUND($P13/COLUMNS($P$1:U$1),0)=$P13/COLUMNS($P$1:U$1),TRUE,FALSE)</f>
        <v>1</v>
      </c>
      <c r="V13" s="6" t="b">
        <f>IF(ROUND($P13/COLUMNS($P$1:V$1),0)=$P13/COLUMNS($P$1:V$1),TRUE,FALSE)</f>
        <v>0</v>
      </c>
      <c r="W13" s="6" t="b">
        <f>IF(ROUND($P13/COLUMNS($P$1:W$1),0)=$P13/COLUMNS($P$1:W$1),TRUE,FALSE)</f>
        <v>0</v>
      </c>
      <c r="AB13">
        <f t="shared" ref="AB13" si="31">AB12-AA12</f>
        <v>0</v>
      </c>
      <c r="AC13">
        <f t="shared" ref="AC13" si="32">AC12-AB12</f>
        <v>1</v>
      </c>
      <c r="AD13">
        <f t="shared" ref="AD13" si="33">AD12-AC12</f>
        <v>0</v>
      </c>
      <c r="AE13">
        <f t="shared" ref="AE13" si="34">AE12-AD12</f>
        <v>1</v>
      </c>
      <c r="AF13">
        <f t="shared" ref="AF13" si="35">AF12-AE12</f>
        <v>1</v>
      </c>
      <c r="AG13">
        <f t="shared" ref="AG13" si="36">AG12-AF12</f>
        <v>0</v>
      </c>
      <c r="AH13">
        <f t="shared" ref="AH13" si="37">AH12-AG12</f>
        <v>1</v>
      </c>
      <c r="AI13">
        <f t="shared" ref="AI13" si="38">AI12-AH12</f>
        <v>1</v>
      </c>
    </row>
    <row r="14" spans="1:35" ht="15.75" thickTop="1" x14ac:dyDescent="0.25">
      <c r="B14" s="1" t="s">
        <v>20</v>
      </c>
      <c r="C14" t="s">
        <v>41</v>
      </c>
      <c r="D14" t="s">
        <v>30</v>
      </c>
      <c r="F14" t="str">
        <f t="shared" si="13"/>
        <v>e6</v>
      </c>
      <c r="G14" s="1" t="str">
        <f t="shared" si="14"/>
        <v>6</v>
      </c>
      <c r="N14" s="7"/>
      <c r="O14" s="4">
        <f>150*24/P14</f>
        <v>276.92307692307691</v>
      </c>
      <c r="P14">
        <f t="shared" si="2"/>
        <v>13</v>
      </c>
      <c r="Q14" s="6" t="b">
        <f>IF(ROUND($P14/COLUMNS($P$1:Q$1),0)=$P14/COLUMNS($P$1:Q$1),TRUE,FALSE)</f>
        <v>0</v>
      </c>
      <c r="R14" s="6" t="b">
        <f>IF(ROUND($P14/COLUMNS($P$1:R$1),0)=$P14/COLUMNS($P$1:R$1),TRUE,FALSE)</f>
        <v>0</v>
      </c>
      <c r="S14" s="6" t="b">
        <f>IF(ROUND($P14/COLUMNS($P$1:S$1),0)=$P14/COLUMNS($P$1:S$1),TRUE,FALSE)</f>
        <v>0</v>
      </c>
      <c r="T14" s="6" t="b">
        <f>IF(ROUND($P14/COLUMNS($P$1:T$1),0)=$P14/COLUMNS($P$1:T$1),TRUE,FALSE)</f>
        <v>0</v>
      </c>
      <c r="U14" s="6" t="b">
        <f>IF(ROUND($P14/COLUMNS($P$1:U$1),0)=$P14/COLUMNS($P$1:U$1),TRUE,FALSE)</f>
        <v>0</v>
      </c>
      <c r="V14" s="6" t="b">
        <f>IF(ROUND($P14/COLUMNS($P$1:V$1),0)=$P14/COLUMNS($P$1:V$1),TRUE,FALSE)</f>
        <v>0</v>
      </c>
      <c r="W14" s="6" t="b">
        <f>IF(ROUND($P14/COLUMNS($P$1:W$1),0)=$P14/COLUMNS($P$1:W$1),TRUE,FALSE)</f>
        <v>0</v>
      </c>
      <c r="Z14">
        <v>6</v>
      </c>
      <c r="AB14" s="15">
        <f>ROUNDDOWN(COLUMNS($AB$3:AB$3)*$Z14/8,0)</f>
        <v>0</v>
      </c>
      <c r="AC14" s="15">
        <f>ROUNDDOWN(COLUMNS($AB$3:AC$3)*$Z14/8,0)</f>
        <v>1</v>
      </c>
      <c r="AD14" s="15">
        <f>ROUNDDOWN(COLUMNS($AB$3:AD$3)*$Z14/8,0)</f>
        <v>2</v>
      </c>
      <c r="AE14" s="15">
        <f>ROUNDDOWN(COLUMNS($AB$3:AE$3)*$Z14/8,0)</f>
        <v>3</v>
      </c>
      <c r="AF14" s="15">
        <f>ROUNDDOWN(COLUMNS($AB$3:AF$3)*$Z14/8,0)</f>
        <v>3</v>
      </c>
      <c r="AG14" s="15">
        <f>ROUNDDOWN(COLUMNS($AB$3:AG$3)*$Z14/8,0)</f>
        <v>4</v>
      </c>
      <c r="AH14" s="15">
        <f>ROUNDDOWN(COLUMNS($AB$3:AH$3)*$Z14/8,0)</f>
        <v>5</v>
      </c>
      <c r="AI14" s="15">
        <f>ROUNDDOWN(COLUMNS($AB$3:AI$3)*$Z14/8,0)</f>
        <v>6</v>
      </c>
    </row>
    <row r="15" spans="1:35" x14ac:dyDescent="0.25">
      <c r="B15" s="2" t="s">
        <v>18</v>
      </c>
      <c r="C15" t="s">
        <v>28</v>
      </c>
      <c r="F15" t="str">
        <f t="shared" si="13"/>
        <v>e7</v>
      </c>
      <c r="G15" s="1" t="str">
        <f t="shared" si="14"/>
        <v>7</v>
      </c>
      <c r="H15" t="s">
        <v>6</v>
      </c>
      <c r="N15" s="7"/>
      <c r="O15" s="4">
        <f t="shared" si="1"/>
        <v>257.14285714285717</v>
      </c>
      <c r="P15">
        <f>P14+1</f>
        <v>14</v>
      </c>
      <c r="Q15" s="6" t="b">
        <f>IF(ROUND($P15/COLUMNS($P$1:Q$1),0)=$P15/COLUMNS($P$1:Q$1),TRUE,FALSE)</f>
        <v>1</v>
      </c>
      <c r="R15" s="6" t="b">
        <f>IF(ROUND($P15/COLUMNS($P$1:R$1),0)=$P15/COLUMNS($P$1:R$1),TRUE,FALSE)</f>
        <v>0</v>
      </c>
      <c r="S15" s="6" t="b">
        <f>IF(ROUND($P15/COLUMNS($P$1:S$1),0)=$P15/COLUMNS($P$1:S$1),TRUE,FALSE)</f>
        <v>0</v>
      </c>
      <c r="T15" s="6" t="b">
        <f>IF(ROUND($P15/COLUMNS($P$1:T$1),0)=$P15/COLUMNS($P$1:T$1),TRUE,FALSE)</f>
        <v>0</v>
      </c>
      <c r="U15" s="6" t="b">
        <f>IF(ROUND($P15/COLUMNS($P$1:U$1),0)=$P15/COLUMNS($P$1:U$1),TRUE,FALSE)</f>
        <v>0</v>
      </c>
      <c r="V15" s="6" t="b">
        <f>IF(ROUND($P15/COLUMNS($P$1:V$1),0)=$P15/COLUMNS($P$1:V$1),TRUE,FALSE)</f>
        <v>1</v>
      </c>
      <c r="W15" s="6" t="b">
        <f>IF(ROUND($P15/COLUMNS($P$1:W$1),0)=$P15/COLUMNS($P$1:W$1),TRUE,FALSE)</f>
        <v>0</v>
      </c>
      <c r="AB15">
        <f t="shared" ref="AB15" si="39">AB14-AA14</f>
        <v>0</v>
      </c>
      <c r="AC15">
        <f t="shared" ref="AC15" si="40">AC14-AB14</f>
        <v>1</v>
      </c>
      <c r="AD15">
        <f t="shared" ref="AD15" si="41">AD14-AC14</f>
        <v>1</v>
      </c>
      <c r="AE15">
        <f t="shared" ref="AE15" si="42">AE14-AD14</f>
        <v>1</v>
      </c>
      <c r="AF15">
        <f t="shared" ref="AF15" si="43">AF14-AE14</f>
        <v>0</v>
      </c>
      <c r="AG15">
        <f t="shared" ref="AG15" si="44">AG14-AF14</f>
        <v>1</v>
      </c>
      <c r="AH15">
        <f t="shared" ref="AH15" si="45">AH14-AG14</f>
        <v>1</v>
      </c>
      <c r="AI15">
        <f t="shared" ref="AI15" si="46">AI14-AH14</f>
        <v>1</v>
      </c>
    </row>
    <row r="16" spans="1:35" x14ac:dyDescent="0.25">
      <c r="B16" s="2" t="s">
        <v>19</v>
      </c>
      <c r="C16" t="s">
        <v>29</v>
      </c>
      <c r="F16" s="3" t="s">
        <v>5</v>
      </c>
      <c r="G16" s="1"/>
      <c r="N16" s="7"/>
      <c r="O16" s="4">
        <f t="shared" si="1"/>
        <v>240</v>
      </c>
      <c r="P16">
        <f t="shared" ref="P16:P27" si="47">P15+1</f>
        <v>15</v>
      </c>
      <c r="Q16" s="6" t="b">
        <f>IF(ROUND($P16/COLUMNS($P$1:Q$1),0)=$P16/COLUMNS($P$1:Q$1),TRUE,FALSE)</f>
        <v>0</v>
      </c>
      <c r="R16" s="6" t="b">
        <f>IF(ROUND($P16/COLUMNS($P$1:R$1),0)=$P16/COLUMNS($P$1:R$1),TRUE,FALSE)</f>
        <v>1</v>
      </c>
      <c r="S16" s="6" t="b">
        <f>IF(ROUND($P16/COLUMNS($P$1:S$1),0)=$P16/COLUMNS($P$1:S$1),TRUE,FALSE)</f>
        <v>0</v>
      </c>
      <c r="T16" s="6" t="b">
        <f>IF(ROUND($P16/COLUMNS($P$1:T$1),0)=$P16/COLUMNS($P$1:T$1),TRUE,FALSE)</f>
        <v>1</v>
      </c>
      <c r="U16" s="6" t="b">
        <f>IF(ROUND($P16/COLUMNS($P$1:U$1),0)=$P16/COLUMNS($P$1:U$1),TRUE,FALSE)</f>
        <v>0</v>
      </c>
      <c r="V16" s="6" t="b">
        <f>IF(ROUND($P16/COLUMNS($P$1:V$1),0)=$P16/COLUMNS($P$1:V$1),TRUE,FALSE)</f>
        <v>0</v>
      </c>
      <c r="W16" s="6" t="b">
        <f>IF(ROUND($P16/COLUMNS($P$1:W$1),0)=$P16/COLUMNS($P$1:W$1),TRUE,FALSE)</f>
        <v>0</v>
      </c>
      <c r="Z16">
        <v>7</v>
      </c>
      <c r="AB16" s="15">
        <f>ROUNDDOWN(COLUMNS($AB$3:AB$3)*$Z16/8,0)</f>
        <v>0</v>
      </c>
      <c r="AC16" s="15">
        <f>ROUNDDOWN(COLUMNS($AB$3:AC$3)*$Z16/8,0)</f>
        <v>1</v>
      </c>
      <c r="AD16" s="15">
        <f>ROUNDDOWN(COLUMNS($AB$3:AD$3)*$Z16/8,0)</f>
        <v>2</v>
      </c>
      <c r="AE16" s="15">
        <f>ROUNDDOWN(COLUMNS($AB$3:AE$3)*$Z16/8,0)</f>
        <v>3</v>
      </c>
      <c r="AF16" s="15">
        <f>ROUNDDOWN(COLUMNS($AB$3:AF$3)*$Z16/8,0)</f>
        <v>4</v>
      </c>
      <c r="AG16" s="15">
        <f>ROUNDDOWN(COLUMNS($AB$3:AG$3)*$Z16/8,0)</f>
        <v>5</v>
      </c>
      <c r="AH16" s="15">
        <f>ROUNDDOWN(COLUMNS($AB$3:AH$3)*$Z16/8,0)</f>
        <v>6</v>
      </c>
      <c r="AI16" s="15">
        <f>ROUNDDOWN(COLUMNS($AB$3:AI$3)*$Z16/8,0)</f>
        <v>7</v>
      </c>
    </row>
    <row r="17" spans="1:35" x14ac:dyDescent="0.25">
      <c r="B17" s="2" t="s">
        <v>11</v>
      </c>
      <c r="C17" t="s">
        <v>31</v>
      </c>
      <c r="N17" s="7"/>
      <c r="O17" s="4">
        <f t="shared" si="1"/>
        <v>225</v>
      </c>
      <c r="P17">
        <f t="shared" si="47"/>
        <v>16</v>
      </c>
      <c r="Q17" s="6" t="b">
        <f>IF(ROUND($P17/COLUMNS($P$1:Q$1),0)=$P17/COLUMNS($P$1:Q$1),TRUE,FALSE)</f>
        <v>1</v>
      </c>
      <c r="R17" s="6" t="b">
        <f>IF(ROUND($P17/COLUMNS($P$1:R$1),0)=$P17/COLUMNS($P$1:R$1),TRUE,FALSE)</f>
        <v>0</v>
      </c>
      <c r="S17" s="6" t="b">
        <f>IF(ROUND($P17/COLUMNS($P$1:S$1),0)=$P17/COLUMNS($P$1:S$1),TRUE,FALSE)</f>
        <v>1</v>
      </c>
      <c r="T17" s="6" t="b">
        <f>IF(ROUND($P17/COLUMNS($P$1:T$1),0)=$P17/COLUMNS($P$1:T$1),TRUE,FALSE)</f>
        <v>0</v>
      </c>
      <c r="U17" s="6" t="b">
        <f>IF(ROUND($P17/COLUMNS($P$1:U$1),0)=$P17/COLUMNS($P$1:U$1),TRUE,FALSE)</f>
        <v>0</v>
      </c>
      <c r="V17" s="6" t="b">
        <f>IF(ROUND($P17/COLUMNS($P$1:V$1),0)=$P17/COLUMNS($P$1:V$1),TRUE,FALSE)</f>
        <v>0</v>
      </c>
      <c r="W17" s="6" t="b">
        <f>IF(ROUND($P17/COLUMNS($P$1:W$1),0)=$P17/COLUMNS($P$1:W$1),TRUE,FALSE)</f>
        <v>1</v>
      </c>
      <c r="AB17">
        <f t="shared" ref="AB17" si="48">AB16-AA16</f>
        <v>0</v>
      </c>
      <c r="AC17">
        <f t="shared" ref="AC17" si="49">AC16-AB16</f>
        <v>1</v>
      </c>
      <c r="AD17">
        <f t="shared" ref="AD17" si="50">AD16-AC16</f>
        <v>1</v>
      </c>
      <c r="AE17">
        <f t="shared" ref="AE17" si="51">AE16-AD16</f>
        <v>1</v>
      </c>
      <c r="AF17">
        <f t="shared" ref="AF17" si="52">AF16-AE16</f>
        <v>1</v>
      </c>
      <c r="AG17">
        <f t="shared" ref="AG17" si="53">AG16-AF16</f>
        <v>1</v>
      </c>
      <c r="AH17">
        <f t="shared" ref="AH17" si="54">AH16-AG16</f>
        <v>1</v>
      </c>
      <c r="AI17">
        <f t="shared" ref="AI17" si="55">AI16-AH16</f>
        <v>1</v>
      </c>
    </row>
    <row r="18" spans="1:35" x14ac:dyDescent="0.25">
      <c r="B18" s="2" t="s">
        <v>12</v>
      </c>
      <c r="C18" t="s">
        <v>32</v>
      </c>
      <c r="N18" s="7"/>
      <c r="O18" s="4">
        <f t="shared" si="1"/>
        <v>211.76470588235293</v>
      </c>
      <c r="P18">
        <f t="shared" si="47"/>
        <v>17</v>
      </c>
      <c r="Q18" s="6" t="b">
        <f>IF(ROUND($P18/COLUMNS($P$1:Q$1),0)=$P18/COLUMNS($P$1:Q$1),TRUE,FALSE)</f>
        <v>0</v>
      </c>
      <c r="R18" s="6" t="b">
        <f>IF(ROUND($P18/COLUMNS($P$1:R$1),0)=$P18/COLUMNS($P$1:R$1),TRUE,FALSE)</f>
        <v>0</v>
      </c>
      <c r="S18" s="6" t="b">
        <f>IF(ROUND($P18/COLUMNS($P$1:S$1),0)=$P18/COLUMNS($P$1:S$1),TRUE,FALSE)</f>
        <v>0</v>
      </c>
      <c r="T18" s="6" t="b">
        <f>IF(ROUND($P18/COLUMNS($P$1:T$1),0)=$P18/COLUMNS($P$1:T$1),TRUE,FALSE)</f>
        <v>0</v>
      </c>
      <c r="U18" s="6" t="b">
        <f>IF(ROUND($P18/COLUMNS($P$1:U$1),0)=$P18/COLUMNS($P$1:U$1),TRUE,FALSE)</f>
        <v>0</v>
      </c>
      <c r="V18" s="6" t="b">
        <f>IF(ROUND($P18/COLUMNS($P$1:V$1),0)=$P18/COLUMNS($P$1:V$1),TRUE,FALSE)</f>
        <v>0</v>
      </c>
      <c r="W18" s="6" t="b">
        <f>IF(ROUND($P18/COLUMNS($P$1:W$1),0)=$P18/COLUMNS($P$1:W$1),TRUE,FALSE)</f>
        <v>0</v>
      </c>
      <c r="Z18">
        <v>8</v>
      </c>
      <c r="AB18" s="15">
        <f>ROUNDDOWN(COLUMNS($AB$3:AB$3)*$Z18/8,0)</f>
        <v>1</v>
      </c>
      <c r="AC18" s="15">
        <f>ROUNDDOWN(COLUMNS($AB$3:AC$3)*$Z18/8,0)</f>
        <v>2</v>
      </c>
      <c r="AD18" s="15">
        <f>ROUNDDOWN(COLUMNS($AB$3:AD$3)*$Z18/8,0)</f>
        <v>3</v>
      </c>
      <c r="AE18" s="15">
        <f>ROUNDDOWN(COLUMNS($AB$3:AE$3)*$Z18/8,0)</f>
        <v>4</v>
      </c>
      <c r="AF18" s="15">
        <f>ROUNDDOWN(COLUMNS($AB$3:AF$3)*$Z18/8,0)</f>
        <v>5</v>
      </c>
      <c r="AG18" s="15">
        <f>ROUNDDOWN(COLUMNS($AB$3:AG$3)*$Z18/8,0)</f>
        <v>6</v>
      </c>
      <c r="AH18" s="15">
        <f>ROUNDDOWN(COLUMNS($AB$3:AH$3)*$Z18/8,0)</f>
        <v>7</v>
      </c>
      <c r="AI18" s="15">
        <f>ROUNDDOWN(COLUMNS($AB$3:AI$3)*$Z18/8,0)</f>
        <v>8</v>
      </c>
    </row>
    <row r="19" spans="1:35" x14ac:dyDescent="0.25">
      <c r="B19" s="2" t="s">
        <v>13</v>
      </c>
      <c r="C19" t="s">
        <v>33</v>
      </c>
      <c r="N19" s="7"/>
      <c r="O19" s="4">
        <f t="shared" si="1"/>
        <v>200</v>
      </c>
      <c r="P19">
        <f t="shared" si="47"/>
        <v>18</v>
      </c>
      <c r="Q19" s="6" t="b">
        <f>IF(ROUND($P19/COLUMNS($P$1:Q$1),0)=$P19/COLUMNS($P$1:Q$1),TRUE,FALSE)</f>
        <v>1</v>
      </c>
      <c r="R19" s="6" t="b">
        <f>IF(ROUND($P19/COLUMNS($P$1:R$1),0)=$P19/COLUMNS($P$1:R$1),TRUE,FALSE)</f>
        <v>1</v>
      </c>
      <c r="S19" s="6" t="b">
        <f>IF(ROUND($P19/COLUMNS($P$1:S$1),0)=$P19/COLUMNS($P$1:S$1),TRUE,FALSE)</f>
        <v>0</v>
      </c>
      <c r="T19" s="6" t="b">
        <f>IF(ROUND($P19/COLUMNS($P$1:T$1),0)=$P19/COLUMNS($P$1:T$1),TRUE,FALSE)</f>
        <v>0</v>
      </c>
      <c r="U19" s="6" t="b">
        <f>IF(ROUND($P19/COLUMNS($P$1:U$1),0)=$P19/COLUMNS($P$1:U$1),TRUE,FALSE)</f>
        <v>1</v>
      </c>
      <c r="V19" s="6" t="b">
        <f>IF(ROUND($P19/COLUMNS($P$1:V$1),0)=$P19/COLUMNS($P$1:V$1),TRUE,FALSE)</f>
        <v>0</v>
      </c>
      <c r="W19" s="6" t="b">
        <f>IF(ROUND($P19/COLUMNS($P$1:W$1),0)=$P19/COLUMNS($P$1:W$1),TRUE,FALSE)</f>
        <v>0</v>
      </c>
      <c r="AB19">
        <f t="shared" ref="AB19" si="56">AB18-AA18</f>
        <v>1</v>
      </c>
      <c r="AC19">
        <f t="shared" ref="AC19" si="57">AC18-AB18</f>
        <v>1</v>
      </c>
      <c r="AD19">
        <f t="shared" ref="AD19" si="58">AD18-AC18</f>
        <v>1</v>
      </c>
      <c r="AE19">
        <f t="shared" ref="AE19" si="59">AE18-AD18</f>
        <v>1</v>
      </c>
      <c r="AF19">
        <f t="shared" ref="AF19" si="60">AF18-AE18</f>
        <v>1</v>
      </c>
      <c r="AG19">
        <f t="shared" ref="AG19" si="61">AG18-AF18</f>
        <v>1</v>
      </c>
      <c r="AH19">
        <f t="shared" ref="AH19" si="62">AH18-AG18</f>
        <v>1</v>
      </c>
      <c r="AI19">
        <f t="shared" ref="AI19" si="63">AI18-AH18</f>
        <v>1</v>
      </c>
    </row>
    <row r="20" spans="1:35" x14ac:dyDescent="0.25">
      <c r="N20" s="7"/>
      <c r="O20" s="4">
        <f t="shared" si="1"/>
        <v>189.47368421052633</v>
      </c>
      <c r="P20">
        <f t="shared" si="47"/>
        <v>19</v>
      </c>
      <c r="Q20" s="6" t="b">
        <f>IF(ROUND($P20/COLUMNS($P$1:Q$1),0)=$P20/COLUMNS($P$1:Q$1),TRUE,FALSE)</f>
        <v>0</v>
      </c>
      <c r="R20" s="6" t="b">
        <f>IF(ROUND($P20/COLUMNS($P$1:R$1),0)=$P20/COLUMNS($P$1:R$1),TRUE,FALSE)</f>
        <v>0</v>
      </c>
      <c r="S20" s="6" t="b">
        <f>IF(ROUND($P20/COLUMNS($P$1:S$1),0)=$P20/COLUMNS($P$1:S$1),TRUE,FALSE)</f>
        <v>0</v>
      </c>
      <c r="T20" s="6" t="b">
        <f>IF(ROUND($P20/COLUMNS($P$1:T$1),0)=$P20/COLUMNS($P$1:T$1),TRUE,FALSE)</f>
        <v>0</v>
      </c>
      <c r="U20" s="6" t="b">
        <f>IF(ROUND($P20/COLUMNS($P$1:U$1),0)=$P20/COLUMNS($P$1:U$1),TRUE,FALSE)</f>
        <v>0</v>
      </c>
      <c r="V20" s="6" t="b">
        <f>IF(ROUND($P20/COLUMNS($P$1:V$1),0)=$P20/COLUMNS($P$1:V$1),TRUE,FALSE)</f>
        <v>0</v>
      </c>
      <c r="W20" s="6" t="b">
        <f>IF(ROUND($P20/COLUMNS($P$1:W$1),0)=$P20/COLUMNS($P$1:W$1),TRUE,FALSE)</f>
        <v>0</v>
      </c>
      <c r="Z20">
        <v>9</v>
      </c>
      <c r="AB20" s="15">
        <f>ROUNDDOWN(COLUMNS($AB$3:AB$3)*$Z20/8,0)</f>
        <v>1</v>
      </c>
      <c r="AC20" s="15">
        <f>ROUNDDOWN(COLUMNS($AB$3:AC$3)*$Z20/8,0)</f>
        <v>2</v>
      </c>
      <c r="AD20" s="15">
        <f>ROUNDDOWN(COLUMNS($AB$3:AD$3)*$Z20/8,0)</f>
        <v>3</v>
      </c>
      <c r="AE20" s="15">
        <f>ROUNDDOWN(COLUMNS($AB$3:AE$3)*$Z20/8,0)</f>
        <v>4</v>
      </c>
      <c r="AF20" s="15">
        <f>ROUNDDOWN(COLUMNS($AB$3:AF$3)*$Z20/8,0)</f>
        <v>5</v>
      </c>
      <c r="AG20" s="15">
        <f>ROUNDDOWN(COLUMNS($AB$3:AG$3)*$Z20/8,0)</f>
        <v>6</v>
      </c>
      <c r="AH20" s="15">
        <f>ROUNDDOWN(COLUMNS($AB$3:AH$3)*$Z20/8,0)</f>
        <v>7</v>
      </c>
      <c r="AI20" s="15">
        <f>ROUNDDOWN(COLUMNS($AB$3:AI$3)*$Z20/8,0)</f>
        <v>9</v>
      </c>
    </row>
    <row r="21" spans="1:35" x14ac:dyDescent="0.25">
      <c r="N21" s="7"/>
      <c r="O21" s="4">
        <f t="shared" si="1"/>
        <v>180</v>
      </c>
      <c r="P21">
        <f t="shared" si="47"/>
        <v>20</v>
      </c>
      <c r="Q21" s="6" t="b">
        <f>IF(ROUND($P21/COLUMNS($P$1:Q$1),0)=$P21/COLUMNS($P$1:Q$1),TRUE,FALSE)</f>
        <v>1</v>
      </c>
      <c r="R21" s="6" t="b">
        <f>IF(ROUND($P21/COLUMNS($P$1:R$1),0)=$P21/COLUMNS($P$1:R$1),TRUE,FALSE)</f>
        <v>0</v>
      </c>
      <c r="S21" s="6" t="b">
        <f>IF(ROUND($P21/COLUMNS($P$1:S$1),0)=$P21/COLUMNS($P$1:S$1),TRUE,FALSE)</f>
        <v>1</v>
      </c>
      <c r="T21" s="6" t="b">
        <f>IF(ROUND($P21/COLUMNS($P$1:T$1),0)=$P21/COLUMNS($P$1:T$1),TRUE,FALSE)</f>
        <v>1</v>
      </c>
      <c r="U21" s="6" t="b">
        <f>IF(ROUND($P21/COLUMNS($P$1:U$1),0)=$P21/COLUMNS($P$1:U$1),TRUE,FALSE)</f>
        <v>0</v>
      </c>
      <c r="V21" s="6" t="b">
        <f>IF(ROUND($P21/COLUMNS($P$1:V$1),0)=$P21/COLUMNS($P$1:V$1),TRUE,FALSE)</f>
        <v>0</v>
      </c>
      <c r="W21" s="6" t="b">
        <f>IF(ROUND($P21/COLUMNS($P$1:W$1),0)=$P21/COLUMNS($P$1:W$1),TRUE,FALSE)</f>
        <v>0</v>
      </c>
      <c r="AB21">
        <f t="shared" ref="AB21" si="64">AB20-AA20</f>
        <v>1</v>
      </c>
      <c r="AC21">
        <f t="shared" ref="AC21" si="65">AC20-AB20</f>
        <v>1</v>
      </c>
      <c r="AD21">
        <f t="shared" ref="AD21" si="66">AD20-AC20</f>
        <v>1</v>
      </c>
      <c r="AE21">
        <f t="shared" ref="AE21" si="67">AE20-AD20</f>
        <v>1</v>
      </c>
      <c r="AF21">
        <f t="shared" ref="AF21" si="68">AF20-AE20</f>
        <v>1</v>
      </c>
      <c r="AG21">
        <f t="shared" ref="AG21" si="69">AG20-AF20</f>
        <v>1</v>
      </c>
      <c r="AH21">
        <f t="shared" ref="AH21" si="70">AH20-AG20</f>
        <v>1</v>
      </c>
      <c r="AI21">
        <f t="shared" ref="AI21" si="71">AI20-AH20</f>
        <v>2</v>
      </c>
    </row>
    <row r="22" spans="1:35" x14ac:dyDescent="0.25">
      <c r="N22" s="7"/>
      <c r="O22" s="4">
        <f t="shared" si="1"/>
        <v>171.42857142857142</v>
      </c>
      <c r="P22">
        <f t="shared" si="47"/>
        <v>21</v>
      </c>
      <c r="Q22" s="6" t="b">
        <f>IF(ROUND($P22/COLUMNS($P$1:Q$1),0)=$P22/COLUMNS($P$1:Q$1),TRUE,FALSE)</f>
        <v>0</v>
      </c>
      <c r="R22" s="6" t="b">
        <f>IF(ROUND($P22/COLUMNS($P$1:R$1),0)=$P22/COLUMNS($P$1:R$1),TRUE,FALSE)</f>
        <v>1</v>
      </c>
      <c r="S22" s="6" t="b">
        <f>IF(ROUND($P22/COLUMNS($P$1:S$1),0)=$P22/COLUMNS($P$1:S$1),TRUE,FALSE)</f>
        <v>0</v>
      </c>
      <c r="T22" s="6" t="b">
        <f>IF(ROUND($P22/COLUMNS($P$1:T$1),0)=$P22/COLUMNS($P$1:T$1),TRUE,FALSE)</f>
        <v>0</v>
      </c>
      <c r="U22" s="6" t="b">
        <f>IF(ROUND($P22/COLUMNS($P$1:U$1),0)=$P22/COLUMNS($P$1:U$1),TRUE,FALSE)</f>
        <v>0</v>
      </c>
      <c r="V22" s="6" t="b">
        <f>IF(ROUND($P22/COLUMNS($P$1:V$1),0)=$P22/COLUMNS($P$1:V$1),TRUE,FALSE)</f>
        <v>1</v>
      </c>
      <c r="W22" s="6" t="b">
        <f>IF(ROUND($P22/COLUMNS($P$1:W$1),0)=$P22/COLUMNS($P$1:W$1),TRUE,FALSE)</f>
        <v>0</v>
      </c>
      <c r="Z22">
        <v>10</v>
      </c>
      <c r="AB22" s="15">
        <f>ROUNDDOWN(COLUMNS($AB$3:AB$3)*$Z22/8,0)</f>
        <v>1</v>
      </c>
      <c r="AC22" s="15">
        <f>ROUNDDOWN(COLUMNS($AB$3:AC$3)*$Z22/8,0)</f>
        <v>2</v>
      </c>
      <c r="AD22" s="15">
        <f>ROUNDDOWN(COLUMNS($AB$3:AD$3)*$Z22/8,0)</f>
        <v>3</v>
      </c>
      <c r="AE22" s="15">
        <f>ROUNDDOWN(COLUMNS($AB$3:AE$3)*$Z22/8,0)</f>
        <v>5</v>
      </c>
      <c r="AF22" s="15">
        <f>ROUNDDOWN(COLUMNS($AB$3:AF$3)*$Z22/8,0)</f>
        <v>6</v>
      </c>
      <c r="AG22" s="15">
        <f>ROUNDDOWN(COLUMNS($AB$3:AG$3)*$Z22/8,0)</f>
        <v>7</v>
      </c>
      <c r="AH22" s="15">
        <f>ROUNDDOWN(COLUMNS($AB$3:AH$3)*$Z22/8,0)</f>
        <v>8</v>
      </c>
      <c r="AI22" s="15">
        <f>ROUNDDOWN(COLUMNS($AB$3:AI$3)*$Z22/8,0)</f>
        <v>10</v>
      </c>
    </row>
    <row r="23" spans="1:35" x14ac:dyDescent="0.25">
      <c r="N23" s="7"/>
      <c r="O23" s="4">
        <f t="shared" si="1"/>
        <v>163.63636363636363</v>
      </c>
      <c r="P23">
        <f t="shared" si="47"/>
        <v>22</v>
      </c>
      <c r="Q23" s="6" t="b">
        <f>IF(ROUND($P23/COLUMNS($P$1:Q$1),0)=$P23/COLUMNS($P$1:Q$1),TRUE,FALSE)</f>
        <v>1</v>
      </c>
      <c r="R23" s="6" t="b">
        <f>IF(ROUND($P23/COLUMNS($P$1:R$1),0)=$P23/COLUMNS($P$1:R$1),TRUE,FALSE)</f>
        <v>0</v>
      </c>
      <c r="S23" s="6" t="b">
        <f>IF(ROUND($P23/COLUMNS($P$1:S$1),0)=$P23/COLUMNS($P$1:S$1),TRUE,FALSE)</f>
        <v>0</v>
      </c>
      <c r="T23" s="6" t="b">
        <f>IF(ROUND($P23/COLUMNS($P$1:T$1),0)=$P23/COLUMNS($P$1:T$1),TRUE,FALSE)</f>
        <v>0</v>
      </c>
      <c r="U23" s="6" t="b">
        <f>IF(ROUND($P23/COLUMNS($P$1:U$1),0)=$P23/COLUMNS($P$1:U$1),TRUE,FALSE)</f>
        <v>0</v>
      </c>
      <c r="V23" s="6" t="b">
        <f>IF(ROUND($P23/COLUMNS($P$1:V$1),0)=$P23/COLUMNS($P$1:V$1),TRUE,FALSE)</f>
        <v>0</v>
      </c>
      <c r="W23" s="6" t="b">
        <f>IF(ROUND($P23/COLUMNS($P$1:W$1),0)=$P23/COLUMNS($P$1:W$1),TRUE,FALSE)</f>
        <v>0</v>
      </c>
      <c r="AB23">
        <f t="shared" ref="AB23" si="72">AB22-AA22</f>
        <v>1</v>
      </c>
      <c r="AC23">
        <f t="shared" ref="AC23" si="73">AC22-AB22</f>
        <v>1</v>
      </c>
      <c r="AD23">
        <f t="shared" ref="AD23" si="74">AD22-AC22</f>
        <v>1</v>
      </c>
      <c r="AE23">
        <f t="shared" ref="AE23" si="75">AE22-AD22</f>
        <v>2</v>
      </c>
      <c r="AF23">
        <f t="shared" ref="AF23" si="76">AF22-AE22</f>
        <v>1</v>
      </c>
      <c r="AG23">
        <f t="shared" ref="AG23" si="77">AG22-AF22</f>
        <v>1</v>
      </c>
      <c r="AH23">
        <f t="shared" ref="AH23" si="78">AH22-AG22</f>
        <v>1</v>
      </c>
      <c r="AI23">
        <f t="shared" ref="AI23" si="79">AI22-AH22</f>
        <v>2</v>
      </c>
    </row>
    <row r="24" spans="1:35" x14ac:dyDescent="0.25">
      <c r="A24" s="12" t="s">
        <v>71</v>
      </c>
      <c r="N24" s="7"/>
      <c r="O24" s="4">
        <f t="shared" si="1"/>
        <v>156.52173913043478</v>
      </c>
      <c r="P24">
        <f t="shared" si="47"/>
        <v>23</v>
      </c>
      <c r="Q24" s="6" t="b">
        <f>IF(ROUND($P24/COLUMNS($P$1:Q$1),0)=$P24/COLUMNS($P$1:Q$1),TRUE,FALSE)</f>
        <v>0</v>
      </c>
      <c r="R24" s="6" t="b">
        <f>IF(ROUND($P24/COLUMNS($P$1:R$1),0)=$P24/COLUMNS($P$1:R$1),TRUE,FALSE)</f>
        <v>0</v>
      </c>
      <c r="S24" s="6" t="b">
        <f>IF(ROUND($P24/COLUMNS($P$1:S$1),0)=$P24/COLUMNS($P$1:S$1),TRUE,FALSE)</f>
        <v>0</v>
      </c>
      <c r="T24" s="6" t="b">
        <f>IF(ROUND($P24/COLUMNS($P$1:T$1),0)=$P24/COLUMNS($P$1:T$1),TRUE,FALSE)</f>
        <v>0</v>
      </c>
      <c r="U24" s="6" t="b">
        <f>IF(ROUND($P24/COLUMNS($P$1:U$1),0)=$P24/COLUMNS($P$1:U$1),TRUE,FALSE)</f>
        <v>0</v>
      </c>
      <c r="V24" s="6" t="b">
        <f>IF(ROUND($P24/COLUMNS($P$1:V$1),0)=$P24/COLUMNS($P$1:V$1),TRUE,FALSE)</f>
        <v>0</v>
      </c>
      <c r="W24" s="6" t="b">
        <f>IF(ROUND($P24/COLUMNS($P$1:W$1),0)=$P24/COLUMNS($P$1:W$1),TRUE,FALSE)</f>
        <v>0</v>
      </c>
      <c r="Z24">
        <v>11</v>
      </c>
      <c r="AB24" s="15">
        <f>ROUNDDOWN(COLUMNS($AB$3:AB$3)*$Z24/8,0)</f>
        <v>1</v>
      </c>
      <c r="AC24" s="15">
        <f>ROUNDDOWN(COLUMNS($AB$3:AC$3)*$Z24/8,0)</f>
        <v>2</v>
      </c>
      <c r="AD24" s="15">
        <f>ROUNDDOWN(COLUMNS($AB$3:AD$3)*$Z24/8,0)</f>
        <v>4</v>
      </c>
      <c r="AE24" s="15">
        <f>ROUNDDOWN(COLUMNS($AB$3:AE$3)*$Z24/8,0)</f>
        <v>5</v>
      </c>
      <c r="AF24" s="15">
        <f>ROUNDDOWN(COLUMNS($AB$3:AF$3)*$Z24/8,0)</f>
        <v>6</v>
      </c>
      <c r="AG24" s="15">
        <f>ROUNDDOWN(COLUMNS($AB$3:AG$3)*$Z24/8,0)</f>
        <v>8</v>
      </c>
      <c r="AH24" s="15">
        <f>ROUNDDOWN(COLUMNS($AB$3:AH$3)*$Z24/8,0)</f>
        <v>9</v>
      </c>
      <c r="AI24" s="15">
        <f>ROUNDDOWN(COLUMNS($AB$3:AI$3)*$Z24/8,0)</f>
        <v>11</v>
      </c>
    </row>
    <row r="25" spans="1:35" ht="15.75" thickBot="1" x14ac:dyDescent="0.3">
      <c r="A25" s="13" t="s">
        <v>72</v>
      </c>
      <c r="N25" s="7"/>
      <c r="O25" s="8">
        <f t="shared" si="1"/>
        <v>150</v>
      </c>
      <c r="P25" s="9">
        <f t="shared" si="47"/>
        <v>24</v>
      </c>
      <c r="Q25" s="6" t="b">
        <f>IF(ROUND($P25/COLUMNS($P$1:Q$1),0)=$P25/COLUMNS($P$1:Q$1),TRUE,FALSE)</f>
        <v>1</v>
      </c>
      <c r="R25" s="6" t="b">
        <f>IF(ROUND($P25/COLUMNS($P$1:R$1),0)=$P25/COLUMNS($P$1:R$1),TRUE,FALSE)</f>
        <v>1</v>
      </c>
      <c r="S25" s="6" t="b">
        <f>IF(ROUND($P25/COLUMNS($P$1:S$1),0)=$P25/COLUMNS($P$1:S$1),TRUE,FALSE)</f>
        <v>1</v>
      </c>
      <c r="T25" s="6" t="b">
        <f>IF(ROUND($P25/COLUMNS($P$1:T$1),0)=$P25/COLUMNS($P$1:T$1),TRUE,FALSE)</f>
        <v>0</v>
      </c>
      <c r="U25" s="6" t="b">
        <f>IF(ROUND($P25/COLUMNS($P$1:U$1),0)=$P25/COLUMNS($P$1:U$1),TRUE,FALSE)</f>
        <v>1</v>
      </c>
      <c r="V25" s="6" t="b">
        <f>IF(ROUND($P25/COLUMNS($P$1:V$1),0)=$P25/COLUMNS($P$1:V$1),TRUE,FALSE)</f>
        <v>0</v>
      </c>
      <c r="W25" s="6" t="b">
        <f>IF(ROUND($P25/COLUMNS($P$1:W$1),0)=$P25/COLUMNS($P$1:W$1),TRUE,FALSE)</f>
        <v>1</v>
      </c>
      <c r="AB25">
        <f t="shared" ref="AB25" si="80">AB24-AA24</f>
        <v>1</v>
      </c>
      <c r="AC25">
        <f t="shared" ref="AC25" si="81">AC24-AB24</f>
        <v>1</v>
      </c>
      <c r="AD25">
        <f t="shared" ref="AD25" si="82">AD24-AC24</f>
        <v>2</v>
      </c>
      <c r="AE25">
        <f t="shared" ref="AE25" si="83">AE24-AD24</f>
        <v>1</v>
      </c>
      <c r="AF25">
        <f t="shared" ref="AF25" si="84">AF24-AE24</f>
        <v>1</v>
      </c>
      <c r="AG25">
        <f t="shared" ref="AG25" si="85">AG24-AF24</f>
        <v>2</v>
      </c>
      <c r="AH25">
        <f t="shared" ref="AH25" si="86">AH24-AG24</f>
        <v>1</v>
      </c>
      <c r="AI25">
        <f t="shared" ref="AI25" si="87">AI24-AH24</f>
        <v>2</v>
      </c>
    </row>
    <row r="26" spans="1:35" ht="15.75" thickTop="1" x14ac:dyDescent="0.25">
      <c r="A26" s="13" t="s">
        <v>73</v>
      </c>
      <c r="N26" s="7"/>
      <c r="O26" s="4">
        <f t="shared" si="1"/>
        <v>144</v>
      </c>
      <c r="P26">
        <f t="shared" si="47"/>
        <v>25</v>
      </c>
      <c r="Q26" s="6" t="b">
        <f>IF(ROUND($P26/COLUMNS($P$1:Q$1),0)=$P26/COLUMNS($P$1:Q$1),TRUE,FALSE)</f>
        <v>0</v>
      </c>
      <c r="R26" s="6" t="b">
        <f>IF(ROUND($P26/COLUMNS($P$1:R$1),0)=$P26/COLUMNS($P$1:R$1),TRUE,FALSE)</f>
        <v>0</v>
      </c>
      <c r="S26" s="6" t="b">
        <f>IF(ROUND($P26/COLUMNS($P$1:S$1),0)=$P26/COLUMNS($P$1:S$1),TRUE,FALSE)</f>
        <v>0</v>
      </c>
      <c r="T26" s="6" t="b">
        <f>IF(ROUND($P26/COLUMNS($P$1:T$1),0)=$P26/COLUMNS($P$1:T$1),TRUE,FALSE)</f>
        <v>1</v>
      </c>
      <c r="U26" s="6" t="b">
        <f>IF(ROUND($P26/COLUMNS($P$1:U$1),0)=$P26/COLUMNS($P$1:U$1),TRUE,FALSE)</f>
        <v>0</v>
      </c>
      <c r="V26" s="6" t="b">
        <f>IF(ROUND($P26/COLUMNS($P$1:V$1),0)=$P26/COLUMNS($P$1:V$1),TRUE,FALSE)</f>
        <v>0</v>
      </c>
      <c r="W26" s="6" t="b">
        <f>IF(ROUND($P26/COLUMNS($P$1:W$1),0)=$P26/COLUMNS($P$1:W$1),TRUE,FALSE)</f>
        <v>0</v>
      </c>
      <c r="Z26">
        <v>12</v>
      </c>
      <c r="AB26" s="15">
        <f>ROUNDDOWN(COLUMNS($AB$3:AB$3)*$Z26/8,0)</f>
        <v>1</v>
      </c>
      <c r="AC26" s="15">
        <f>ROUNDDOWN(COLUMNS($AB$3:AC$3)*$Z26/8,0)</f>
        <v>3</v>
      </c>
      <c r="AD26" s="15">
        <f>ROUNDDOWN(COLUMNS($AB$3:AD$3)*$Z26/8,0)</f>
        <v>4</v>
      </c>
      <c r="AE26" s="15">
        <f>ROUNDDOWN(COLUMNS($AB$3:AE$3)*$Z26/8,0)</f>
        <v>6</v>
      </c>
      <c r="AF26" s="15">
        <f>ROUNDDOWN(COLUMNS($AB$3:AF$3)*$Z26/8,0)</f>
        <v>7</v>
      </c>
      <c r="AG26" s="15">
        <f>ROUNDDOWN(COLUMNS($AB$3:AG$3)*$Z26/8,0)</f>
        <v>9</v>
      </c>
      <c r="AH26" s="15">
        <f>ROUNDDOWN(COLUMNS($AB$3:AH$3)*$Z26/8,0)</f>
        <v>10</v>
      </c>
      <c r="AI26" s="15">
        <f>ROUNDDOWN(COLUMNS($AB$3:AI$3)*$Z26/8,0)</f>
        <v>12</v>
      </c>
    </row>
    <row r="27" spans="1:35" x14ac:dyDescent="0.25">
      <c r="A27" s="13" t="s">
        <v>74</v>
      </c>
      <c r="N27" s="7"/>
      <c r="O27" s="4">
        <f t="shared" si="1"/>
        <v>138.46153846153845</v>
      </c>
      <c r="P27">
        <f t="shared" si="47"/>
        <v>26</v>
      </c>
      <c r="Q27" s="6" t="b">
        <f>IF(ROUND($P27/COLUMNS($P$1:Q$1),0)=$P27/COLUMNS($P$1:Q$1),TRUE,FALSE)</f>
        <v>1</v>
      </c>
      <c r="R27" s="6" t="b">
        <f>IF(ROUND($P27/COLUMNS($P$1:R$1),0)=$P27/COLUMNS($P$1:R$1),TRUE,FALSE)</f>
        <v>0</v>
      </c>
      <c r="S27" s="6" t="b">
        <f>IF(ROUND($P27/COLUMNS($P$1:S$1),0)=$P27/COLUMNS($P$1:S$1),TRUE,FALSE)</f>
        <v>0</v>
      </c>
      <c r="T27" s="6" t="b">
        <f>IF(ROUND($P27/COLUMNS($P$1:T$1),0)=$P27/COLUMNS($P$1:T$1),TRUE,FALSE)</f>
        <v>0</v>
      </c>
      <c r="U27" s="6" t="b">
        <f>IF(ROUND($P27/COLUMNS($P$1:U$1),0)=$P27/COLUMNS($P$1:U$1),TRUE,FALSE)</f>
        <v>0</v>
      </c>
      <c r="V27" s="6" t="b">
        <f>IF(ROUND($P27/COLUMNS($P$1:V$1),0)=$P27/COLUMNS($P$1:V$1),TRUE,FALSE)</f>
        <v>0</v>
      </c>
      <c r="W27" s="6" t="b">
        <f>IF(ROUND($P27/COLUMNS($P$1:W$1),0)=$P27/COLUMNS($P$1:W$1),TRUE,FALSE)</f>
        <v>0</v>
      </c>
      <c r="AB27">
        <f t="shared" ref="AB27" si="88">AB26-AA26</f>
        <v>1</v>
      </c>
      <c r="AC27">
        <f t="shared" ref="AC27" si="89">AC26-AB26</f>
        <v>2</v>
      </c>
      <c r="AD27">
        <f t="shared" ref="AD27" si="90">AD26-AC26</f>
        <v>1</v>
      </c>
      <c r="AE27">
        <f t="shared" ref="AE27" si="91">AE26-AD26</f>
        <v>2</v>
      </c>
      <c r="AF27">
        <f t="shared" ref="AF27" si="92">AF26-AE26</f>
        <v>1</v>
      </c>
      <c r="AG27">
        <f t="shared" ref="AG27" si="93">AG26-AF26</f>
        <v>2</v>
      </c>
      <c r="AH27">
        <f t="shared" ref="AH27" si="94">AH26-AG26</f>
        <v>1</v>
      </c>
      <c r="AI27">
        <f t="shared" ref="AI27" si="95">AI26-AH26</f>
        <v>2</v>
      </c>
    </row>
    <row r="28" spans="1:35" x14ac:dyDescent="0.25">
      <c r="A28" s="13" t="s">
        <v>75</v>
      </c>
      <c r="N28" s="7"/>
      <c r="O28" s="4">
        <f t="shared" si="1"/>
        <v>133.33333333333334</v>
      </c>
      <c r="P28">
        <f t="shared" ref="P28:P91" si="96">P27+1</f>
        <v>27</v>
      </c>
      <c r="Q28" s="6" t="b">
        <f>IF(ROUND($P28/COLUMNS($P$1:Q$1),0)=$P28/COLUMNS($P$1:Q$1),TRUE,FALSE)</f>
        <v>0</v>
      </c>
      <c r="R28" s="6" t="b">
        <f>IF(ROUND($P28/COLUMNS($P$1:R$1),0)=$P28/COLUMNS($P$1:R$1),TRUE,FALSE)</f>
        <v>1</v>
      </c>
      <c r="S28" s="6" t="b">
        <f>IF(ROUND($P28/COLUMNS($P$1:S$1),0)=$P28/COLUMNS($P$1:S$1),TRUE,FALSE)</f>
        <v>0</v>
      </c>
      <c r="T28" s="6" t="b">
        <f>IF(ROUND($P28/COLUMNS($P$1:T$1),0)=$P28/COLUMNS($P$1:T$1),TRUE,FALSE)</f>
        <v>0</v>
      </c>
      <c r="U28" s="6" t="b">
        <f>IF(ROUND($P28/COLUMNS($P$1:U$1),0)=$P28/COLUMNS($P$1:U$1),TRUE,FALSE)</f>
        <v>0</v>
      </c>
      <c r="V28" s="6" t="b">
        <f>IF(ROUND($P28/COLUMNS($P$1:V$1),0)=$P28/COLUMNS($P$1:V$1),TRUE,FALSE)</f>
        <v>0</v>
      </c>
      <c r="W28" s="6" t="b">
        <f>IF(ROUND($P28/COLUMNS($P$1:W$1),0)=$P28/COLUMNS($P$1:W$1),TRUE,FALSE)</f>
        <v>0</v>
      </c>
      <c r="Z28">
        <v>13</v>
      </c>
      <c r="AB28" s="15">
        <f>ROUNDDOWN(COLUMNS($AB$3:AB$3)*$Z28/8,0)</f>
        <v>1</v>
      </c>
      <c r="AC28" s="15">
        <f>ROUNDDOWN(COLUMNS($AB$3:AC$3)*$Z28/8,0)</f>
        <v>3</v>
      </c>
      <c r="AD28" s="15">
        <f>ROUNDDOWN(COLUMNS($AB$3:AD$3)*$Z28/8,0)</f>
        <v>4</v>
      </c>
      <c r="AE28" s="15">
        <f>ROUNDDOWN(COLUMNS($AB$3:AE$3)*$Z28/8,0)</f>
        <v>6</v>
      </c>
      <c r="AF28" s="15">
        <f>ROUNDDOWN(COLUMNS($AB$3:AF$3)*$Z28/8,0)</f>
        <v>8</v>
      </c>
      <c r="AG28" s="15">
        <f>ROUNDDOWN(COLUMNS($AB$3:AG$3)*$Z28/8,0)</f>
        <v>9</v>
      </c>
      <c r="AH28" s="15">
        <f>ROUNDDOWN(COLUMNS($AB$3:AH$3)*$Z28/8,0)</f>
        <v>11</v>
      </c>
      <c r="AI28" s="15">
        <f>ROUNDDOWN(COLUMNS($AB$3:AI$3)*$Z28/8,0)</f>
        <v>13</v>
      </c>
    </row>
    <row r="29" spans="1:35" x14ac:dyDescent="0.25">
      <c r="A29" s="13" t="s">
        <v>74</v>
      </c>
      <c r="N29" s="7"/>
      <c r="O29" s="4">
        <f t="shared" si="1"/>
        <v>128.57142857142858</v>
      </c>
      <c r="P29">
        <f t="shared" si="96"/>
        <v>28</v>
      </c>
      <c r="Q29" s="6" t="b">
        <f>IF(ROUND($P29/COLUMNS($P$1:Q$1),0)=$P29/COLUMNS($P$1:Q$1),TRUE,FALSE)</f>
        <v>1</v>
      </c>
      <c r="R29" s="6" t="b">
        <f>IF(ROUND($P29/COLUMNS($P$1:R$1),0)=$P29/COLUMNS($P$1:R$1),TRUE,FALSE)</f>
        <v>0</v>
      </c>
      <c r="S29" s="6" t="b">
        <f>IF(ROUND($P29/COLUMNS($P$1:S$1),0)=$P29/COLUMNS($P$1:S$1),TRUE,FALSE)</f>
        <v>1</v>
      </c>
      <c r="T29" s="6" t="b">
        <f>IF(ROUND($P29/COLUMNS($P$1:T$1),0)=$P29/COLUMNS($P$1:T$1),TRUE,FALSE)</f>
        <v>0</v>
      </c>
      <c r="U29" s="6" t="b">
        <f>IF(ROUND($P29/COLUMNS($P$1:U$1),0)=$P29/COLUMNS($P$1:U$1),TRUE,FALSE)</f>
        <v>0</v>
      </c>
      <c r="V29" s="6" t="b">
        <f>IF(ROUND($P29/COLUMNS($P$1:V$1),0)=$P29/COLUMNS($P$1:V$1),TRUE,FALSE)</f>
        <v>1</v>
      </c>
      <c r="W29" s="6" t="b">
        <f>IF(ROUND($P29/COLUMNS($P$1:W$1),0)=$P29/COLUMNS($P$1:W$1),TRUE,FALSE)</f>
        <v>0</v>
      </c>
      <c r="AB29">
        <f t="shared" ref="AB29" si="97">AB28-AA28</f>
        <v>1</v>
      </c>
      <c r="AC29">
        <f t="shared" ref="AC29" si="98">AC28-AB28</f>
        <v>2</v>
      </c>
      <c r="AD29">
        <f t="shared" ref="AD29" si="99">AD28-AC28</f>
        <v>1</v>
      </c>
      <c r="AE29">
        <f t="shared" ref="AE29" si="100">AE28-AD28</f>
        <v>2</v>
      </c>
      <c r="AF29">
        <f t="shared" ref="AF29" si="101">AF28-AE28</f>
        <v>2</v>
      </c>
      <c r="AG29">
        <f t="shared" ref="AG29" si="102">AG28-AF28</f>
        <v>1</v>
      </c>
      <c r="AH29">
        <f t="shared" ref="AH29" si="103">AH28-AG28</f>
        <v>2</v>
      </c>
      <c r="AI29">
        <f t="shared" ref="AI29" si="104">AI28-AH28</f>
        <v>2</v>
      </c>
    </row>
    <row r="30" spans="1:35" x14ac:dyDescent="0.25">
      <c r="A30" s="13" t="s">
        <v>76</v>
      </c>
      <c r="N30" s="7"/>
      <c r="O30" s="4">
        <f t="shared" si="1"/>
        <v>124.13793103448276</v>
      </c>
      <c r="P30">
        <f t="shared" si="96"/>
        <v>29</v>
      </c>
      <c r="Q30" s="6" t="b">
        <f>IF(ROUND($P30/COLUMNS($P$1:Q$1),0)=$P30/COLUMNS($P$1:Q$1),TRUE,FALSE)</f>
        <v>0</v>
      </c>
      <c r="R30" s="6" t="b">
        <f>IF(ROUND($P30/COLUMNS($P$1:R$1),0)=$P30/COLUMNS($P$1:R$1),TRUE,FALSE)</f>
        <v>0</v>
      </c>
      <c r="S30" s="6" t="b">
        <f>IF(ROUND($P30/COLUMNS($P$1:S$1),0)=$P30/COLUMNS($P$1:S$1),TRUE,FALSE)</f>
        <v>0</v>
      </c>
      <c r="T30" s="6" t="b">
        <f>IF(ROUND($P30/COLUMNS($P$1:T$1),0)=$P30/COLUMNS($P$1:T$1),TRUE,FALSE)</f>
        <v>0</v>
      </c>
      <c r="U30" s="6" t="b">
        <f>IF(ROUND($P30/COLUMNS($P$1:U$1),0)=$P30/COLUMNS($P$1:U$1),TRUE,FALSE)</f>
        <v>0</v>
      </c>
      <c r="V30" s="6" t="b">
        <f>IF(ROUND($P30/COLUMNS($P$1:V$1),0)=$P30/COLUMNS($P$1:V$1),TRUE,FALSE)</f>
        <v>0</v>
      </c>
      <c r="W30" s="6" t="b">
        <f>IF(ROUND($P30/COLUMNS($P$1:W$1),0)=$P30/COLUMNS($P$1:W$1),TRUE,FALSE)</f>
        <v>0</v>
      </c>
      <c r="Z30">
        <v>14</v>
      </c>
      <c r="AB30" s="15">
        <f>ROUNDDOWN(COLUMNS($AB$3:AB$3)*$Z30/8,0)</f>
        <v>1</v>
      </c>
      <c r="AC30" s="15">
        <f>ROUNDDOWN(COLUMNS($AB$3:AC$3)*$Z30/8,0)</f>
        <v>3</v>
      </c>
      <c r="AD30" s="15">
        <f>ROUNDDOWN(COLUMNS($AB$3:AD$3)*$Z30/8,0)</f>
        <v>5</v>
      </c>
      <c r="AE30" s="15">
        <f>ROUNDDOWN(COLUMNS($AB$3:AE$3)*$Z30/8,0)</f>
        <v>7</v>
      </c>
      <c r="AF30" s="15">
        <f>ROUNDDOWN(COLUMNS($AB$3:AF$3)*$Z30/8,0)</f>
        <v>8</v>
      </c>
      <c r="AG30" s="15">
        <f>ROUNDDOWN(COLUMNS($AB$3:AG$3)*$Z30/8,0)</f>
        <v>10</v>
      </c>
      <c r="AH30" s="15">
        <f>ROUNDDOWN(COLUMNS($AB$3:AH$3)*$Z30/8,0)</f>
        <v>12</v>
      </c>
      <c r="AI30" s="15">
        <f>ROUNDDOWN(COLUMNS($AB$3:AI$3)*$Z30/8,0)</f>
        <v>14</v>
      </c>
    </row>
    <row r="31" spans="1:35" x14ac:dyDescent="0.25">
      <c r="A31" s="13" t="s">
        <v>74</v>
      </c>
      <c r="N31" s="7"/>
      <c r="O31" s="4">
        <f t="shared" si="1"/>
        <v>120</v>
      </c>
      <c r="P31">
        <f t="shared" si="96"/>
        <v>30</v>
      </c>
      <c r="Q31" s="6" t="b">
        <f>IF(ROUND($P31/COLUMNS($P$1:Q$1),0)=$P31/COLUMNS($P$1:Q$1),TRUE,FALSE)</f>
        <v>1</v>
      </c>
      <c r="R31" s="6" t="b">
        <f>IF(ROUND($P31/COLUMNS($P$1:R$1),0)=$P31/COLUMNS($P$1:R$1),TRUE,FALSE)</f>
        <v>1</v>
      </c>
      <c r="S31" s="6" t="b">
        <f>IF(ROUND($P31/COLUMNS($P$1:S$1),0)=$P31/COLUMNS($P$1:S$1),TRUE,FALSE)</f>
        <v>0</v>
      </c>
      <c r="T31" s="6" t="b">
        <f>IF(ROUND($P31/COLUMNS($P$1:T$1),0)=$P31/COLUMNS($P$1:T$1),TRUE,FALSE)</f>
        <v>1</v>
      </c>
      <c r="U31" s="6" t="b">
        <f>IF(ROUND($P31/COLUMNS($P$1:U$1),0)=$P31/COLUMNS($P$1:U$1),TRUE,FALSE)</f>
        <v>1</v>
      </c>
      <c r="V31" s="6" t="b">
        <f>IF(ROUND($P31/COLUMNS($P$1:V$1),0)=$P31/COLUMNS($P$1:V$1),TRUE,FALSE)</f>
        <v>0</v>
      </c>
      <c r="W31" s="6" t="b">
        <f>IF(ROUND($P31/COLUMNS($P$1:W$1),0)=$P31/COLUMNS($P$1:W$1),TRUE,FALSE)</f>
        <v>0</v>
      </c>
      <c r="AB31">
        <f t="shared" ref="AB31" si="105">AB30-AA30</f>
        <v>1</v>
      </c>
      <c r="AC31">
        <f t="shared" ref="AC31" si="106">AC30-AB30</f>
        <v>2</v>
      </c>
      <c r="AD31">
        <f t="shared" ref="AD31" si="107">AD30-AC30</f>
        <v>2</v>
      </c>
      <c r="AE31">
        <f t="shared" ref="AE31" si="108">AE30-AD30</f>
        <v>2</v>
      </c>
      <c r="AF31">
        <f t="shared" ref="AF31" si="109">AF30-AE30</f>
        <v>1</v>
      </c>
      <c r="AG31">
        <f t="shared" ref="AG31" si="110">AG30-AF30</f>
        <v>2</v>
      </c>
      <c r="AH31">
        <f t="shared" ref="AH31" si="111">AH30-AG30</f>
        <v>2</v>
      </c>
      <c r="AI31">
        <f t="shared" ref="AI31" si="112">AI30-AH30</f>
        <v>2</v>
      </c>
    </row>
    <row r="32" spans="1:35" x14ac:dyDescent="0.25">
      <c r="A32" s="13" t="s">
        <v>77</v>
      </c>
      <c r="N32" s="7"/>
      <c r="O32" s="4">
        <f t="shared" si="1"/>
        <v>116.12903225806451</v>
      </c>
      <c r="P32">
        <f t="shared" si="96"/>
        <v>31</v>
      </c>
      <c r="Q32" s="6" t="b">
        <f>IF(ROUND($P32/COLUMNS($P$1:Q$1),0)=$P32/COLUMNS($P$1:Q$1),TRUE,FALSE)</f>
        <v>0</v>
      </c>
      <c r="R32" s="6" t="b">
        <f>IF(ROUND($P32/COLUMNS($P$1:R$1),0)=$P32/COLUMNS($P$1:R$1),TRUE,FALSE)</f>
        <v>0</v>
      </c>
      <c r="S32" s="6" t="b">
        <f>IF(ROUND($P32/COLUMNS($P$1:S$1),0)=$P32/COLUMNS($P$1:S$1),TRUE,FALSE)</f>
        <v>0</v>
      </c>
      <c r="T32" s="6" t="b">
        <f>IF(ROUND($P32/COLUMNS($P$1:T$1),0)=$P32/COLUMNS($P$1:T$1),TRUE,FALSE)</f>
        <v>0</v>
      </c>
      <c r="U32" s="6" t="b">
        <f>IF(ROUND($P32/COLUMNS($P$1:U$1),0)=$P32/COLUMNS($P$1:U$1),TRUE,FALSE)</f>
        <v>0</v>
      </c>
      <c r="V32" s="6" t="b">
        <f>IF(ROUND($P32/COLUMNS($P$1:V$1),0)=$P32/COLUMNS($P$1:V$1),TRUE,FALSE)</f>
        <v>0</v>
      </c>
      <c r="W32" s="6" t="b">
        <f>IF(ROUND($P32/COLUMNS($P$1:W$1),0)=$P32/COLUMNS($P$1:W$1),TRUE,FALSE)</f>
        <v>0</v>
      </c>
      <c r="Z32">
        <v>15</v>
      </c>
      <c r="AB32" s="15">
        <f>ROUNDDOWN(COLUMNS($AB$3:AB$3)*$Z32/8,0)</f>
        <v>1</v>
      </c>
      <c r="AC32" s="15">
        <f>ROUNDDOWN(COLUMNS($AB$3:AC$3)*$Z32/8,0)</f>
        <v>3</v>
      </c>
      <c r="AD32" s="15">
        <f>ROUNDDOWN(COLUMNS($AB$3:AD$3)*$Z32/8,0)</f>
        <v>5</v>
      </c>
      <c r="AE32" s="15">
        <f>ROUNDDOWN(COLUMNS($AB$3:AE$3)*$Z32/8,0)</f>
        <v>7</v>
      </c>
      <c r="AF32" s="15">
        <f>ROUNDDOWN(COLUMNS($AB$3:AF$3)*$Z32/8,0)</f>
        <v>9</v>
      </c>
      <c r="AG32" s="15">
        <f>ROUNDDOWN(COLUMNS($AB$3:AG$3)*$Z32/8,0)</f>
        <v>11</v>
      </c>
      <c r="AH32" s="15">
        <f>ROUNDDOWN(COLUMNS($AB$3:AH$3)*$Z32/8,0)</f>
        <v>13</v>
      </c>
      <c r="AI32" s="15">
        <f>ROUNDDOWN(COLUMNS($AB$3:AI$3)*$Z32/8,0)</f>
        <v>15</v>
      </c>
    </row>
    <row r="33" spans="1:35" x14ac:dyDescent="0.25">
      <c r="A33" s="13" t="s">
        <v>74</v>
      </c>
      <c r="N33" s="7"/>
      <c r="O33" s="4">
        <f t="shared" si="1"/>
        <v>112.5</v>
      </c>
      <c r="P33">
        <f t="shared" si="96"/>
        <v>32</v>
      </c>
      <c r="Q33" s="6" t="b">
        <f>IF(ROUND($P33/COLUMNS($P$1:Q$1),0)=$P33/COLUMNS($P$1:Q$1),TRUE,FALSE)</f>
        <v>1</v>
      </c>
      <c r="R33" s="6" t="b">
        <f>IF(ROUND($P33/COLUMNS($P$1:R$1),0)=$P33/COLUMNS($P$1:R$1),TRUE,FALSE)</f>
        <v>0</v>
      </c>
      <c r="S33" s="6" t="b">
        <f>IF(ROUND($P33/COLUMNS($P$1:S$1),0)=$P33/COLUMNS($P$1:S$1),TRUE,FALSE)</f>
        <v>1</v>
      </c>
      <c r="T33" s="6" t="b">
        <f>IF(ROUND($P33/COLUMNS($P$1:T$1),0)=$P33/COLUMNS($P$1:T$1),TRUE,FALSE)</f>
        <v>0</v>
      </c>
      <c r="U33" s="6" t="b">
        <f>IF(ROUND($P33/COLUMNS($P$1:U$1),0)=$P33/COLUMNS($P$1:U$1),TRUE,FALSE)</f>
        <v>0</v>
      </c>
      <c r="V33" s="6" t="b">
        <f>IF(ROUND($P33/COLUMNS($P$1:V$1),0)=$P33/COLUMNS($P$1:V$1),TRUE,FALSE)</f>
        <v>0</v>
      </c>
      <c r="W33" s="6" t="b">
        <f>IF(ROUND($P33/COLUMNS($P$1:W$1),0)=$P33/COLUMNS($P$1:W$1),TRUE,FALSE)</f>
        <v>1</v>
      </c>
      <c r="AB33">
        <f t="shared" ref="AB33" si="113">AB32-AA32</f>
        <v>1</v>
      </c>
      <c r="AC33">
        <f t="shared" ref="AC33" si="114">AC32-AB32</f>
        <v>2</v>
      </c>
      <c r="AD33">
        <f t="shared" ref="AD33" si="115">AD32-AC32</f>
        <v>2</v>
      </c>
      <c r="AE33">
        <f t="shared" ref="AE33" si="116">AE32-AD32</f>
        <v>2</v>
      </c>
      <c r="AF33">
        <f t="shared" ref="AF33" si="117">AF32-AE32</f>
        <v>2</v>
      </c>
      <c r="AG33">
        <f t="shared" ref="AG33" si="118">AG32-AF32</f>
        <v>2</v>
      </c>
      <c r="AH33">
        <f t="shared" ref="AH33" si="119">AH32-AG32</f>
        <v>2</v>
      </c>
      <c r="AI33">
        <f t="shared" ref="AI33" si="120">AI32-AH32</f>
        <v>2</v>
      </c>
    </row>
    <row r="34" spans="1:35" x14ac:dyDescent="0.25">
      <c r="A34" s="13" t="s">
        <v>78</v>
      </c>
      <c r="N34" s="7"/>
      <c r="O34" s="4">
        <f t="shared" si="1"/>
        <v>109.09090909090909</v>
      </c>
      <c r="P34">
        <f t="shared" si="96"/>
        <v>33</v>
      </c>
      <c r="Q34" s="6" t="b">
        <f>IF(ROUND($P34/COLUMNS($P$1:Q$1),0)=$P34/COLUMNS($P$1:Q$1),TRUE,FALSE)</f>
        <v>0</v>
      </c>
      <c r="R34" s="6" t="b">
        <f>IF(ROUND($P34/COLUMNS($P$1:R$1),0)=$P34/COLUMNS($P$1:R$1),TRUE,FALSE)</f>
        <v>1</v>
      </c>
      <c r="S34" s="6" t="b">
        <f>IF(ROUND($P34/COLUMNS($P$1:S$1),0)=$P34/COLUMNS($P$1:S$1),TRUE,FALSE)</f>
        <v>0</v>
      </c>
      <c r="T34" s="6" t="b">
        <f>IF(ROUND($P34/COLUMNS($P$1:T$1),0)=$P34/COLUMNS($P$1:T$1),TRUE,FALSE)</f>
        <v>0</v>
      </c>
      <c r="U34" s="6" t="b">
        <f>IF(ROUND($P34/COLUMNS($P$1:U$1),0)=$P34/COLUMNS($P$1:U$1),TRUE,FALSE)</f>
        <v>0</v>
      </c>
      <c r="V34" s="6" t="b">
        <f>IF(ROUND($P34/COLUMNS($P$1:V$1),0)=$P34/COLUMNS($P$1:V$1),TRUE,FALSE)</f>
        <v>0</v>
      </c>
      <c r="W34" s="6" t="b">
        <f>IF(ROUND($P34/COLUMNS($P$1:W$1),0)=$P34/COLUMNS($P$1:W$1),TRUE,FALSE)</f>
        <v>0</v>
      </c>
      <c r="Z34">
        <v>16</v>
      </c>
      <c r="AB34" s="15">
        <f>ROUNDDOWN(COLUMNS($AB$3:AB$3)*$Z34/8,0)</f>
        <v>2</v>
      </c>
      <c r="AC34" s="15">
        <f>ROUNDDOWN(COLUMNS($AB$3:AC$3)*$Z34/8,0)</f>
        <v>4</v>
      </c>
      <c r="AD34" s="15">
        <f>ROUNDDOWN(COLUMNS($AB$3:AD$3)*$Z34/8,0)</f>
        <v>6</v>
      </c>
      <c r="AE34" s="15">
        <f>ROUNDDOWN(COLUMNS($AB$3:AE$3)*$Z34/8,0)</f>
        <v>8</v>
      </c>
      <c r="AF34" s="15">
        <f>ROUNDDOWN(COLUMNS($AB$3:AF$3)*$Z34/8,0)</f>
        <v>10</v>
      </c>
      <c r="AG34" s="15">
        <f>ROUNDDOWN(COLUMNS($AB$3:AG$3)*$Z34/8,0)</f>
        <v>12</v>
      </c>
      <c r="AH34" s="15">
        <f>ROUNDDOWN(COLUMNS($AB$3:AH$3)*$Z34/8,0)</f>
        <v>14</v>
      </c>
      <c r="AI34" s="15">
        <f>ROUNDDOWN(COLUMNS($AB$3:AI$3)*$Z34/8,0)</f>
        <v>16</v>
      </c>
    </row>
    <row r="35" spans="1:35" x14ac:dyDescent="0.25">
      <c r="A35" s="13" t="s">
        <v>74</v>
      </c>
      <c r="N35" s="7"/>
      <c r="O35" s="4">
        <f t="shared" si="1"/>
        <v>105.88235294117646</v>
      </c>
      <c r="P35">
        <f t="shared" si="96"/>
        <v>34</v>
      </c>
      <c r="Q35" s="6" t="b">
        <f>IF(ROUND($P35/COLUMNS($P$1:Q$1),0)=$P35/COLUMNS($P$1:Q$1),TRUE,FALSE)</f>
        <v>1</v>
      </c>
      <c r="R35" s="6" t="b">
        <f>IF(ROUND($P35/COLUMNS($P$1:R$1),0)=$P35/COLUMNS($P$1:R$1),TRUE,FALSE)</f>
        <v>0</v>
      </c>
      <c r="S35" s="6" t="b">
        <f>IF(ROUND($P35/COLUMNS($P$1:S$1),0)=$P35/COLUMNS($P$1:S$1),TRUE,FALSE)</f>
        <v>0</v>
      </c>
      <c r="T35" s="6" t="b">
        <f>IF(ROUND($P35/COLUMNS($P$1:T$1),0)=$P35/COLUMNS($P$1:T$1),TRUE,FALSE)</f>
        <v>0</v>
      </c>
      <c r="U35" s="6" t="b">
        <f>IF(ROUND($P35/COLUMNS($P$1:U$1),0)=$P35/COLUMNS($P$1:U$1),TRUE,FALSE)</f>
        <v>0</v>
      </c>
      <c r="V35" s="6" t="b">
        <f>IF(ROUND($P35/COLUMNS($P$1:V$1),0)=$P35/COLUMNS($P$1:V$1),TRUE,FALSE)</f>
        <v>0</v>
      </c>
      <c r="W35" s="6" t="b">
        <f>IF(ROUND($P35/COLUMNS($P$1:W$1),0)=$P35/COLUMNS($P$1:W$1),TRUE,FALSE)</f>
        <v>0</v>
      </c>
      <c r="AB35">
        <f t="shared" ref="AB35" si="121">AB34-AA34</f>
        <v>2</v>
      </c>
      <c r="AC35">
        <f t="shared" ref="AC35" si="122">AC34-AB34</f>
        <v>2</v>
      </c>
      <c r="AD35">
        <f t="shared" ref="AD35" si="123">AD34-AC34</f>
        <v>2</v>
      </c>
      <c r="AE35">
        <f t="shared" ref="AE35" si="124">AE34-AD34</f>
        <v>2</v>
      </c>
      <c r="AF35">
        <f t="shared" ref="AF35" si="125">AF34-AE34</f>
        <v>2</v>
      </c>
      <c r="AG35">
        <f t="shared" ref="AG35" si="126">AG34-AF34</f>
        <v>2</v>
      </c>
      <c r="AH35">
        <f t="shared" ref="AH35" si="127">AH34-AG34</f>
        <v>2</v>
      </c>
      <c r="AI35">
        <f t="shared" ref="AI35" si="128">AI34-AH34</f>
        <v>2</v>
      </c>
    </row>
    <row r="36" spans="1:35" x14ac:dyDescent="0.25">
      <c r="A36" s="13" t="s">
        <v>79</v>
      </c>
      <c r="N36" s="7"/>
      <c r="O36" s="4">
        <f t="shared" si="1"/>
        <v>102.85714285714286</v>
      </c>
      <c r="P36">
        <f t="shared" si="96"/>
        <v>35</v>
      </c>
      <c r="Q36" s="6" t="b">
        <f>IF(ROUND($P36/COLUMNS($P$1:Q$1),0)=$P36/COLUMNS($P$1:Q$1),TRUE,FALSE)</f>
        <v>0</v>
      </c>
      <c r="R36" s="6" t="b">
        <f>IF(ROUND($P36/COLUMNS($P$1:R$1),0)=$P36/COLUMNS($P$1:R$1),TRUE,FALSE)</f>
        <v>0</v>
      </c>
      <c r="S36" s="6" t="b">
        <f>IF(ROUND($P36/COLUMNS($P$1:S$1),0)=$P36/COLUMNS($P$1:S$1),TRUE,FALSE)</f>
        <v>0</v>
      </c>
      <c r="T36" s="6" t="b">
        <f>IF(ROUND($P36/COLUMNS($P$1:T$1),0)=$P36/COLUMNS($P$1:T$1),TRUE,FALSE)</f>
        <v>1</v>
      </c>
      <c r="U36" s="6" t="b">
        <f>IF(ROUND($P36/COLUMNS($P$1:U$1),0)=$P36/COLUMNS($P$1:U$1),TRUE,FALSE)</f>
        <v>0</v>
      </c>
      <c r="V36" s="6" t="b">
        <f>IF(ROUND($P36/COLUMNS($P$1:V$1),0)=$P36/COLUMNS($P$1:V$1),TRUE,FALSE)</f>
        <v>1</v>
      </c>
      <c r="W36" s="6" t="b">
        <f>IF(ROUND($P36/COLUMNS($P$1:W$1),0)=$P36/COLUMNS($P$1:W$1),TRUE,FALSE)</f>
        <v>0</v>
      </c>
      <c r="Z36">
        <v>17</v>
      </c>
      <c r="AB36" s="15">
        <f>ROUNDDOWN(COLUMNS($AB$3:AB$3)*$Z36/8,0)</f>
        <v>2</v>
      </c>
      <c r="AC36" s="15">
        <f>ROUNDDOWN(COLUMNS($AB$3:AC$3)*$Z36/8,0)</f>
        <v>4</v>
      </c>
      <c r="AD36" s="15">
        <f>ROUNDDOWN(COLUMNS($AB$3:AD$3)*$Z36/8,0)</f>
        <v>6</v>
      </c>
      <c r="AE36" s="15">
        <f>ROUNDDOWN(COLUMNS($AB$3:AE$3)*$Z36/8,0)</f>
        <v>8</v>
      </c>
      <c r="AF36" s="15">
        <f>ROUNDDOWN(COLUMNS($AB$3:AF$3)*$Z36/8,0)</f>
        <v>10</v>
      </c>
      <c r="AG36" s="15">
        <f>ROUNDDOWN(COLUMNS($AB$3:AG$3)*$Z36/8,0)</f>
        <v>12</v>
      </c>
      <c r="AH36" s="15">
        <f>ROUNDDOWN(COLUMNS($AB$3:AH$3)*$Z36/8,0)</f>
        <v>14</v>
      </c>
      <c r="AI36" s="15">
        <f>ROUNDDOWN(COLUMNS($AB$3:AI$3)*$Z36/8,0)</f>
        <v>17</v>
      </c>
    </row>
    <row r="37" spans="1:35" ht="15.75" thickBot="1" x14ac:dyDescent="0.3">
      <c r="A37" s="13" t="s">
        <v>74</v>
      </c>
      <c r="N37" s="7"/>
      <c r="O37" s="8">
        <f t="shared" si="1"/>
        <v>100</v>
      </c>
      <c r="P37" s="9">
        <f t="shared" si="96"/>
        <v>36</v>
      </c>
      <c r="Q37" s="6" t="b">
        <f>IF(ROUND($P37/COLUMNS($P$1:Q$1),0)=$P37/COLUMNS($P$1:Q$1),TRUE,FALSE)</f>
        <v>1</v>
      </c>
      <c r="R37" s="6" t="b">
        <f>IF(ROUND($P37/COLUMNS($P$1:R$1),0)=$P37/COLUMNS($P$1:R$1),TRUE,FALSE)</f>
        <v>1</v>
      </c>
      <c r="S37" s="6" t="b">
        <f>IF(ROUND($P37/COLUMNS($P$1:S$1),0)=$P37/COLUMNS($P$1:S$1),TRUE,FALSE)</f>
        <v>1</v>
      </c>
      <c r="T37" s="6" t="b">
        <f>IF(ROUND($P37/COLUMNS($P$1:T$1),0)=$P37/COLUMNS($P$1:T$1),TRUE,FALSE)</f>
        <v>0</v>
      </c>
      <c r="U37" s="6" t="b">
        <f>IF(ROUND($P37/COLUMNS($P$1:U$1),0)=$P37/COLUMNS($P$1:U$1),TRUE,FALSE)</f>
        <v>1</v>
      </c>
      <c r="V37" s="6" t="b">
        <f>IF(ROUND($P37/COLUMNS($P$1:V$1),0)=$P37/COLUMNS($P$1:V$1),TRUE,FALSE)</f>
        <v>0</v>
      </c>
      <c r="W37" s="6" t="b">
        <f>IF(ROUND($P37/COLUMNS($P$1:W$1),0)=$P37/COLUMNS($P$1:W$1),TRUE,FALSE)</f>
        <v>0</v>
      </c>
      <c r="AB37">
        <f t="shared" ref="AB37" si="129">AB36-AA36</f>
        <v>2</v>
      </c>
      <c r="AC37">
        <f t="shared" ref="AC37" si="130">AC36-AB36</f>
        <v>2</v>
      </c>
      <c r="AD37">
        <f t="shared" ref="AD37" si="131">AD36-AC36</f>
        <v>2</v>
      </c>
      <c r="AE37">
        <f t="shared" ref="AE37" si="132">AE36-AD36</f>
        <v>2</v>
      </c>
      <c r="AF37">
        <f t="shared" ref="AF37" si="133">AF36-AE36</f>
        <v>2</v>
      </c>
      <c r="AG37">
        <f t="shared" ref="AG37" si="134">AG36-AF36</f>
        <v>2</v>
      </c>
      <c r="AH37">
        <f t="shared" ref="AH37" si="135">AH36-AG36</f>
        <v>2</v>
      </c>
      <c r="AI37">
        <f t="shared" ref="AI37" si="136">AI36-AH36</f>
        <v>3</v>
      </c>
    </row>
    <row r="38" spans="1:35" ht="15.75" thickTop="1" x14ac:dyDescent="0.25">
      <c r="A38" s="13" t="s">
        <v>80</v>
      </c>
      <c r="N38" s="7"/>
      <c r="O38" s="4">
        <f t="shared" si="1"/>
        <v>97.297297297297291</v>
      </c>
      <c r="P38">
        <f t="shared" si="96"/>
        <v>37</v>
      </c>
      <c r="Q38" s="6" t="b">
        <f>IF(ROUND($P38/COLUMNS($P$1:Q$1),0)=$P38/COLUMNS($P$1:Q$1),TRUE,FALSE)</f>
        <v>0</v>
      </c>
      <c r="R38" s="6" t="b">
        <f>IF(ROUND($P38/COLUMNS($P$1:R$1),0)=$P38/COLUMNS($P$1:R$1),TRUE,FALSE)</f>
        <v>0</v>
      </c>
      <c r="S38" s="6" t="b">
        <f>IF(ROUND($P38/COLUMNS($P$1:S$1),0)=$P38/COLUMNS($P$1:S$1),TRUE,FALSE)</f>
        <v>0</v>
      </c>
      <c r="T38" s="6" t="b">
        <f>IF(ROUND($P38/COLUMNS($P$1:T$1),0)=$P38/COLUMNS($P$1:T$1),TRUE,FALSE)</f>
        <v>0</v>
      </c>
      <c r="U38" s="6" t="b">
        <f>IF(ROUND($P38/COLUMNS($P$1:U$1),0)=$P38/COLUMNS($P$1:U$1),TRUE,FALSE)</f>
        <v>0</v>
      </c>
      <c r="V38" s="6" t="b">
        <f>IF(ROUND($P38/COLUMNS($P$1:V$1),0)=$P38/COLUMNS($P$1:V$1),TRUE,FALSE)</f>
        <v>0</v>
      </c>
      <c r="W38" s="6" t="b">
        <f>IF(ROUND($P38/COLUMNS($P$1:W$1),0)=$P38/COLUMNS($P$1:W$1),TRUE,FALSE)</f>
        <v>0</v>
      </c>
      <c r="Z38">
        <v>18</v>
      </c>
      <c r="AB38" s="15">
        <f>ROUNDDOWN(COLUMNS($AB$3:AB$3)*$Z38/8,0)</f>
        <v>2</v>
      </c>
      <c r="AC38" s="15">
        <f>ROUNDDOWN(COLUMNS($AB$3:AC$3)*$Z38/8,0)</f>
        <v>4</v>
      </c>
      <c r="AD38" s="15">
        <f>ROUNDDOWN(COLUMNS($AB$3:AD$3)*$Z38/8,0)</f>
        <v>6</v>
      </c>
      <c r="AE38" s="15">
        <f>ROUNDDOWN(COLUMNS($AB$3:AE$3)*$Z38/8,0)</f>
        <v>9</v>
      </c>
      <c r="AF38" s="15">
        <f>ROUNDDOWN(COLUMNS($AB$3:AF$3)*$Z38/8,0)</f>
        <v>11</v>
      </c>
      <c r="AG38" s="15">
        <f>ROUNDDOWN(COLUMNS($AB$3:AG$3)*$Z38/8,0)</f>
        <v>13</v>
      </c>
      <c r="AH38" s="15">
        <f>ROUNDDOWN(COLUMNS($AB$3:AH$3)*$Z38/8,0)</f>
        <v>15</v>
      </c>
      <c r="AI38" s="15">
        <f>ROUNDDOWN(COLUMNS($AB$3:AI$3)*$Z38/8,0)</f>
        <v>18</v>
      </c>
    </row>
    <row r="39" spans="1:35" x14ac:dyDescent="0.25">
      <c r="A39" s="13" t="s">
        <v>74</v>
      </c>
      <c r="N39" s="7"/>
      <c r="O39" s="4">
        <f t="shared" si="1"/>
        <v>94.736842105263165</v>
      </c>
      <c r="P39">
        <f t="shared" si="96"/>
        <v>38</v>
      </c>
      <c r="Q39" s="6" t="b">
        <f>IF(ROUND($P39/COLUMNS($P$1:Q$1),0)=$P39/COLUMNS($P$1:Q$1),TRUE,FALSE)</f>
        <v>1</v>
      </c>
      <c r="R39" s="6" t="b">
        <f>IF(ROUND($P39/COLUMNS($P$1:R$1),0)=$P39/COLUMNS($P$1:R$1),TRUE,FALSE)</f>
        <v>0</v>
      </c>
      <c r="S39" s="6" t="b">
        <f>IF(ROUND($P39/COLUMNS($P$1:S$1),0)=$P39/COLUMNS($P$1:S$1),TRUE,FALSE)</f>
        <v>0</v>
      </c>
      <c r="T39" s="6" t="b">
        <f>IF(ROUND($P39/COLUMNS($P$1:T$1),0)=$P39/COLUMNS($P$1:T$1),TRUE,FALSE)</f>
        <v>0</v>
      </c>
      <c r="U39" s="6" t="b">
        <f>IF(ROUND($P39/COLUMNS($P$1:U$1),0)=$P39/COLUMNS($P$1:U$1),TRUE,FALSE)</f>
        <v>0</v>
      </c>
      <c r="V39" s="6" t="b">
        <f>IF(ROUND($P39/COLUMNS($P$1:V$1),0)=$P39/COLUMNS($P$1:V$1),TRUE,FALSE)</f>
        <v>0</v>
      </c>
      <c r="W39" s="6" t="b">
        <f>IF(ROUND($P39/COLUMNS($P$1:W$1),0)=$P39/COLUMNS($P$1:W$1),TRUE,FALSE)</f>
        <v>0</v>
      </c>
      <c r="AB39">
        <f t="shared" ref="AB39" si="137">AB38-AA38</f>
        <v>2</v>
      </c>
      <c r="AC39">
        <f t="shared" ref="AC39" si="138">AC38-AB38</f>
        <v>2</v>
      </c>
      <c r="AD39">
        <f t="shared" ref="AD39" si="139">AD38-AC38</f>
        <v>2</v>
      </c>
      <c r="AE39">
        <f t="shared" ref="AE39" si="140">AE38-AD38</f>
        <v>3</v>
      </c>
      <c r="AF39">
        <f t="shared" ref="AF39" si="141">AF38-AE38</f>
        <v>2</v>
      </c>
      <c r="AG39">
        <f t="shared" ref="AG39" si="142">AG38-AF38</f>
        <v>2</v>
      </c>
      <c r="AH39">
        <f t="shared" ref="AH39" si="143">AH38-AG38</f>
        <v>2</v>
      </c>
      <c r="AI39">
        <f t="shared" ref="AI39" si="144">AI38-AH38</f>
        <v>3</v>
      </c>
    </row>
    <row r="40" spans="1:35" x14ac:dyDescent="0.25">
      <c r="A40" s="13" t="s">
        <v>81</v>
      </c>
      <c r="N40" s="7"/>
      <c r="O40" s="4">
        <f t="shared" si="1"/>
        <v>92.307692307692307</v>
      </c>
      <c r="P40">
        <f t="shared" si="96"/>
        <v>39</v>
      </c>
      <c r="Q40" s="6" t="b">
        <f>IF(ROUND($P40/COLUMNS($P$1:Q$1),0)=$P40/COLUMNS($P$1:Q$1),TRUE,FALSE)</f>
        <v>0</v>
      </c>
      <c r="R40" s="6" t="b">
        <f>IF(ROUND($P40/COLUMNS($P$1:R$1),0)=$P40/COLUMNS($P$1:R$1),TRUE,FALSE)</f>
        <v>1</v>
      </c>
      <c r="S40" s="6" t="b">
        <f>IF(ROUND($P40/COLUMNS($P$1:S$1),0)=$P40/COLUMNS($P$1:S$1),TRUE,FALSE)</f>
        <v>0</v>
      </c>
      <c r="T40" s="6" t="b">
        <f>IF(ROUND($P40/COLUMNS($P$1:T$1),0)=$P40/COLUMNS($P$1:T$1),TRUE,FALSE)</f>
        <v>0</v>
      </c>
      <c r="U40" s="6" t="b">
        <f>IF(ROUND($P40/COLUMNS($P$1:U$1),0)=$P40/COLUMNS($P$1:U$1),TRUE,FALSE)</f>
        <v>0</v>
      </c>
      <c r="V40" s="6" t="b">
        <f>IF(ROUND($P40/COLUMNS($P$1:V$1),0)=$P40/COLUMNS($P$1:V$1),TRUE,FALSE)</f>
        <v>0</v>
      </c>
      <c r="W40" s="6" t="b">
        <f>IF(ROUND($P40/COLUMNS($P$1:W$1),0)=$P40/COLUMNS($P$1:W$1),TRUE,FALSE)</f>
        <v>0</v>
      </c>
      <c r="Z40">
        <v>19</v>
      </c>
      <c r="AB40" s="15">
        <f>ROUNDDOWN(COLUMNS($AB$3:AB$3)*$Z40/8,0)</f>
        <v>2</v>
      </c>
      <c r="AC40" s="15">
        <f>ROUNDDOWN(COLUMNS($AB$3:AC$3)*$Z40/8,0)</f>
        <v>4</v>
      </c>
      <c r="AD40" s="15">
        <f>ROUNDDOWN(COLUMNS($AB$3:AD$3)*$Z40/8,0)</f>
        <v>7</v>
      </c>
      <c r="AE40" s="15">
        <f>ROUNDDOWN(COLUMNS($AB$3:AE$3)*$Z40/8,0)</f>
        <v>9</v>
      </c>
      <c r="AF40" s="15">
        <f>ROUNDDOWN(COLUMNS($AB$3:AF$3)*$Z40/8,0)</f>
        <v>11</v>
      </c>
      <c r="AG40" s="15">
        <f>ROUNDDOWN(COLUMNS($AB$3:AG$3)*$Z40/8,0)</f>
        <v>14</v>
      </c>
      <c r="AH40" s="15">
        <f>ROUNDDOWN(COLUMNS($AB$3:AH$3)*$Z40/8,0)</f>
        <v>16</v>
      </c>
      <c r="AI40" s="15">
        <f>ROUNDDOWN(COLUMNS($AB$3:AI$3)*$Z40/8,0)</f>
        <v>19</v>
      </c>
    </row>
    <row r="41" spans="1:35" x14ac:dyDescent="0.25">
      <c r="A41" s="13" t="s">
        <v>74</v>
      </c>
      <c r="N41" s="7"/>
      <c r="O41" s="4">
        <f t="shared" si="1"/>
        <v>90</v>
      </c>
      <c r="P41">
        <f t="shared" si="96"/>
        <v>40</v>
      </c>
      <c r="Q41" s="6" t="b">
        <f>IF(ROUND($P41/COLUMNS($P$1:Q$1),0)=$P41/COLUMNS($P$1:Q$1),TRUE,FALSE)</f>
        <v>1</v>
      </c>
      <c r="R41" s="6" t="b">
        <f>IF(ROUND($P41/COLUMNS($P$1:R$1),0)=$P41/COLUMNS($P$1:R$1),TRUE,FALSE)</f>
        <v>0</v>
      </c>
      <c r="S41" s="6" t="b">
        <f>IF(ROUND($P41/COLUMNS($P$1:S$1),0)=$P41/COLUMNS($P$1:S$1),TRUE,FALSE)</f>
        <v>1</v>
      </c>
      <c r="T41" s="6" t="b">
        <f>IF(ROUND($P41/COLUMNS($P$1:T$1),0)=$P41/COLUMNS($P$1:T$1),TRUE,FALSE)</f>
        <v>1</v>
      </c>
      <c r="U41" s="6" t="b">
        <f>IF(ROUND($P41/COLUMNS($P$1:U$1),0)=$P41/COLUMNS($P$1:U$1),TRUE,FALSE)</f>
        <v>0</v>
      </c>
      <c r="V41" s="6" t="b">
        <f>IF(ROUND($P41/COLUMNS($P$1:V$1),0)=$P41/COLUMNS($P$1:V$1),TRUE,FALSE)</f>
        <v>0</v>
      </c>
      <c r="W41" s="6" t="b">
        <f>IF(ROUND($P41/COLUMNS($P$1:W$1),0)=$P41/COLUMNS($P$1:W$1),TRUE,FALSE)</f>
        <v>1</v>
      </c>
      <c r="AB41">
        <f t="shared" ref="AB41" si="145">AB40-AA40</f>
        <v>2</v>
      </c>
      <c r="AC41">
        <f t="shared" ref="AC41" si="146">AC40-AB40</f>
        <v>2</v>
      </c>
      <c r="AD41">
        <f t="shared" ref="AD41" si="147">AD40-AC40</f>
        <v>3</v>
      </c>
      <c r="AE41">
        <f t="shared" ref="AE41" si="148">AE40-AD40</f>
        <v>2</v>
      </c>
      <c r="AF41">
        <f t="shared" ref="AF41" si="149">AF40-AE40</f>
        <v>2</v>
      </c>
      <c r="AG41">
        <f t="shared" ref="AG41" si="150">AG40-AF40</f>
        <v>3</v>
      </c>
      <c r="AH41">
        <f t="shared" ref="AH41" si="151">AH40-AG40</f>
        <v>2</v>
      </c>
      <c r="AI41">
        <f t="shared" ref="AI41" si="152">AI40-AH40</f>
        <v>3</v>
      </c>
    </row>
    <row r="42" spans="1:35" x14ac:dyDescent="0.25">
      <c r="A42" s="13" t="s">
        <v>82</v>
      </c>
      <c r="N42" s="7"/>
      <c r="O42" s="4">
        <f t="shared" si="1"/>
        <v>87.804878048780495</v>
      </c>
      <c r="P42">
        <f t="shared" si="96"/>
        <v>41</v>
      </c>
      <c r="Q42" s="6" t="b">
        <f>IF(ROUND($P42/COLUMNS($P$1:Q$1),0)=$P42/COLUMNS($P$1:Q$1),TRUE,FALSE)</f>
        <v>0</v>
      </c>
      <c r="R42" s="6" t="b">
        <f>IF(ROUND($P42/COLUMNS($P$1:R$1),0)=$P42/COLUMNS($P$1:R$1),TRUE,FALSE)</f>
        <v>0</v>
      </c>
      <c r="S42" s="6" t="b">
        <f>IF(ROUND($P42/COLUMNS($P$1:S$1),0)=$P42/COLUMNS($P$1:S$1),TRUE,FALSE)</f>
        <v>0</v>
      </c>
      <c r="T42" s="6" t="b">
        <f>IF(ROUND($P42/COLUMNS($P$1:T$1),0)=$P42/COLUMNS($P$1:T$1),TRUE,FALSE)</f>
        <v>0</v>
      </c>
      <c r="U42" s="6" t="b">
        <f>IF(ROUND($P42/COLUMNS($P$1:U$1),0)=$P42/COLUMNS($P$1:U$1),TRUE,FALSE)</f>
        <v>0</v>
      </c>
      <c r="V42" s="6" t="b">
        <f>IF(ROUND($P42/COLUMNS($P$1:V$1),0)=$P42/COLUMNS($P$1:V$1),TRUE,FALSE)</f>
        <v>0</v>
      </c>
      <c r="W42" s="6" t="b">
        <f>IF(ROUND($P42/COLUMNS($P$1:W$1),0)=$P42/COLUMNS($P$1:W$1),TRUE,FALSE)</f>
        <v>0</v>
      </c>
      <c r="Z42">
        <v>20</v>
      </c>
      <c r="AB42" s="15">
        <f>ROUNDDOWN(COLUMNS($AB$3:AB$3)*$Z42/8,0)</f>
        <v>2</v>
      </c>
      <c r="AC42" s="15">
        <f>ROUNDDOWN(COLUMNS($AB$3:AC$3)*$Z42/8,0)</f>
        <v>5</v>
      </c>
      <c r="AD42" s="15">
        <f>ROUNDDOWN(COLUMNS($AB$3:AD$3)*$Z42/8,0)</f>
        <v>7</v>
      </c>
      <c r="AE42" s="15">
        <f>ROUNDDOWN(COLUMNS($AB$3:AE$3)*$Z42/8,0)</f>
        <v>10</v>
      </c>
      <c r="AF42" s="15">
        <f>ROUNDDOWN(COLUMNS($AB$3:AF$3)*$Z42/8,0)</f>
        <v>12</v>
      </c>
      <c r="AG42" s="15">
        <f>ROUNDDOWN(COLUMNS($AB$3:AG$3)*$Z42/8,0)</f>
        <v>15</v>
      </c>
      <c r="AH42" s="15">
        <f>ROUNDDOWN(COLUMNS($AB$3:AH$3)*$Z42/8,0)</f>
        <v>17</v>
      </c>
      <c r="AI42" s="15">
        <f>ROUNDDOWN(COLUMNS($AB$3:AI$3)*$Z42/8,0)</f>
        <v>20</v>
      </c>
    </row>
    <row r="43" spans="1:35" x14ac:dyDescent="0.25">
      <c r="A43" s="13" t="s">
        <v>74</v>
      </c>
      <c r="N43" s="7"/>
      <c r="O43" s="4">
        <f t="shared" si="1"/>
        <v>85.714285714285708</v>
      </c>
      <c r="P43">
        <f t="shared" si="96"/>
        <v>42</v>
      </c>
      <c r="Q43" s="6" t="b">
        <f>IF(ROUND($P43/COLUMNS($P$1:Q$1),0)=$P43/COLUMNS($P$1:Q$1),TRUE,FALSE)</f>
        <v>1</v>
      </c>
      <c r="R43" s="6" t="b">
        <f>IF(ROUND($P43/COLUMNS($P$1:R$1),0)=$P43/COLUMNS($P$1:R$1),TRUE,FALSE)</f>
        <v>1</v>
      </c>
      <c r="S43" s="6" t="b">
        <f>IF(ROUND($P43/COLUMNS($P$1:S$1),0)=$P43/COLUMNS($P$1:S$1),TRUE,FALSE)</f>
        <v>0</v>
      </c>
      <c r="T43" s="6" t="b">
        <f>IF(ROUND($P43/COLUMNS($P$1:T$1),0)=$P43/COLUMNS($P$1:T$1),TRUE,FALSE)</f>
        <v>0</v>
      </c>
      <c r="U43" s="6" t="b">
        <f>IF(ROUND($P43/COLUMNS($P$1:U$1),0)=$P43/COLUMNS($P$1:U$1),TRUE,FALSE)</f>
        <v>1</v>
      </c>
      <c r="V43" s="6" t="b">
        <f>IF(ROUND($P43/COLUMNS($P$1:V$1),0)=$P43/COLUMNS($P$1:V$1),TRUE,FALSE)</f>
        <v>1</v>
      </c>
      <c r="W43" s="6" t="b">
        <f>IF(ROUND($P43/COLUMNS($P$1:W$1),0)=$P43/COLUMNS($P$1:W$1),TRUE,FALSE)</f>
        <v>0</v>
      </c>
      <c r="AB43">
        <f t="shared" ref="AB43" si="153">AB42-AA42</f>
        <v>2</v>
      </c>
      <c r="AC43">
        <f t="shared" ref="AC43" si="154">AC42-AB42</f>
        <v>3</v>
      </c>
      <c r="AD43">
        <f t="shared" ref="AD43" si="155">AD42-AC42</f>
        <v>2</v>
      </c>
      <c r="AE43">
        <f t="shared" ref="AE43" si="156">AE42-AD42</f>
        <v>3</v>
      </c>
      <c r="AF43">
        <f t="shared" ref="AF43" si="157">AF42-AE42</f>
        <v>2</v>
      </c>
      <c r="AG43">
        <f t="shared" ref="AG43" si="158">AG42-AF42</f>
        <v>3</v>
      </c>
      <c r="AH43">
        <f t="shared" ref="AH43" si="159">AH42-AG42</f>
        <v>2</v>
      </c>
      <c r="AI43">
        <f t="shared" ref="AI43" si="160">AI42-AH42</f>
        <v>3</v>
      </c>
    </row>
    <row r="44" spans="1:35" x14ac:dyDescent="0.25">
      <c r="A44" s="13" t="s">
        <v>83</v>
      </c>
      <c r="N44" s="7"/>
      <c r="O44" s="4">
        <f t="shared" si="1"/>
        <v>83.720930232558146</v>
      </c>
      <c r="P44">
        <f t="shared" si="96"/>
        <v>43</v>
      </c>
      <c r="Q44" s="6" t="b">
        <f>IF(ROUND($P44/COLUMNS($P$1:Q$1),0)=$P44/COLUMNS($P$1:Q$1),TRUE,FALSE)</f>
        <v>0</v>
      </c>
      <c r="R44" s="6" t="b">
        <f>IF(ROUND($P44/COLUMNS($P$1:R$1),0)=$P44/COLUMNS($P$1:R$1),TRUE,FALSE)</f>
        <v>0</v>
      </c>
      <c r="S44" s="6" t="b">
        <f>IF(ROUND($P44/COLUMNS($P$1:S$1),0)=$P44/COLUMNS($P$1:S$1),TRUE,FALSE)</f>
        <v>0</v>
      </c>
      <c r="T44" s="6" t="b">
        <f>IF(ROUND($P44/COLUMNS($P$1:T$1),0)=$P44/COLUMNS($P$1:T$1),TRUE,FALSE)</f>
        <v>0</v>
      </c>
      <c r="U44" s="6" t="b">
        <f>IF(ROUND($P44/COLUMNS($P$1:U$1),0)=$P44/COLUMNS($P$1:U$1),TRUE,FALSE)</f>
        <v>0</v>
      </c>
      <c r="V44" s="6" t="b">
        <f>IF(ROUND($P44/COLUMNS($P$1:V$1),0)=$P44/COLUMNS($P$1:V$1),TRUE,FALSE)</f>
        <v>0</v>
      </c>
      <c r="W44" s="6" t="b">
        <f>IF(ROUND($P44/COLUMNS($P$1:W$1),0)=$P44/COLUMNS($P$1:W$1),TRUE,FALSE)</f>
        <v>0</v>
      </c>
      <c r="Z44">
        <v>21</v>
      </c>
      <c r="AB44" s="15">
        <f>ROUNDDOWN(COLUMNS($AB$3:AB$3)*$Z44/8,0)</f>
        <v>2</v>
      </c>
      <c r="AC44" s="15">
        <f>ROUNDDOWN(COLUMNS($AB$3:AC$3)*$Z44/8,0)</f>
        <v>5</v>
      </c>
      <c r="AD44" s="15">
        <f>ROUNDDOWN(COLUMNS($AB$3:AD$3)*$Z44/8,0)</f>
        <v>7</v>
      </c>
      <c r="AE44" s="15">
        <f>ROUNDDOWN(COLUMNS($AB$3:AE$3)*$Z44/8,0)</f>
        <v>10</v>
      </c>
      <c r="AF44" s="15">
        <f>ROUNDDOWN(COLUMNS($AB$3:AF$3)*$Z44/8,0)</f>
        <v>13</v>
      </c>
      <c r="AG44" s="15">
        <f>ROUNDDOWN(COLUMNS($AB$3:AG$3)*$Z44/8,0)</f>
        <v>15</v>
      </c>
      <c r="AH44" s="15">
        <f>ROUNDDOWN(COLUMNS($AB$3:AH$3)*$Z44/8,0)</f>
        <v>18</v>
      </c>
      <c r="AI44" s="15">
        <f>ROUNDDOWN(COLUMNS($AB$3:AI$3)*$Z44/8,0)</f>
        <v>21</v>
      </c>
    </row>
    <row r="45" spans="1:35" x14ac:dyDescent="0.25">
      <c r="A45" s="13" t="s">
        <v>74</v>
      </c>
      <c r="N45" s="7"/>
      <c r="O45" s="4">
        <f t="shared" si="1"/>
        <v>81.818181818181813</v>
      </c>
      <c r="P45">
        <f t="shared" si="96"/>
        <v>44</v>
      </c>
      <c r="Q45" s="6" t="b">
        <f>IF(ROUND($P45/COLUMNS($P$1:Q$1),0)=$P45/COLUMNS($P$1:Q$1),TRUE,FALSE)</f>
        <v>1</v>
      </c>
      <c r="R45" s="6" t="b">
        <f>IF(ROUND($P45/COLUMNS($P$1:R$1),0)=$P45/COLUMNS($P$1:R$1),TRUE,FALSE)</f>
        <v>0</v>
      </c>
      <c r="S45" s="6" t="b">
        <f>IF(ROUND($P45/COLUMNS($P$1:S$1),0)=$P45/COLUMNS($P$1:S$1),TRUE,FALSE)</f>
        <v>1</v>
      </c>
      <c r="T45" s="6" t="b">
        <f>IF(ROUND($P45/COLUMNS($P$1:T$1),0)=$P45/COLUMNS($P$1:T$1),TRUE,FALSE)</f>
        <v>0</v>
      </c>
      <c r="U45" s="6" t="b">
        <f>IF(ROUND($P45/COLUMNS($P$1:U$1),0)=$P45/COLUMNS($P$1:U$1),TRUE,FALSE)</f>
        <v>0</v>
      </c>
      <c r="V45" s="6" t="b">
        <f>IF(ROUND($P45/COLUMNS($P$1:V$1),0)=$P45/COLUMNS($P$1:V$1),TRUE,FALSE)</f>
        <v>0</v>
      </c>
      <c r="W45" s="6" t="b">
        <f>IF(ROUND($P45/COLUMNS($P$1:W$1),0)=$P45/COLUMNS($P$1:W$1),TRUE,FALSE)</f>
        <v>0</v>
      </c>
      <c r="AB45">
        <f t="shared" ref="AB45" si="161">AB44-AA44</f>
        <v>2</v>
      </c>
      <c r="AC45">
        <f t="shared" ref="AC45" si="162">AC44-AB44</f>
        <v>3</v>
      </c>
      <c r="AD45">
        <f t="shared" ref="AD45" si="163">AD44-AC44</f>
        <v>2</v>
      </c>
      <c r="AE45">
        <f t="shared" ref="AE45" si="164">AE44-AD44</f>
        <v>3</v>
      </c>
      <c r="AF45">
        <f t="shared" ref="AF45" si="165">AF44-AE44</f>
        <v>3</v>
      </c>
      <c r="AG45">
        <f t="shared" ref="AG45" si="166">AG44-AF44</f>
        <v>2</v>
      </c>
      <c r="AH45">
        <f t="shared" ref="AH45" si="167">AH44-AG44</f>
        <v>3</v>
      </c>
      <c r="AI45">
        <f t="shared" ref="AI45" si="168">AI44-AH44</f>
        <v>3</v>
      </c>
    </row>
    <row r="46" spans="1:35" x14ac:dyDescent="0.25">
      <c r="A46" s="13" t="s">
        <v>84</v>
      </c>
      <c r="N46" s="7"/>
      <c r="O46" s="4">
        <f t="shared" si="1"/>
        <v>80</v>
      </c>
      <c r="P46">
        <f t="shared" si="96"/>
        <v>45</v>
      </c>
      <c r="Q46" s="6" t="b">
        <f>IF(ROUND($P46/COLUMNS($P$1:Q$1),0)=$P46/COLUMNS($P$1:Q$1),TRUE,FALSE)</f>
        <v>0</v>
      </c>
      <c r="R46" s="6" t="b">
        <f>IF(ROUND($P46/COLUMNS($P$1:R$1),0)=$P46/COLUMNS($P$1:R$1),TRUE,FALSE)</f>
        <v>1</v>
      </c>
      <c r="S46" s="6" t="b">
        <f>IF(ROUND($P46/COLUMNS($P$1:S$1),0)=$P46/COLUMNS($P$1:S$1),TRUE,FALSE)</f>
        <v>0</v>
      </c>
      <c r="T46" s="6" t="b">
        <f>IF(ROUND($P46/COLUMNS($P$1:T$1),0)=$P46/COLUMNS($P$1:T$1),TRUE,FALSE)</f>
        <v>1</v>
      </c>
      <c r="U46" s="6" t="b">
        <f>IF(ROUND($P46/COLUMNS($P$1:U$1),0)=$P46/COLUMNS($P$1:U$1),TRUE,FALSE)</f>
        <v>0</v>
      </c>
      <c r="V46" s="6" t="b">
        <f>IF(ROUND($P46/COLUMNS($P$1:V$1),0)=$P46/COLUMNS($P$1:V$1),TRUE,FALSE)</f>
        <v>0</v>
      </c>
      <c r="W46" s="6" t="b">
        <f>IF(ROUND($P46/COLUMNS($P$1:W$1),0)=$P46/COLUMNS($P$1:W$1),TRUE,FALSE)</f>
        <v>0</v>
      </c>
      <c r="Z46">
        <v>22</v>
      </c>
      <c r="AB46" s="15">
        <f>ROUNDDOWN(COLUMNS($AB$3:AB$3)*$Z46/8,0)</f>
        <v>2</v>
      </c>
      <c r="AC46" s="15">
        <f>ROUNDDOWN(COLUMNS($AB$3:AC$3)*$Z46/8,0)</f>
        <v>5</v>
      </c>
      <c r="AD46" s="15">
        <f>ROUNDDOWN(COLUMNS($AB$3:AD$3)*$Z46/8,0)</f>
        <v>8</v>
      </c>
      <c r="AE46" s="15">
        <f>ROUNDDOWN(COLUMNS($AB$3:AE$3)*$Z46/8,0)</f>
        <v>11</v>
      </c>
      <c r="AF46" s="15">
        <f>ROUNDDOWN(COLUMNS($AB$3:AF$3)*$Z46/8,0)</f>
        <v>13</v>
      </c>
      <c r="AG46" s="15">
        <f>ROUNDDOWN(COLUMNS($AB$3:AG$3)*$Z46/8,0)</f>
        <v>16</v>
      </c>
      <c r="AH46" s="15">
        <f>ROUNDDOWN(COLUMNS($AB$3:AH$3)*$Z46/8,0)</f>
        <v>19</v>
      </c>
      <c r="AI46" s="15">
        <f>ROUNDDOWN(COLUMNS($AB$3:AI$3)*$Z46/8,0)</f>
        <v>22</v>
      </c>
    </row>
    <row r="47" spans="1:35" x14ac:dyDescent="0.25">
      <c r="A47" s="13" t="s">
        <v>74</v>
      </c>
      <c r="N47" s="7"/>
      <c r="O47" s="4">
        <f t="shared" si="1"/>
        <v>78.260869565217391</v>
      </c>
      <c r="P47">
        <f t="shared" si="96"/>
        <v>46</v>
      </c>
      <c r="Q47" s="6" t="b">
        <f>IF(ROUND($P47/COLUMNS($P$1:Q$1),0)=$P47/COLUMNS($P$1:Q$1),TRUE,FALSE)</f>
        <v>1</v>
      </c>
      <c r="R47" s="6" t="b">
        <f>IF(ROUND($P47/COLUMNS($P$1:R$1),0)=$P47/COLUMNS($P$1:R$1),TRUE,FALSE)</f>
        <v>0</v>
      </c>
      <c r="S47" s="6" t="b">
        <f>IF(ROUND($P47/COLUMNS($P$1:S$1),0)=$P47/COLUMNS($P$1:S$1),TRUE,FALSE)</f>
        <v>0</v>
      </c>
      <c r="T47" s="6" t="b">
        <f>IF(ROUND($P47/COLUMNS($P$1:T$1),0)=$P47/COLUMNS($P$1:T$1),TRUE,FALSE)</f>
        <v>0</v>
      </c>
      <c r="U47" s="6" t="b">
        <f>IF(ROUND($P47/COLUMNS($P$1:U$1),0)=$P47/COLUMNS($P$1:U$1),TRUE,FALSE)</f>
        <v>0</v>
      </c>
      <c r="V47" s="6" t="b">
        <f>IF(ROUND($P47/COLUMNS($P$1:V$1),0)=$P47/COLUMNS($P$1:V$1),TRUE,FALSE)</f>
        <v>0</v>
      </c>
      <c r="W47" s="6" t="b">
        <f>IF(ROUND($P47/COLUMNS($P$1:W$1),0)=$P47/COLUMNS($P$1:W$1),TRUE,FALSE)</f>
        <v>0</v>
      </c>
      <c r="AB47">
        <f t="shared" ref="AB47" si="169">AB46-AA46</f>
        <v>2</v>
      </c>
      <c r="AC47">
        <f t="shared" ref="AC47" si="170">AC46-AB46</f>
        <v>3</v>
      </c>
      <c r="AD47">
        <f t="shared" ref="AD47" si="171">AD46-AC46</f>
        <v>3</v>
      </c>
      <c r="AE47">
        <f t="shared" ref="AE47" si="172">AE46-AD46</f>
        <v>3</v>
      </c>
      <c r="AF47">
        <f t="shared" ref="AF47" si="173">AF46-AE46</f>
        <v>2</v>
      </c>
      <c r="AG47">
        <f t="shared" ref="AG47" si="174">AG46-AF46</f>
        <v>3</v>
      </c>
      <c r="AH47">
        <f t="shared" ref="AH47" si="175">AH46-AG46</f>
        <v>3</v>
      </c>
      <c r="AI47">
        <f t="shared" ref="AI47" si="176">AI46-AH46</f>
        <v>3</v>
      </c>
    </row>
    <row r="48" spans="1:35" x14ac:dyDescent="0.25">
      <c r="A48" s="13" t="s">
        <v>85</v>
      </c>
      <c r="N48" s="7"/>
      <c r="O48" s="4">
        <f t="shared" si="1"/>
        <v>76.59574468085107</v>
      </c>
      <c r="P48">
        <f t="shared" si="96"/>
        <v>47</v>
      </c>
      <c r="Q48" s="6" t="b">
        <f>IF(ROUND($P48/COLUMNS($P$1:Q$1),0)=$P48/COLUMNS($P$1:Q$1),TRUE,FALSE)</f>
        <v>0</v>
      </c>
      <c r="R48" s="6" t="b">
        <f>IF(ROUND($P48/COLUMNS($P$1:R$1),0)=$P48/COLUMNS($P$1:R$1),TRUE,FALSE)</f>
        <v>0</v>
      </c>
      <c r="S48" s="6" t="b">
        <f>IF(ROUND($P48/COLUMNS($P$1:S$1),0)=$P48/COLUMNS($P$1:S$1),TRUE,FALSE)</f>
        <v>0</v>
      </c>
      <c r="T48" s="6" t="b">
        <f>IF(ROUND($P48/COLUMNS($P$1:T$1),0)=$P48/COLUMNS($P$1:T$1),TRUE,FALSE)</f>
        <v>0</v>
      </c>
      <c r="U48" s="6" t="b">
        <f>IF(ROUND($P48/COLUMNS($P$1:U$1),0)=$P48/COLUMNS($P$1:U$1),TRUE,FALSE)</f>
        <v>0</v>
      </c>
      <c r="V48" s="6" t="b">
        <f>IF(ROUND($P48/COLUMNS($P$1:V$1),0)=$P48/COLUMNS($P$1:V$1),TRUE,FALSE)</f>
        <v>0</v>
      </c>
      <c r="W48" s="6" t="b">
        <f>IF(ROUND($P48/COLUMNS($P$1:W$1),0)=$P48/COLUMNS($P$1:W$1),TRUE,FALSE)</f>
        <v>0</v>
      </c>
      <c r="Z48">
        <v>23</v>
      </c>
      <c r="AB48" s="15">
        <f>ROUNDDOWN(COLUMNS($AB$3:AB$3)*$Z48/8,0)</f>
        <v>2</v>
      </c>
      <c r="AC48" s="15">
        <f>ROUNDDOWN(COLUMNS($AB$3:AC$3)*$Z48/8,0)</f>
        <v>5</v>
      </c>
      <c r="AD48" s="15">
        <f>ROUNDDOWN(COLUMNS($AB$3:AD$3)*$Z48/8,0)</f>
        <v>8</v>
      </c>
      <c r="AE48" s="15">
        <f>ROUNDDOWN(COLUMNS($AB$3:AE$3)*$Z48/8,0)</f>
        <v>11</v>
      </c>
      <c r="AF48" s="15">
        <f>ROUNDDOWN(COLUMNS($AB$3:AF$3)*$Z48/8,0)</f>
        <v>14</v>
      </c>
      <c r="AG48" s="15">
        <f>ROUNDDOWN(COLUMNS($AB$3:AG$3)*$Z48/8,0)</f>
        <v>17</v>
      </c>
      <c r="AH48" s="15">
        <f>ROUNDDOWN(COLUMNS($AB$3:AH$3)*$Z48/8,0)</f>
        <v>20</v>
      </c>
      <c r="AI48" s="15">
        <f>ROUNDDOWN(COLUMNS($AB$3:AI$3)*$Z48/8,0)</f>
        <v>23</v>
      </c>
    </row>
    <row r="49" spans="1:35" ht="15.75" thickBot="1" x14ac:dyDescent="0.3">
      <c r="A49" s="13" t="s">
        <v>74</v>
      </c>
      <c r="N49" s="7"/>
      <c r="O49" s="8">
        <f t="shared" si="1"/>
        <v>75</v>
      </c>
      <c r="P49" s="9">
        <f t="shared" si="96"/>
        <v>48</v>
      </c>
      <c r="Q49" s="6" t="b">
        <f>IF(ROUND($P49/COLUMNS($P$1:Q$1),0)=$P49/COLUMNS($P$1:Q$1),TRUE,FALSE)</f>
        <v>1</v>
      </c>
      <c r="R49" s="6" t="b">
        <f>IF(ROUND($P49/COLUMNS($P$1:R$1),0)=$P49/COLUMNS($P$1:R$1),TRUE,FALSE)</f>
        <v>1</v>
      </c>
      <c r="S49" s="6" t="b">
        <f>IF(ROUND($P49/COLUMNS($P$1:S$1),0)=$P49/COLUMNS($P$1:S$1),TRUE,FALSE)</f>
        <v>1</v>
      </c>
      <c r="T49" s="6" t="b">
        <f>IF(ROUND($P49/COLUMNS($P$1:T$1),0)=$P49/COLUMNS($P$1:T$1),TRUE,FALSE)</f>
        <v>0</v>
      </c>
      <c r="U49" s="6" t="b">
        <f>IF(ROUND($P49/COLUMNS($P$1:U$1),0)=$P49/COLUMNS($P$1:U$1),TRUE,FALSE)</f>
        <v>1</v>
      </c>
      <c r="V49" s="6" t="b">
        <f>IF(ROUND($P49/COLUMNS($P$1:V$1),0)=$P49/COLUMNS($P$1:V$1),TRUE,FALSE)</f>
        <v>0</v>
      </c>
      <c r="W49" s="6" t="b">
        <f>IF(ROUND($P49/COLUMNS($P$1:W$1),0)=$P49/COLUMNS($P$1:W$1),TRUE,FALSE)</f>
        <v>1</v>
      </c>
      <c r="AB49">
        <f t="shared" ref="AB49" si="177">AB48-AA48</f>
        <v>2</v>
      </c>
      <c r="AC49">
        <f t="shared" ref="AC49" si="178">AC48-AB48</f>
        <v>3</v>
      </c>
      <c r="AD49">
        <f t="shared" ref="AD49" si="179">AD48-AC48</f>
        <v>3</v>
      </c>
      <c r="AE49">
        <f t="shared" ref="AE49" si="180">AE48-AD48</f>
        <v>3</v>
      </c>
      <c r="AF49">
        <f t="shared" ref="AF49" si="181">AF48-AE48</f>
        <v>3</v>
      </c>
      <c r="AG49">
        <f t="shared" ref="AG49" si="182">AG48-AF48</f>
        <v>3</v>
      </c>
      <c r="AH49">
        <f t="shared" ref="AH49" si="183">AH48-AG48</f>
        <v>3</v>
      </c>
      <c r="AI49">
        <f t="shared" ref="AI49" si="184">AI48-AH48</f>
        <v>3</v>
      </c>
    </row>
    <row r="50" spans="1:35" ht="15.75" thickTop="1" x14ac:dyDescent="0.25">
      <c r="A50" s="13" t="s">
        <v>86</v>
      </c>
      <c r="N50" s="7"/>
      <c r="O50" s="4">
        <f t="shared" si="1"/>
        <v>73.469387755102048</v>
      </c>
      <c r="P50">
        <f t="shared" si="96"/>
        <v>49</v>
      </c>
      <c r="Q50" s="6" t="b">
        <f>IF(ROUND($P50/COLUMNS($P$1:Q$1),0)=$P50/COLUMNS($P$1:Q$1),TRUE,FALSE)</f>
        <v>0</v>
      </c>
      <c r="R50" s="6" t="b">
        <f>IF(ROUND($P50/COLUMNS($P$1:R$1),0)=$P50/COLUMNS($P$1:R$1),TRUE,FALSE)</f>
        <v>0</v>
      </c>
      <c r="S50" s="6" t="b">
        <f>IF(ROUND($P50/COLUMNS($P$1:S$1),0)=$P50/COLUMNS($P$1:S$1),TRUE,FALSE)</f>
        <v>0</v>
      </c>
      <c r="T50" s="6" t="b">
        <f>IF(ROUND($P50/COLUMNS($P$1:T$1),0)=$P50/COLUMNS($P$1:T$1),TRUE,FALSE)</f>
        <v>0</v>
      </c>
      <c r="U50" s="6" t="b">
        <f>IF(ROUND($P50/COLUMNS($P$1:U$1),0)=$P50/COLUMNS($P$1:U$1),TRUE,FALSE)</f>
        <v>0</v>
      </c>
      <c r="V50" s="6" t="b">
        <f>IF(ROUND($P50/COLUMNS($P$1:V$1),0)=$P50/COLUMNS($P$1:V$1),TRUE,FALSE)</f>
        <v>1</v>
      </c>
      <c r="W50" s="6" t="b">
        <f>IF(ROUND($P50/COLUMNS($P$1:W$1),0)=$P50/COLUMNS($P$1:W$1),TRUE,FALSE)</f>
        <v>0</v>
      </c>
      <c r="Z50">
        <v>24</v>
      </c>
      <c r="AB50" s="15">
        <f>ROUNDDOWN(COLUMNS($AB$3:AB$3)*$Z50/8,0)</f>
        <v>3</v>
      </c>
      <c r="AC50" s="15">
        <f>ROUNDDOWN(COLUMNS($AB$3:AC$3)*$Z50/8,0)</f>
        <v>6</v>
      </c>
      <c r="AD50" s="15">
        <f>ROUNDDOWN(COLUMNS($AB$3:AD$3)*$Z50/8,0)</f>
        <v>9</v>
      </c>
      <c r="AE50" s="15">
        <f>ROUNDDOWN(COLUMNS($AB$3:AE$3)*$Z50/8,0)</f>
        <v>12</v>
      </c>
      <c r="AF50" s="15">
        <f>ROUNDDOWN(COLUMNS($AB$3:AF$3)*$Z50/8,0)</f>
        <v>15</v>
      </c>
      <c r="AG50" s="15">
        <f>ROUNDDOWN(COLUMNS($AB$3:AG$3)*$Z50/8,0)</f>
        <v>18</v>
      </c>
      <c r="AH50" s="15">
        <f>ROUNDDOWN(COLUMNS($AB$3:AH$3)*$Z50/8,0)</f>
        <v>21</v>
      </c>
      <c r="AI50" s="15">
        <f>ROUNDDOWN(COLUMNS($AB$3:AI$3)*$Z50/8,0)</f>
        <v>24</v>
      </c>
    </row>
    <row r="51" spans="1:35" x14ac:dyDescent="0.25">
      <c r="A51" s="13" t="s">
        <v>74</v>
      </c>
      <c r="N51" s="7"/>
      <c r="O51" s="4">
        <f t="shared" si="1"/>
        <v>72</v>
      </c>
      <c r="P51">
        <f t="shared" si="96"/>
        <v>50</v>
      </c>
      <c r="Q51" s="6" t="b">
        <f>IF(ROUND($P51/COLUMNS($P$1:Q$1),0)=$P51/COLUMNS($P$1:Q$1),TRUE,FALSE)</f>
        <v>1</v>
      </c>
      <c r="R51" s="6" t="b">
        <f>IF(ROUND($P51/COLUMNS($P$1:R$1),0)=$P51/COLUMNS($P$1:R$1),TRUE,FALSE)</f>
        <v>0</v>
      </c>
      <c r="S51" s="6" t="b">
        <f>IF(ROUND($P51/COLUMNS($P$1:S$1),0)=$P51/COLUMNS($P$1:S$1),TRUE,FALSE)</f>
        <v>0</v>
      </c>
      <c r="T51" s="6" t="b">
        <f>IF(ROUND($P51/COLUMNS($P$1:T$1),0)=$P51/COLUMNS($P$1:T$1),TRUE,FALSE)</f>
        <v>1</v>
      </c>
      <c r="U51" s="6" t="b">
        <f>IF(ROUND($P51/COLUMNS($P$1:U$1),0)=$P51/COLUMNS($P$1:U$1),TRUE,FALSE)</f>
        <v>0</v>
      </c>
      <c r="V51" s="6" t="b">
        <f>IF(ROUND($P51/COLUMNS($P$1:V$1),0)=$P51/COLUMNS($P$1:V$1),TRUE,FALSE)</f>
        <v>0</v>
      </c>
      <c r="W51" s="6" t="b">
        <f>IF(ROUND($P51/COLUMNS($P$1:W$1),0)=$P51/COLUMNS($P$1:W$1),TRUE,FALSE)</f>
        <v>0</v>
      </c>
      <c r="AB51">
        <f t="shared" ref="AB51" si="185">AB50-AA50</f>
        <v>3</v>
      </c>
      <c r="AC51">
        <f t="shared" ref="AC51" si="186">AC50-AB50</f>
        <v>3</v>
      </c>
      <c r="AD51">
        <f t="shared" ref="AD51" si="187">AD50-AC50</f>
        <v>3</v>
      </c>
      <c r="AE51">
        <f t="shared" ref="AE51" si="188">AE50-AD50</f>
        <v>3</v>
      </c>
      <c r="AF51">
        <f t="shared" ref="AF51" si="189">AF50-AE50</f>
        <v>3</v>
      </c>
      <c r="AG51">
        <f t="shared" ref="AG51" si="190">AG50-AF50</f>
        <v>3</v>
      </c>
      <c r="AH51">
        <f t="shared" ref="AH51" si="191">AH50-AG50</f>
        <v>3</v>
      </c>
      <c r="AI51">
        <f t="shared" ref="AI51" si="192">AI50-AH50</f>
        <v>3</v>
      </c>
    </row>
    <row r="52" spans="1:35" x14ac:dyDescent="0.25">
      <c r="A52" s="13" t="s">
        <v>87</v>
      </c>
      <c r="N52" s="7"/>
      <c r="O52" s="4">
        <f t="shared" si="1"/>
        <v>70.588235294117652</v>
      </c>
      <c r="P52">
        <f t="shared" si="96"/>
        <v>51</v>
      </c>
      <c r="Q52" s="6" t="b">
        <f>IF(ROUND($P52/COLUMNS($P$1:Q$1),0)=$P52/COLUMNS($P$1:Q$1),TRUE,FALSE)</f>
        <v>0</v>
      </c>
      <c r="R52" s="6" t="b">
        <f>IF(ROUND($P52/COLUMNS($P$1:R$1),0)=$P52/COLUMNS($P$1:R$1),TRUE,FALSE)</f>
        <v>1</v>
      </c>
      <c r="S52" s="6" t="b">
        <f>IF(ROUND($P52/COLUMNS($P$1:S$1),0)=$P52/COLUMNS($P$1:S$1),TRUE,FALSE)</f>
        <v>0</v>
      </c>
      <c r="T52" s="6" t="b">
        <f>IF(ROUND($P52/COLUMNS($P$1:T$1),0)=$P52/COLUMNS($P$1:T$1),TRUE,FALSE)</f>
        <v>0</v>
      </c>
      <c r="U52" s="6" t="b">
        <f>IF(ROUND($P52/COLUMNS($P$1:U$1),0)=$P52/COLUMNS($P$1:U$1),TRUE,FALSE)</f>
        <v>0</v>
      </c>
      <c r="V52" s="6" t="b">
        <f>IF(ROUND($P52/COLUMNS($P$1:V$1),0)=$P52/COLUMNS($P$1:V$1),TRUE,FALSE)</f>
        <v>0</v>
      </c>
      <c r="W52" s="6" t="b">
        <f>IF(ROUND($P52/COLUMNS($P$1:W$1),0)=$P52/COLUMNS($P$1:W$1),TRUE,FALSE)</f>
        <v>0</v>
      </c>
      <c r="Z52">
        <v>25</v>
      </c>
      <c r="AB52" s="15">
        <f>ROUNDDOWN(COLUMNS($AB$3:AB$3)*$Z52/8,0)</f>
        <v>3</v>
      </c>
      <c r="AC52" s="15">
        <f>ROUNDDOWN(COLUMNS($AB$3:AC$3)*$Z52/8,0)</f>
        <v>6</v>
      </c>
      <c r="AD52" s="15">
        <f>ROUNDDOWN(COLUMNS($AB$3:AD$3)*$Z52/8,0)</f>
        <v>9</v>
      </c>
      <c r="AE52" s="15">
        <f>ROUNDDOWN(COLUMNS($AB$3:AE$3)*$Z52/8,0)</f>
        <v>12</v>
      </c>
      <c r="AF52" s="15">
        <f>ROUNDDOWN(COLUMNS($AB$3:AF$3)*$Z52/8,0)</f>
        <v>15</v>
      </c>
      <c r="AG52" s="15">
        <f>ROUNDDOWN(COLUMNS($AB$3:AG$3)*$Z52/8,0)</f>
        <v>18</v>
      </c>
      <c r="AH52" s="15">
        <f>ROUNDDOWN(COLUMNS($AB$3:AH$3)*$Z52/8,0)</f>
        <v>21</v>
      </c>
      <c r="AI52" s="15">
        <f>ROUNDDOWN(COLUMNS($AB$3:AI$3)*$Z52/8,0)</f>
        <v>25</v>
      </c>
    </row>
    <row r="53" spans="1:35" x14ac:dyDescent="0.25">
      <c r="A53" s="13" t="s">
        <v>74</v>
      </c>
      <c r="N53" s="7"/>
      <c r="O53" s="4">
        <f t="shared" si="1"/>
        <v>69.230769230769226</v>
      </c>
      <c r="P53">
        <f t="shared" si="96"/>
        <v>52</v>
      </c>
      <c r="Q53" s="6" t="b">
        <f>IF(ROUND($P53/COLUMNS($P$1:Q$1),0)=$P53/COLUMNS($P$1:Q$1),TRUE,FALSE)</f>
        <v>1</v>
      </c>
      <c r="R53" s="6" t="b">
        <f>IF(ROUND($P53/COLUMNS($P$1:R$1),0)=$P53/COLUMNS($P$1:R$1),TRUE,FALSE)</f>
        <v>0</v>
      </c>
      <c r="S53" s="6" t="b">
        <f>IF(ROUND($P53/COLUMNS($P$1:S$1),0)=$P53/COLUMNS($P$1:S$1),TRUE,FALSE)</f>
        <v>1</v>
      </c>
      <c r="T53" s="6" t="b">
        <f>IF(ROUND($P53/COLUMNS($P$1:T$1),0)=$P53/COLUMNS($P$1:T$1),TRUE,FALSE)</f>
        <v>0</v>
      </c>
      <c r="U53" s="6" t="b">
        <f>IF(ROUND($P53/COLUMNS($P$1:U$1),0)=$P53/COLUMNS($P$1:U$1),TRUE,FALSE)</f>
        <v>0</v>
      </c>
      <c r="V53" s="6" t="b">
        <f>IF(ROUND($P53/COLUMNS($P$1:V$1),0)=$P53/COLUMNS($P$1:V$1),TRUE,FALSE)</f>
        <v>0</v>
      </c>
      <c r="W53" s="6" t="b">
        <f>IF(ROUND($P53/COLUMNS($P$1:W$1),0)=$P53/COLUMNS($P$1:W$1),TRUE,FALSE)</f>
        <v>0</v>
      </c>
      <c r="AB53">
        <f t="shared" ref="AB53" si="193">AB52-AA52</f>
        <v>3</v>
      </c>
      <c r="AC53">
        <f t="shared" ref="AC53" si="194">AC52-AB52</f>
        <v>3</v>
      </c>
      <c r="AD53">
        <f t="shared" ref="AD53" si="195">AD52-AC52</f>
        <v>3</v>
      </c>
      <c r="AE53">
        <f t="shared" ref="AE53" si="196">AE52-AD52</f>
        <v>3</v>
      </c>
      <c r="AF53">
        <f t="shared" ref="AF53" si="197">AF52-AE52</f>
        <v>3</v>
      </c>
      <c r="AG53">
        <f t="shared" ref="AG53" si="198">AG52-AF52</f>
        <v>3</v>
      </c>
      <c r="AH53">
        <f t="shared" ref="AH53" si="199">AH52-AG52</f>
        <v>3</v>
      </c>
      <c r="AI53">
        <f t="shared" ref="AI53" si="200">AI52-AH52</f>
        <v>4</v>
      </c>
    </row>
    <row r="54" spans="1:35" x14ac:dyDescent="0.25">
      <c r="A54" s="13" t="s">
        <v>88</v>
      </c>
      <c r="N54" s="7"/>
      <c r="O54" s="4">
        <f t="shared" si="1"/>
        <v>67.924528301886795</v>
      </c>
      <c r="P54">
        <f t="shared" si="96"/>
        <v>53</v>
      </c>
      <c r="Q54" s="6" t="b">
        <f>IF(ROUND($P54/COLUMNS($P$1:Q$1),0)=$P54/COLUMNS($P$1:Q$1),TRUE,FALSE)</f>
        <v>0</v>
      </c>
      <c r="R54" s="6" t="b">
        <f>IF(ROUND($P54/COLUMNS($P$1:R$1),0)=$P54/COLUMNS($P$1:R$1),TRUE,FALSE)</f>
        <v>0</v>
      </c>
      <c r="S54" s="6" t="b">
        <f>IF(ROUND($P54/COLUMNS($P$1:S$1),0)=$P54/COLUMNS($P$1:S$1),TRUE,FALSE)</f>
        <v>0</v>
      </c>
      <c r="T54" s="6" t="b">
        <f>IF(ROUND($P54/COLUMNS($P$1:T$1),0)=$P54/COLUMNS($P$1:T$1),TRUE,FALSE)</f>
        <v>0</v>
      </c>
      <c r="U54" s="6" t="b">
        <f>IF(ROUND($P54/COLUMNS($P$1:U$1),0)=$P54/COLUMNS($P$1:U$1),TRUE,FALSE)</f>
        <v>0</v>
      </c>
      <c r="V54" s="6" t="b">
        <f>IF(ROUND($P54/COLUMNS($P$1:V$1),0)=$P54/COLUMNS($P$1:V$1),TRUE,FALSE)</f>
        <v>0</v>
      </c>
      <c r="W54" s="6" t="b">
        <f>IF(ROUND($P54/COLUMNS($P$1:W$1),0)=$P54/COLUMNS($P$1:W$1),TRUE,FALSE)</f>
        <v>0</v>
      </c>
      <c r="Z54">
        <v>26</v>
      </c>
      <c r="AB54" s="15">
        <f>ROUNDDOWN(COLUMNS($AB$3:AB$3)*$Z54/8,0)</f>
        <v>3</v>
      </c>
      <c r="AC54" s="15">
        <f>ROUNDDOWN(COLUMNS($AB$3:AC$3)*$Z54/8,0)</f>
        <v>6</v>
      </c>
      <c r="AD54" s="15">
        <f>ROUNDDOWN(COLUMNS($AB$3:AD$3)*$Z54/8,0)</f>
        <v>9</v>
      </c>
      <c r="AE54" s="15">
        <f>ROUNDDOWN(COLUMNS($AB$3:AE$3)*$Z54/8,0)</f>
        <v>13</v>
      </c>
      <c r="AF54" s="15">
        <f>ROUNDDOWN(COLUMNS($AB$3:AF$3)*$Z54/8,0)</f>
        <v>16</v>
      </c>
      <c r="AG54" s="15">
        <f>ROUNDDOWN(COLUMNS($AB$3:AG$3)*$Z54/8,0)</f>
        <v>19</v>
      </c>
      <c r="AH54" s="15">
        <f>ROUNDDOWN(COLUMNS($AB$3:AH$3)*$Z54/8,0)</f>
        <v>22</v>
      </c>
      <c r="AI54" s="15">
        <f>ROUNDDOWN(COLUMNS($AB$3:AI$3)*$Z54/8,0)</f>
        <v>26</v>
      </c>
    </row>
    <row r="55" spans="1:35" x14ac:dyDescent="0.25">
      <c r="A55" s="13" t="s">
        <v>74</v>
      </c>
      <c r="N55" s="7"/>
      <c r="O55" s="4">
        <f t="shared" si="1"/>
        <v>66.666666666666671</v>
      </c>
      <c r="P55">
        <f t="shared" si="96"/>
        <v>54</v>
      </c>
      <c r="Q55" s="6" t="b">
        <f>IF(ROUND($P55/COLUMNS($P$1:Q$1),0)=$P55/COLUMNS($P$1:Q$1),TRUE,FALSE)</f>
        <v>1</v>
      </c>
      <c r="R55" s="6" t="b">
        <f>IF(ROUND($P55/COLUMNS($P$1:R$1),0)=$P55/COLUMNS($P$1:R$1),TRUE,FALSE)</f>
        <v>1</v>
      </c>
      <c r="S55" s="6" t="b">
        <f>IF(ROUND($P55/COLUMNS($P$1:S$1),0)=$P55/COLUMNS($P$1:S$1),TRUE,FALSE)</f>
        <v>0</v>
      </c>
      <c r="T55" s="6" t="b">
        <f>IF(ROUND($P55/COLUMNS($P$1:T$1),0)=$P55/COLUMNS($P$1:T$1),TRUE,FALSE)</f>
        <v>0</v>
      </c>
      <c r="U55" s="6" t="b">
        <f>IF(ROUND($P55/COLUMNS($P$1:U$1),0)=$P55/COLUMNS($P$1:U$1),TRUE,FALSE)</f>
        <v>1</v>
      </c>
      <c r="V55" s="6" t="b">
        <f>IF(ROUND($P55/COLUMNS($P$1:V$1),0)=$P55/COLUMNS($P$1:V$1),TRUE,FALSE)</f>
        <v>0</v>
      </c>
      <c r="W55" s="6" t="b">
        <f>IF(ROUND($P55/COLUMNS($P$1:W$1),0)=$P55/COLUMNS($P$1:W$1),TRUE,FALSE)</f>
        <v>0</v>
      </c>
      <c r="AB55">
        <f t="shared" ref="AB55" si="201">AB54-AA54</f>
        <v>3</v>
      </c>
      <c r="AC55">
        <f t="shared" ref="AC55" si="202">AC54-AB54</f>
        <v>3</v>
      </c>
      <c r="AD55">
        <f t="shared" ref="AD55" si="203">AD54-AC54</f>
        <v>3</v>
      </c>
      <c r="AE55">
        <f t="shared" ref="AE55" si="204">AE54-AD54</f>
        <v>4</v>
      </c>
      <c r="AF55">
        <f t="shared" ref="AF55" si="205">AF54-AE54</f>
        <v>3</v>
      </c>
      <c r="AG55">
        <f t="shared" ref="AG55" si="206">AG54-AF54</f>
        <v>3</v>
      </c>
      <c r="AH55">
        <f t="shared" ref="AH55" si="207">AH54-AG54</f>
        <v>3</v>
      </c>
      <c r="AI55">
        <f t="shared" ref="AI55" si="208">AI54-AH54</f>
        <v>4</v>
      </c>
    </row>
    <row r="56" spans="1:35" x14ac:dyDescent="0.25">
      <c r="A56" s="13" t="s">
        <v>89</v>
      </c>
      <c r="N56" s="7"/>
      <c r="O56" s="4">
        <f t="shared" si="1"/>
        <v>65.454545454545453</v>
      </c>
      <c r="P56">
        <f t="shared" si="96"/>
        <v>55</v>
      </c>
      <c r="Q56" s="6" t="b">
        <f>IF(ROUND($P56/COLUMNS($P$1:Q$1),0)=$P56/COLUMNS($P$1:Q$1),TRUE,FALSE)</f>
        <v>0</v>
      </c>
      <c r="R56" s="6" t="b">
        <f>IF(ROUND($P56/COLUMNS($P$1:R$1),0)=$P56/COLUMNS($P$1:R$1),TRUE,FALSE)</f>
        <v>0</v>
      </c>
      <c r="S56" s="6" t="b">
        <f>IF(ROUND($P56/COLUMNS($P$1:S$1),0)=$P56/COLUMNS($P$1:S$1),TRUE,FALSE)</f>
        <v>0</v>
      </c>
      <c r="T56" s="6" t="b">
        <f>IF(ROUND($P56/COLUMNS($P$1:T$1),0)=$P56/COLUMNS($P$1:T$1),TRUE,FALSE)</f>
        <v>1</v>
      </c>
      <c r="U56" s="6" t="b">
        <f>IF(ROUND($P56/COLUMNS($P$1:U$1),0)=$P56/COLUMNS($P$1:U$1),TRUE,FALSE)</f>
        <v>0</v>
      </c>
      <c r="V56" s="6" t="b">
        <f>IF(ROUND($P56/COLUMNS($P$1:V$1),0)=$P56/COLUMNS($P$1:V$1),TRUE,FALSE)</f>
        <v>0</v>
      </c>
      <c r="W56" s="6" t="b">
        <f>IF(ROUND($P56/COLUMNS($P$1:W$1),0)=$P56/COLUMNS($P$1:W$1),TRUE,FALSE)</f>
        <v>0</v>
      </c>
      <c r="Z56">
        <v>27</v>
      </c>
      <c r="AB56" s="15">
        <f>ROUNDDOWN(COLUMNS($AB$3:AB$3)*$Z56/8,0)</f>
        <v>3</v>
      </c>
      <c r="AC56" s="15">
        <f>ROUNDDOWN(COLUMNS($AB$3:AC$3)*$Z56/8,0)</f>
        <v>6</v>
      </c>
      <c r="AD56" s="15">
        <f>ROUNDDOWN(COLUMNS($AB$3:AD$3)*$Z56/8,0)</f>
        <v>10</v>
      </c>
      <c r="AE56" s="15">
        <f>ROUNDDOWN(COLUMNS($AB$3:AE$3)*$Z56/8,0)</f>
        <v>13</v>
      </c>
      <c r="AF56" s="15">
        <f>ROUNDDOWN(COLUMNS($AB$3:AF$3)*$Z56/8,0)</f>
        <v>16</v>
      </c>
      <c r="AG56" s="15">
        <f>ROUNDDOWN(COLUMNS($AB$3:AG$3)*$Z56/8,0)</f>
        <v>20</v>
      </c>
      <c r="AH56" s="15">
        <f>ROUNDDOWN(COLUMNS($AB$3:AH$3)*$Z56/8,0)</f>
        <v>23</v>
      </c>
      <c r="AI56" s="15">
        <f>ROUNDDOWN(COLUMNS($AB$3:AI$3)*$Z56/8,0)</f>
        <v>27</v>
      </c>
    </row>
    <row r="57" spans="1:35" x14ac:dyDescent="0.25">
      <c r="A57" s="13" t="s">
        <v>74</v>
      </c>
      <c r="N57" s="7"/>
      <c r="O57" s="4">
        <f t="shared" si="1"/>
        <v>64.285714285714292</v>
      </c>
      <c r="P57">
        <f t="shared" si="96"/>
        <v>56</v>
      </c>
      <c r="Q57" s="6" t="b">
        <f>IF(ROUND($P57/COLUMNS($P$1:Q$1),0)=$P57/COLUMNS($P$1:Q$1),TRUE,FALSE)</f>
        <v>1</v>
      </c>
      <c r="R57" s="6" t="b">
        <f>IF(ROUND($P57/COLUMNS($P$1:R$1),0)=$P57/COLUMNS($P$1:R$1),TRUE,FALSE)</f>
        <v>0</v>
      </c>
      <c r="S57" s="6" t="b">
        <f>IF(ROUND($P57/COLUMNS($P$1:S$1),0)=$P57/COLUMNS($P$1:S$1),TRUE,FALSE)</f>
        <v>1</v>
      </c>
      <c r="T57" s="6" t="b">
        <f>IF(ROUND($P57/COLUMNS($P$1:T$1),0)=$P57/COLUMNS($P$1:T$1),TRUE,FALSE)</f>
        <v>0</v>
      </c>
      <c r="U57" s="6" t="b">
        <f>IF(ROUND($P57/COLUMNS($P$1:U$1),0)=$P57/COLUMNS($P$1:U$1),TRUE,FALSE)</f>
        <v>0</v>
      </c>
      <c r="V57" s="6" t="b">
        <f>IF(ROUND($P57/COLUMNS($P$1:V$1),0)=$P57/COLUMNS($P$1:V$1),TRUE,FALSE)</f>
        <v>1</v>
      </c>
      <c r="W57" s="6" t="b">
        <f>IF(ROUND($P57/COLUMNS($P$1:W$1),0)=$P57/COLUMNS($P$1:W$1),TRUE,FALSE)</f>
        <v>1</v>
      </c>
      <c r="AB57">
        <f t="shared" ref="AB57" si="209">AB56-AA56</f>
        <v>3</v>
      </c>
      <c r="AC57">
        <f t="shared" ref="AC57" si="210">AC56-AB56</f>
        <v>3</v>
      </c>
      <c r="AD57">
        <f t="shared" ref="AD57" si="211">AD56-AC56</f>
        <v>4</v>
      </c>
      <c r="AE57">
        <f t="shared" ref="AE57" si="212">AE56-AD56</f>
        <v>3</v>
      </c>
      <c r="AF57">
        <f t="shared" ref="AF57" si="213">AF56-AE56</f>
        <v>3</v>
      </c>
      <c r="AG57">
        <f t="shared" ref="AG57" si="214">AG56-AF56</f>
        <v>4</v>
      </c>
      <c r="AH57">
        <f t="shared" ref="AH57" si="215">AH56-AG56</f>
        <v>3</v>
      </c>
      <c r="AI57">
        <f t="shared" ref="AI57" si="216">AI56-AH56</f>
        <v>4</v>
      </c>
    </row>
    <row r="58" spans="1:35" x14ac:dyDescent="0.25">
      <c r="A58" s="13" t="s">
        <v>90</v>
      </c>
      <c r="N58" s="7"/>
      <c r="O58" s="4">
        <f t="shared" si="1"/>
        <v>63.157894736842103</v>
      </c>
      <c r="P58">
        <f t="shared" si="96"/>
        <v>57</v>
      </c>
      <c r="Q58" s="6" t="b">
        <f>IF(ROUND($P58/COLUMNS($P$1:Q$1),0)=$P58/COLUMNS($P$1:Q$1),TRUE,FALSE)</f>
        <v>0</v>
      </c>
      <c r="R58" s="6" t="b">
        <f>IF(ROUND($P58/COLUMNS($P$1:R$1),0)=$P58/COLUMNS($P$1:R$1),TRUE,FALSE)</f>
        <v>1</v>
      </c>
      <c r="S58" s="6" t="b">
        <f>IF(ROUND($P58/COLUMNS($P$1:S$1),0)=$P58/COLUMNS($P$1:S$1),TRUE,FALSE)</f>
        <v>0</v>
      </c>
      <c r="T58" s="6" t="b">
        <f>IF(ROUND($P58/COLUMNS($P$1:T$1),0)=$P58/COLUMNS($P$1:T$1),TRUE,FALSE)</f>
        <v>0</v>
      </c>
      <c r="U58" s="6" t="b">
        <f>IF(ROUND($P58/COLUMNS($P$1:U$1),0)=$P58/COLUMNS($P$1:U$1),TRUE,FALSE)</f>
        <v>0</v>
      </c>
      <c r="V58" s="6" t="b">
        <f>IF(ROUND($P58/COLUMNS($P$1:V$1),0)=$P58/COLUMNS($P$1:V$1),TRUE,FALSE)</f>
        <v>0</v>
      </c>
      <c r="W58" s="6" t="b">
        <f>IF(ROUND($P58/COLUMNS($P$1:W$1),0)=$P58/COLUMNS($P$1:W$1),TRUE,FALSE)</f>
        <v>0</v>
      </c>
      <c r="Z58">
        <v>28</v>
      </c>
      <c r="AB58" s="15">
        <f>ROUNDDOWN(COLUMNS($AB$3:AB$3)*$Z58/8,0)</f>
        <v>3</v>
      </c>
      <c r="AC58" s="15">
        <f>ROUNDDOWN(COLUMNS($AB$3:AC$3)*$Z58/8,0)</f>
        <v>7</v>
      </c>
      <c r="AD58" s="15">
        <f>ROUNDDOWN(COLUMNS($AB$3:AD$3)*$Z58/8,0)</f>
        <v>10</v>
      </c>
      <c r="AE58" s="15">
        <f>ROUNDDOWN(COLUMNS($AB$3:AE$3)*$Z58/8,0)</f>
        <v>14</v>
      </c>
      <c r="AF58" s="15">
        <f>ROUNDDOWN(COLUMNS($AB$3:AF$3)*$Z58/8,0)</f>
        <v>17</v>
      </c>
      <c r="AG58" s="15">
        <f>ROUNDDOWN(COLUMNS($AB$3:AG$3)*$Z58/8,0)</f>
        <v>21</v>
      </c>
      <c r="AH58" s="15">
        <f>ROUNDDOWN(COLUMNS($AB$3:AH$3)*$Z58/8,0)</f>
        <v>24</v>
      </c>
      <c r="AI58" s="15">
        <f>ROUNDDOWN(COLUMNS($AB$3:AI$3)*$Z58/8,0)</f>
        <v>28</v>
      </c>
    </row>
    <row r="59" spans="1:35" x14ac:dyDescent="0.25">
      <c r="A59" s="13" t="s">
        <v>91</v>
      </c>
      <c r="N59" s="7"/>
      <c r="O59" s="4">
        <f t="shared" si="1"/>
        <v>62.068965517241381</v>
      </c>
      <c r="P59">
        <f t="shared" si="96"/>
        <v>58</v>
      </c>
      <c r="Q59" s="6" t="b">
        <f>IF(ROUND($P59/COLUMNS($P$1:Q$1),0)=$P59/COLUMNS($P$1:Q$1),TRUE,FALSE)</f>
        <v>1</v>
      </c>
      <c r="R59" s="6" t="b">
        <f>IF(ROUND($P59/COLUMNS($P$1:R$1),0)=$P59/COLUMNS($P$1:R$1),TRUE,FALSE)</f>
        <v>0</v>
      </c>
      <c r="S59" s="6" t="b">
        <f>IF(ROUND($P59/COLUMNS($P$1:S$1),0)=$P59/COLUMNS($P$1:S$1),TRUE,FALSE)</f>
        <v>0</v>
      </c>
      <c r="T59" s="6" t="b">
        <f>IF(ROUND($P59/COLUMNS($P$1:T$1),0)=$P59/COLUMNS($P$1:T$1),TRUE,FALSE)</f>
        <v>0</v>
      </c>
      <c r="U59" s="6" t="b">
        <f>IF(ROUND($P59/COLUMNS($P$1:U$1),0)=$P59/COLUMNS($P$1:U$1),TRUE,FALSE)</f>
        <v>0</v>
      </c>
      <c r="V59" s="6" t="b">
        <f>IF(ROUND($P59/COLUMNS($P$1:V$1),0)=$P59/COLUMNS($P$1:V$1),TRUE,FALSE)</f>
        <v>0</v>
      </c>
      <c r="W59" s="6" t="b">
        <f>IF(ROUND($P59/COLUMNS($P$1:W$1),0)=$P59/COLUMNS($P$1:W$1),TRUE,FALSE)</f>
        <v>0</v>
      </c>
      <c r="AB59">
        <f t="shared" ref="AB59" si="217">AB58-AA58</f>
        <v>3</v>
      </c>
      <c r="AC59">
        <f t="shared" ref="AC59" si="218">AC58-AB58</f>
        <v>4</v>
      </c>
      <c r="AD59">
        <f t="shared" ref="AD59" si="219">AD58-AC58</f>
        <v>3</v>
      </c>
      <c r="AE59">
        <f t="shared" ref="AE59" si="220">AE58-AD58</f>
        <v>4</v>
      </c>
      <c r="AF59">
        <f t="shared" ref="AF59" si="221">AF58-AE58</f>
        <v>3</v>
      </c>
      <c r="AG59">
        <f t="shared" ref="AG59" si="222">AG58-AF58</f>
        <v>4</v>
      </c>
      <c r="AH59">
        <f t="shared" ref="AH59" si="223">AH58-AG58</f>
        <v>3</v>
      </c>
      <c r="AI59">
        <f t="shared" ref="AI59" si="224">AI58-AH58</f>
        <v>4</v>
      </c>
    </row>
    <row r="60" spans="1:35" x14ac:dyDescent="0.25">
      <c r="A60" s="12" t="s">
        <v>92</v>
      </c>
      <c r="N60" s="7"/>
      <c r="O60" s="4">
        <f t="shared" si="1"/>
        <v>61.016949152542374</v>
      </c>
      <c r="P60">
        <f t="shared" si="96"/>
        <v>59</v>
      </c>
      <c r="Q60" s="6" t="b">
        <f>IF(ROUND($P60/COLUMNS($P$1:Q$1),0)=$P60/COLUMNS($P$1:Q$1),TRUE,FALSE)</f>
        <v>0</v>
      </c>
      <c r="R60" s="6" t="b">
        <f>IF(ROUND($P60/COLUMNS($P$1:R$1),0)=$P60/COLUMNS($P$1:R$1),TRUE,FALSE)</f>
        <v>0</v>
      </c>
      <c r="S60" s="6" t="b">
        <f>IF(ROUND($P60/COLUMNS($P$1:S$1),0)=$P60/COLUMNS($P$1:S$1),TRUE,FALSE)</f>
        <v>0</v>
      </c>
      <c r="T60" s="6" t="b">
        <f>IF(ROUND($P60/COLUMNS($P$1:T$1),0)=$P60/COLUMNS($P$1:T$1),TRUE,FALSE)</f>
        <v>0</v>
      </c>
      <c r="U60" s="6" t="b">
        <f>IF(ROUND($P60/COLUMNS($P$1:U$1),0)=$P60/COLUMNS($P$1:U$1),TRUE,FALSE)</f>
        <v>0</v>
      </c>
      <c r="V60" s="6" t="b">
        <f>IF(ROUND($P60/COLUMNS($P$1:V$1),0)=$P60/COLUMNS($P$1:V$1),TRUE,FALSE)</f>
        <v>0</v>
      </c>
      <c r="W60" s="6" t="b">
        <f>IF(ROUND($P60/COLUMNS($P$1:W$1),0)=$P60/COLUMNS($P$1:W$1),TRUE,FALSE)</f>
        <v>0</v>
      </c>
      <c r="Z60">
        <v>29</v>
      </c>
      <c r="AB60" s="15">
        <f>ROUNDDOWN(COLUMNS($AB$3:AB$3)*$Z60/8,0)</f>
        <v>3</v>
      </c>
      <c r="AC60" s="15">
        <f>ROUNDDOWN(COLUMNS($AB$3:AC$3)*$Z60/8,0)</f>
        <v>7</v>
      </c>
      <c r="AD60" s="15">
        <f>ROUNDDOWN(COLUMNS($AB$3:AD$3)*$Z60/8,0)</f>
        <v>10</v>
      </c>
      <c r="AE60" s="15">
        <f>ROUNDDOWN(COLUMNS($AB$3:AE$3)*$Z60/8,0)</f>
        <v>14</v>
      </c>
      <c r="AF60" s="15">
        <f>ROUNDDOWN(COLUMNS($AB$3:AF$3)*$Z60/8,0)</f>
        <v>18</v>
      </c>
      <c r="AG60" s="15">
        <f>ROUNDDOWN(COLUMNS($AB$3:AG$3)*$Z60/8,0)</f>
        <v>21</v>
      </c>
      <c r="AH60" s="15">
        <f>ROUNDDOWN(COLUMNS($AB$3:AH$3)*$Z60/8,0)</f>
        <v>25</v>
      </c>
      <c r="AI60" s="15">
        <f>ROUNDDOWN(COLUMNS($AB$3:AI$3)*$Z60/8,0)</f>
        <v>29</v>
      </c>
    </row>
    <row r="61" spans="1:35" ht="15.75" thickBot="1" x14ac:dyDescent="0.3">
      <c r="N61" s="7"/>
      <c r="O61" s="8">
        <f t="shared" si="1"/>
        <v>60</v>
      </c>
      <c r="P61" s="9">
        <f t="shared" si="96"/>
        <v>60</v>
      </c>
      <c r="Q61" s="6" t="b">
        <f>IF(ROUND($P61/COLUMNS($P$1:Q$1),0)=$P61/COLUMNS($P$1:Q$1),TRUE,FALSE)</f>
        <v>1</v>
      </c>
      <c r="R61" s="6" t="b">
        <f>IF(ROUND($P61/COLUMNS($P$1:R$1),0)=$P61/COLUMNS($P$1:R$1),TRUE,FALSE)</f>
        <v>1</v>
      </c>
      <c r="S61" s="6" t="b">
        <f>IF(ROUND($P61/COLUMNS($P$1:S$1),0)=$P61/COLUMNS($P$1:S$1),TRUE,FALSE)</f>
        <v>1</v>
      </c>
      <c r="T61" s="6" t="b">
        <f>IF(ROUND($P61/COLUMNS($P$1:T$1),0)=$P61/COLUMNS($P$1:T$1),TRUE,FALSE)</f>
        <v>1</v>
      </c>
      <c r="U61" s="6" t="b">
        <f>IF(ROUND($P61/COLUMNS($P$1:U$1),0)=$P61/COLUMNS($P$1:U$1),TRUE,FALSE)</f>
        <v>1</v>
      </c>
      <c r="V61" s="6" t="b">
        <f>IF(ROUND($P61/COLUMNS($P$1:V$1),0)=$P61/COLUMNS($P$1:V$1),TRUE,FALSE)</f>
        <v>0</v>
      </c>
      <c r="W61" s="6" t="b">
        <f>IF(ROUND($P61/COLUMNS($P$1:W$1),0)=$P61/COLUMNS($P$1:W$1),TRUE,FALSE)</f>
        <v>0</v>
      </c>
      <c r="AB61">
        <f t="shared" ref="AB61" si="225">AB60-AA60</f>
        <v>3</v>
      </c>
      <c r="AC61">
        <f t="shared" ref="AC61" si="226">AC60-AB60</f>
        <v>4</v>
      </c>
      <c r="AD61">
        <f t="shared" ref="AD61" si="227">AD60-AC60</f>
        <v>3</v>
      </c>
      <c r="AE61">
        <f t="shared" ref="AE61" si="228">AE60-AD60</f>
        <v>4</v>
      </c>
      <c r="AF61">
        <f t="shared" ref="AF61" si="229">AF60-AE60</f>
        <v>4</v>
      </c>
      <c r="AG61">
        <f t="shared" ref="AG61" si="230">AG60-AF60</f>
        <v>3</v>
      </c>
      <c r="AH61">
        <f t="shared" ref="AH61" si="231">AH60-AG60</f>
        <v>4</v>
      </c>
      <c r="AI61">
        <f t="shared" ref="AI61" si="232">AI60-AH60</f>
        <v>4</v>
      </c>
    </row>
    <row r="62" spans="1:35" ht="15.75" thickTop="1" x14ac:dyDescent="0.25">
      <c r="N62" s="7"/>
      <c r="O62" s="4">
        <f t="shared" si="1"/>
        <v>59.016393442622949</v>
      </c>
      <c r="P62">
        <f t="shared" si="96"/>
        <v>61</v>
      </c>
      <c r="Q62" s="6" t="b">
        <f>IF(ROUND($P62/COLUMNS($P$1:Q$1),0)=$P62/COLUMNS($P$1:Q$1),TRUE,FALSE)</f>
        <v>0</v>
      </c>
      <c r="R62" s="6" t="b">
        <f>IF(ROUND($P62/COLUMNS($P$1:R$1),0)=$P62/COLUMNS($P$1:R$1),TRUE,FALSE)</f>
        <v>0</v>
      </c>
      <c r="S62" s="6" t="b">
        <f>IF(ROUND($P62/COLUMNS($P$1:S$1),0)=$P62/COLUMNS($P$1:S$1),TRUE,FALSE)</f>
        <v>0</v>
      </c>
      <c r="T62" s="6" t="b">
        <f>IF(ROUND($P62/COLUMNS($P$1:T$1),0)=$P62/COLUMNS($P$1:T$1),TRUE,FALSE)</f>
        <v>0</v>
      </c>
      <c r="U62" s="6" t="b">
        <f>IF(ROUND($P62/COLUMNS($P$1:U$1),0)=$P62/COLUMNS($P$1:U$1),TRUE,FALSE)</f>
        <v>0</v>
      </c>
      <c r="V62" s="6" t="b">
        <f>IF(ROUND($P62/COLUMNS($P$1:V$1),0)=$P62/COLUMNS($P$1:V$1),TRUE,FALSE)</f>
        <v>0</v>
      </c>
      <c r="W62" s="6" t="b">
        <f>IF(ROUND($P62/COLUMNS($P$1:W$1),0)=$P62/COLUMNS($P$1:W$1),TRUE,FALSE)</f>
        <v>0</v>
      </c>
      <c r="Z62">
        <v>30</v>
      </c>
      <c r="AB62" s="15">
        <f>ROUNDDOWN(COLUMNS($AB$3:AB$3)*$Z62/8,0)</f>
        <v>3</v>
      </c>
      <c r="AC62" s="15">
        <f>ROUNDDOWN(COLUMNS($AB$3:AC$3)*$Z62/8,0)</f>
        <v>7</v>
      </c>
      <c r="AD62" s="15">
        <f>ROUNDDOWN(COLUMNS($AB$3:AD$3)*$Z62/8,0)</f>
        <v>11</v>
      </c>
      <c r="AE62" s="15">
        <f>ROUNDDOWN(COLUMNS($AB$3:AE$3)*$Z62/8,0)</f>
        <v>15</v>
      </c>
      <c r="AF62" s="15">
        <f>ROUNDDOWN(COLUMNS($AB$3:AF$3)*$Z62/8,0)</f>
        <v>18</v>
      </c>
      <c r="AG62" s="15">
        <f>ROUNDDOWN(COLUMNS($AB$3:AG$3)*$Z62/8,0)</f>
        <v>22</v>
      </c>
      <c r="AH62" s="15">
        <f>ROUNDDOWN(COLUMNS($AB$3:AH$3)*$Z62/8,0)</f>
        <v>26</v>
      </c>
      <c r="AI62" s="15">
        <f>ROUNDDOWN(COLUMNS($AB$3:AI$3)*$Z62/8,0)</f>
        <v>30</v>
      </c>
    </row>
    <row r="63" spans="1:35" x14ac:dyDescent="0.25">
      <c r="A63" s="13" t="s">
        <v>93</v>
      </c>
      <c r="N63" s="7"/>
      <c r="O63" s="4">
        <f t="shared" si="1"/>
        <v>58.064516129032256</v>
      </c>
      <c r="P63">
        <f t="shared" si="96"/>
        <v>62</v>
      </c>
      <c r="Q63" s="6" t="b">
        <f>IF(ROUND($P63/COLUMNS($P$1:Q$1),0)=$P63/COLUMNS($P$1:Q$1),TRUE,FALSE)</f>
        <v>1</v>
      </c>
      <c r="R63" s="6" t="b">
        <f>IF(ROUND($P63/COLUMNS($P$1:R$1),0)=$P63/COLUMNS($P$1:R$1),TRUE,FALSE)</f>
        <v>0</v>
      </c>
      <c r="S63" s="6" t="b">
        <f>IF(ROUND($P63/COLUMNS($P$1:S$1),0)=$P63/COLUMNS($P$1:S$1),TRUE,FALSE)</f>
        <v>0</v>
      </c>
      <c r="T63" s="6" t="b">
        <f>IF(ROUND($P63/COLUMNS($P$1:T$1),0)=$P63/COLUMNS($P$1:T$1),TRUE,FALSE)</f>
        <v>0</v>
      </c>
      <c r="U63" s="6" t="b">
        <f>IF(ROUND($P63/COLUMNS($P$1:U$1),0)=$P63/COLUMNS($P$1:U$1),TRUE,FALSE)</f>
        <v>0</v>
      </c>
      <c r="V63" s="6" t="b">
        <f>IF(ROUND($P63/COLUMNS($P$1:V$1),0)=$P63/COLUMNS($P$1:V$1),TRUE,FALSE)</f>
        <v>0</v>
      </c>
      <c r="W63" s="6" t="b">
        <f>IF(ROUND($P63/COLUMNS($P$1:W$1),0)=$P63/COLUMNS($P$1:W$1),TRUE,FALSE)</f>
        <v>0</v>
      </c>
      <c r="AB63">
        <f t="shared" ref="AB63" si="233">AB62-AA62</f>
        <v>3</v>
      </c>
      <c r="AC63">
        <f t="shared" ref="AC63" si="234">AC62-AB62</f>
        <v>4</v>
      </c>
      <c r="AD63">
        <f t="shared" ref="AD63" si="235">AD62-AC62</f>
        <v>4</v>
      </c>
      <c r="AE63">
        <f t="shared" ref="AE63" si="236">AE62-AD62</f>
        <v>4</v>
      </c>
      <c r="AF63">
        <f t="shared" ref="AF63" si="237">AF62-AE62</f>
        <v>3</v>
      </c>
      <c r="AG63">
        <f t="shared" ref="AG63" si="238">AG62-AF62</f>
        <v>4</v>
      </c>
      <c r="AH63">
        <f t="shared" ref="AH63" si="239">AH62-AG62</f>
        <v>4</v>
      </c>
      <c r="AI63">
        <f t="shared" ref="AI63" si="240">AI62-AH62</f>
        <v>4</v>
      </c>
    </row>
    <row r="64" spans="1:35" x14ac:dyDescent="0.25">
      <c r="A64" s="13" t="s">
        <v>94</v>
      </c>
      <c r="N64" s="7"/>
      <c r="O64" s="4">
        <f t="shared" si="1"/>
        <v>57.142857142857146</v>
      </c>
      <c r="P64">
        <f t="shared" si="96"/>
        <v>63</v>
      </c>
      <c r="Q64" s="6" t="b">
        <f>IF(ROUND($P64/COLUMNS($P$1:Q$1),0)=$P64/COLUMNS($P$1:Q$1),TRUE,FALSE)</f>
        <v>0</v>
      </c>
      <c r="R64" s="6" t="b">
        <f>IF(ROUND($P64/COLUMNS($P$1:R$1),0)=$P64/COLUMNS($P$1:R$1),TRUE,FALSE)</f>
        <v>1</v>
      </c>
      <c r="S64" s="6" t="b">
        <f>IF(ROUND($P64/COLUMNS($P$1:S$1),0)=$P64/COLUMNS($P$1:S$1),TRUE,FALSE)</f>
        <v>0</v>
      </c>
      <c r="T64" s="6" t="b">
        <f>IF(ROUND($P64/COLUMNS($P$1:T$1),0)=$P64/COLUMNS($P$1:T$1),TRUE,FALSE)</f>
        <v>0</v>
      </c>
      <c r="U64" s="6" t="b">
        <f>IF(ROUND($P64/COLUMNS($P$1:U$1),0)=$P64/COLUMNS($P$1:U$1),TRUE,FALSE)</f>
        <v>0</v>
      </c>
      <c r="V64" s="6" t="b">
        <f>IF(ROUND($P64/COLUMNS($P$1:V$1),0)=$P64/COLUMNS($P$1:V$1),TRUE,FALSE)</f>
        <v>1</v>
      </c>
      <c r="W64" s="6" t="b">
        <f>IF(ROUND($P64/COLUMNS($P$1:W$1),0)=$P64/COLUMNS($P$1:W$1),TRUE,FALSE)</f>
        <v>0</v>
      </c>
      <c r="Z64">
        <v>31</v>
      </c>
      <c r="AB64" s="15">
        <f>ROUNDDOWN(COLUMNS($AB$3:AB$3)*$Z64/8,0)</f>
        <v>3</v>
      </c>
      <c r="AC64" s="15">
        <f>ROUNDDOWN(COLUMNS($AB$3:AC$3)*$Z64/8,0)</f>
        <v>7</v>
      </c>
      <c r="AD64" s="15">
        <f>ROUNDDOWN(COLUMNS($AB$3:AD$3)*$Z64/8,0)</f>
        <v>11</v>
      </c>
      <c r="AE64" s="15">
        <f>ROUNDDOWN(COLUMNS($AB$3:AE$3)*$Z64/8,0)</f>
        <v>15</v>
      </c>
      <c r="AF64" s="15">
        <f>ROUNDDOWN(COLUMNS($AB$3:AF$3)*$Z64/8,0)</f>
        <v>19</v>
      </c>
      <c r="AG64" s="15">
        <f>ROUNDDOWN(COLUMNS($AB$3:AG$3)*$Z64/8,0)</f>
        <v>23</v>
      </c>
      <c r="AH64" s="15">
        <f>ROUNDDOWN(COLUMNS($AB$3:AH$3)*$Z64/8,0)</f>
        <v>27</v>
      </c>
      <c r="AI64" s="15">
        <f>ROUNDDOWN(COLUMNS($AB$3:AI$3)*$Z64/8,0)</f>
        <v>31</v>
      </c>
    </row>
    <row r="65" spans="1:45" x14ac:dyDescent="0.25">
      <c r="A65" s="13" t="s">
        <v>95</v>
      </c>
      <c r="N65" s="7"/>
      <c r="O65" s="4">
        <f t="shared" si="1"/>
        <v>56.25</v>
      </c>
      <c r="P65">
        <f t="shared" si="96"/>
        <v>64</v>
      </c>
      <c r="Q65" s="6" t="b">
        <f>IF(ROUND($P65/COLUMNS($P$1:Q$1),0)=$P65/COLUMNS($P$1:Q$1),TRUE,FALSE)</f>
        <v>1</v>
      </c>
      <c r="R65" s="6" t="b">
        <f>IF(ROUND($P65/COLUMNS($P$1:R$1),0)=$P65/COLUMNS($P$1:R$1),TRUE,FALSE)</f>
        <v>0</v>
      </c>
      <c r="S65" s="6" t="b">
        <f>IF(ROUND($P65/COLUMNS($P$1:S$1),0)=$P65/COLUMNS($P$1:S$1),TRUE,FALSE)</f>
        <v>1</v>
      </c>
      <c r="T65" s="6" t="b">
        <f>IF(ROUND($P65/COLUMNS($P$1:T$1),0)=$P65/COLUMNS($P$1:T$1),TRUE,FALSE)</f>
        <v>0</v>
      </c>
      <c r="U65" s="6" t="b">
        <f>IF(ROUND($P65/COLUMNS($P$1:U$1),0)=$P65/COLUMNS($P$1:U$1),TRUE,FALSE)</f>
        <v>0</v>
      </c>
      <c r="V65" s="6" t="b">
        <f>IF(ROUND($P65/COLUMNS($P$1:V$1),0)=$P65/COLUMNS($P$1:V$1),TRUE,FALSE)</f>
        <v>0</v>
      </c>
      <c r="W65" s="6" t="b">
        <f>IF(ROUND($P65/COLUMNS($P$1:W$1),0)=$P65/COLUMNS($P$1:W$1),TRUE,FALSE)</f>
        <v>1</v>
      </c>
      <c r="AB65">
        <f t="shared" ref="AB65" si="241">AB64-AA64</f>
        <v>3</v>
      </c>
      <c r="AC65">
        <f t="shared" ref="AC65" si="242">AC64-AB64</f>
        <v>4</v>
      </c>
      <c r="AD65">
        <f t="shared" ref="AD65" si="243">AD64-AC64</f>
        <v>4</v>
      </c>
      <c r="AE65">
        <f t="shared" ref="AE65" si="244">AE64-AD64</f>
        <v>4</v>
      </c>
      <c r="AF65">
        <f t="shared" ref="AF65" si="245">AF64-AE64</f>
        <v>4</v>
      </c>
      <c r="AG65">
        <f t="shared" ref="AG65" si="246">AG64-AF64</f>
        <v>4</v>
      </c>
      <c r="AH65">
        <f t="shared" ref="AH65" si="247">AH64-AG64</f>
        <v>4</v>
      </c>
      <c r="AI65">
        <f t="shared" ref="AI65" si="248">AI64-AH64</f>
        <v>4</v>
      </c>
    </row>
    <row r="66" spans="1:45" x14ac:dyDescent="0.25">
      <c r="A66" s="13" t="s">
        <v>96</v>
      </c>
      <c r="N66" s="7"/>
      <c r="O66" s="4">
        <f t="shared" si="1"/>
        <v>55.384615384615387</v>
      </c>
      <c r="P66">
        <f t="shared" si="96"/>
        <v>65</v>
      </c>
      <c r="Q66" s="6" t="b">
        <f>IF(ROUND($P66/COLUMNS($P$1:Q$1),0)=$P66/COLUMNS($P$1:Q$1),TRUE,FALSE)</f>
        <v>0</v>
      </c>
      <c r="R66" s="6" t="b">
        <f>IF(ROUND($P66/COLUMNS($P$1:R$1),0)=$P66/COLUMNS($P$1:R$1),TRUE,FALSE)</f>
        <v>0</v>
      </c>
      <c r="S66" s="6" t="b">
        <f>IF(ROUND($P66/COLUMNS($P$1:S$1),0)=$P66/COLUMNS($P$1:S$1),TRUE,FALSE)</f>
        <v>0</v>
      </c>
      <c r="T66" s="6" t="b">
        <f>IF(ROUND($P66/COLUMNS($P$1:T$1),0)=$P66/COLUMNS($P$1:T$1),TRUE,FALSE)</f>
        <v>1</v>
      </c>
      <c r="U66" s="6" t="b">
        <f>IF(ROUND($P66/COLUMNS($P$1:U$1),0)=$P66/COLUMNS($P$1:U$1),TRUE,FALSE)</f>
        <v>0</v>
      </c>
      <c r="V66" s="6" t="b">
        <f>IF(ROUND($P66/COLUMNS($P$1:V$1),0)=$P66/COLUMNS($P$1:V$1),TRUE,FALSE)</f>
        <v>0</v>
      </c>
      <c r="W66" s="6" t="b">
        <f>IF(ROUND($P66/COLUMNS($P$1:W$1),0)=$P66/COLUMNS($P$1:W$1),TRUE,FALSE)</f>
        <v>0</v>
      </c>
      <c r="Z66">
        <v>32</v>
      </c>
      <c r="AB66" s="15">
        <f>ROUNDDOWN(COLUMNS($AB$3:AB$3)*$Z66/8,0)</f>
        <v>4</v>
      </c>
      <c r="AC66" s="15">
        <f>ROUNDDOWN(COLUMNS($AB$3:AC$3)*$Z66/8,0)</f>
        <v>8</v>
      </c>
      <c r="AD66" s="15">
        <f>ROUNDDOWN(COLUMNS($AB$3:AD$3)*$Z66/8,0)</f>
        <v>12</v>
      </c>
      <c r="AE66" s="15">
        <f>ROUNDDOWN(COLUMNS($AB$3:AE$3)*$Z66/8,0)</f>
        <v>16</v>
      </c>
      <c r="AF66" s="15">
        <f>ROUNDDOWN(COLUMNS($AB$3:AF$3)*$Z66/8,0)</f>
        <v>20</v>
      </c>
      <c r="AG66" s="15">
        <f>ROUNDDOWN(COLUMNS($AB$3:AG$3)*$Z66/8,0)</f>
        <v>24</v>
      </c>
      <c r="AH66" s="15">
        <f>ROUNDDOWN(COLUMNS($AB$3:AH$3)*$Z66/8,0)</f>
        <v>28</v>
      </c>
      <c r="AI66" s="15">
        <f>ROUNDDOWN(COLUMNS($AB$3:AI$3)*$Z66/8,0)</f>
        <v>32</v>
      </c>
    </row>
    <row r="67" spans="1:45" x14ac:dyDescent="0.25">
      <c r="A67" s="13" t="s">
        <v>97</v>
      </c>
      <c r="N67" s="7"/>
      <c r="O67" s="4">
        <f t="shared" ref="O67:O130" si="249">150*24/P67</f>
        <v>54.545454545454547</v>
      </c>
      <c r="P67">
        <f t="shared" si="96"/>
        <v>66</v>
      </c>
      <c r="Q67" s="6" t="b">
        <f>IF(ROUND($P67/COLUMNS($P$1:Q$1),0)=$P67/COLUMNS($P$1:Q$1),TRUE,FALSE)</f>
        <v>1</v>
      </c>
      <c r="R67" s="6" t="b">
        <f>IF(ROUND($P67/COLUMNS($P$1:R$1),0)=$P67/COLUMNS($P$1:R$1),TRUE,FALSE)</f>
        <v>1</v>
      </c>
      <c r="S67" s="6" t="b">
        <f>IF(ROUND($P67/COLUMNS($P$1:S$1),0)=$P67/COLUMNS($P$1:S$1),TRUE,FALSE)</f>
        <v>0</v>
      </c>
      <c r="T67" s="6" t="b">
        <f>IF(ROUND($P67/COLUMNS($P$1:T$1),0)=$P67/COLUMNS($P$1:T$1),TRUE,FALSE)</f>
        <v>0</v>
      </c>
      <c r="U67" s="6" t="b">
        <f>IF(ROUND($P67/COLUMNS($P$1:U$1),0)=$P67/COLUMNS($P$1:U$1),TRUE,FALSE)</f>
        <v>1</v>
      </c>
      <c r="V67" s="6" t="b">
        <f>IF(ROUND($P67/COLUMNS($P$1:V$1),0)=$P67/COLUMNS($P$1:V$1),TRUE,FALSE)</f>
        <v>0</v>
      </c>
      <c r="W67" s="6" t="b">
        <f>IF(ROUND($P67/COLUMNS($P$1:W$1),0)=$P67/COLUMNS($P$1:W$1),TRUE,FALSE)</f>
        <v>0</v>
      </c>
      <c r="AB67">
        <f t="shared" ref="AB67" si="250">AB66-AA66</f>
        <v>4</v>
      </c>
      <c r="AC67">
        <f t="shared" ref="AC67" si="251">AC66-AB66</f>
        <v>4</v>
      </c>
      <c r="AD67">
        <f t="shared" ref="AD67" si="252">AD66-AC66</f>
        <v>4</v>
      </c>
      <c r="AE67">
        <f t="shared" ref="AE67" si="253">AE66-AD66</f>
        <v>4</v>
      </c>
      <c r="AF67">
        <f t="shared" ref="AF67" si="254">AF66-AE66</f>
        <v>4</v>
      </c>
      <c r="AG67">
        <f t="shared" ref="AG67" si="255">AG66-AF66</f>
        <v>4</v>
      </c>
      <c r="AH67">
        <f t="shared" ref="AH67" si="256">AH66-AG66</f>
        <v>4</v>
      </c>
      <c r="AI67">
        <f t="shared" ref="AI67" si="257">AI66-AH66</f>
        <v>4</v>
      </c>
    </row>
    <row r="68" spans="1:45" x14ac:dyDescent="0.25">
      <c r="A68" s="13" t="s">
        <v>98</v>
      </c>
      <c r="N68" s="7"/>
      <c r="O68" s="4">
        <f t="shared" si="249"/>
        <v>53.731343283582092</v>
      </c>
      <c r="P68">
        <f t="shared" si="96"/>
        <v>67</v>
      </c>
      <c r="Q68" s="6" t="b">
        <f>IF(ROUND($P68/COLUMNS($P$1:Q$1),0)=$P68/COLUMNS($P$1:Q$1),TRUE,FALSE)</f>
        <v>0</v>
      </c>
      <c r="R68" s="6" t="b">
        <f>IF(ROUND($P68/COLUMNS($P$1:R$1),0)=$P68/COLUMNS($P$1:R$1),TRUE,FALSE)</f>
        <v>0</v>
      </c>
      <c r="S68" s="6" t="b">
        <f>IF(ROUND($P68/COLUMNS($P$1:S$1),0)=$P68/COLUMNS($P$1:S$1),TRUE,FALSE)</f>
        <v>0</v>
      </c>
      <c r="T68" s="6" t="b">
        <f>IF(ROUND($P68/COLUMNS($P$1:T$1),0)=$P68/COLUMNS($P$1:T$1),TRUE,FALSE)</f>
        <v>0</v>
      </c>
      <c r="U68" s="6" t="b">
        <f>IF(ROUND($P68/COLUMNS($P$1:U$1),0)=$P68/COLUMNS($P$1:U$1),TRUE,FALSE)</f>
        <v>0</v>
      </c>
      <c r="V68" s="6" t="b">
        <f>IF(ROUND($P68/COLUMNS($P$1:V$1),0)=$P68/COLUMNS($P$1:V$1),TRUE,FALSE)</f>
        <v>0</v>
      </c>
      <c r="W68" s="6" t="b">
        <f>IF(ROUND($P68/COLUMNS($P$1:W$1),0)=$P68/COLUMNS($P$1:W$1),TRUE,FALSE)</f>
        <v>0</v>
      </c>
      <c r="Z68">
        <v>33</v>
      </c>
      <c r="AB68" s="15">
        <f>ROUNDDOWN(COLUMNS($AB$3:AB$3)*$Z68/8,0)</f>
        <v>4</v>
      </c>
      <c r="AC68" s="15">
        <f>ROUNDDOWN(COLUMNS($AB$3:AC$3)*$Z68/8,0)</f>
        <v>8</v>
      </c>
      <c r="AD68" s="15">
        <f>ROUNDDOWN(COLUMNS($AB$3:AD$3)*$Z68/8,0)</f>
        <v>12</v>
      </c>
      <c r="AE68" s="15">
        <f>ROUNDDOWN(COLUMNS($AB$3:AE$3)*$Z68/8,0)</f>
        <v>16</v>
      </c>
      <c r="AF68" s="15">
        <f>ROUNDDOWN(COLUMNS($AB$3:AF$3)*$Z68/8,0)</f>
        <v>20</v>
      </c>
      <c r="AG68" s="15">
        <f>ROUNDDOWN(COLUMNS($AB$3:AG$3)*$Z68/8,0)</f>
        <v>24</v>
      </c>
      <c r="AH68" s="15">
        <f>ROUNDDOWN(COLUMNS($AB$3:AH$3)*$Z68/8,0)</f>
        <v>28</v>
      </c>
      <c r="AI68" s="15">
        <f>ROUNDDOWN(COLUMNS($AB$3:AI$3)*$Z68/8,0)</f>
        <v>33</v>
      </c>
      <c r="AL68" s="1" t="s">
        <v>137</v>
      </c>
      <c r="AM68" s="1">
        <v>2</v>
      </c>
    </row>
    <row r="69" spans="1:45" x14ac:dyDescent="0.25">
      <c r="A69" s="13" t="s">
        <v>99</v>
      </c>
      <c r="N69" s="7"/>
      <c r="O69" s="4">
        <f t="shared" si="249"/>
        <v>52.941176470588232</v>
      </c>
      <c r="P69">
        <f t="shared" si="96"/>
        <v>68</v>
      </c>
      <c r="Q69" s="6" t="b">
        <f>IF(ROUND($P69/COLUMNS($P$1:Q$1),0)=$P69/COLUMNS($P$1:Q$1),TRUE,FALSE)</f>
        <v>1</v>
      </c>
      <c r="R69" s="6" t="b">
        <f>IF(ROUND($P69/COLUMNS($P$1:R$1),0)=$P69/COLUMNS($P$1:R$1),TRUE,FALSE)</f>
        <v>0</v>
      </c>
      <c r="S69" s="6" t="b">
        <f>IF(ROUND($P69/COLUMNS($P$1:S$1),0)=$P69/COLUMNS($P$1:S$1),TRUE,FALSE)</f>
        <v>1</v>
      </c>
      <c r="T69" s="6" t="b">
        <f>IF(ROUND($P69/COLUMNS($P$1:T$1),0)=$P69/COLUMNS($P$1:T$1),TRUE,FALSE)</f>
        <v>0</v>
      </c>
      <c r="U69" s="6" t="b">
        <f>IF(ROUND($P69/COLUMNS($P$1:U$1),0)=$P69/COLUMNS($P$1:U$1),TRUE,FALSE)</f>
        <v>0</v>
      </c>
      <c r="V69" s="6" t="b">
        <f>IF(ROUND($P69/COLUMNS($P$1:V$1),0)=$P69/COLUMNS($P$1:V$1),TRUE,FALSE)</f>
        <v>0</v>
      </c>
      <c r="W69" s="6" t="b">
        <f>IF(ROUND($P69/COLUMNS($P$1:W$1),0)=$P69/COLUMNS($P$1:W$1),TRUE,FALSE)</f>
        <v>0</v>
      </c>
      <c r="AB69">
        <f t="shared" ref="AB69" si="258">AB68-AA68</f>
        <v>4</v>
      </c>
      <c r="AC69">
        <f t="shared" ref="AC69" si="259">AC68-AB68</f>
        <v>4</v>
      </c>
      <c r="AD69">
        <f t="shared" ref="AD69" si="260">AD68-AC68</f>
        <v>4</v>
      </c>
      <c r="AE69">
        <f t="shared" ref="AE69" si="261">AE68-AD68</f>
        <v>4</v>
      </c>
      <c r="AF69">
        <f t="shared" ref="AF69" si="262">AF68-AE68</f>
        <v>4</v>
      </c>
      <c r="AG69">
        <f t="shared" ref="AG69" si="263">AG68-AF68</f>
        <v>4</v>
      </c>
      <c r="AH69">
        <f t="shared" ref="AH69" si="264">AH68-AG68</f>
        <v>4</v>
      </c>
      <c r="AI69">
        <f t="shared" ref="AI69" si="265">AI68-AH68</f>
        <v>5</v>
      </c>
      <c r="AL69" s="1" t="s">
        <v>138</v>
      </c>
      <c r="AM69" s="1">
        <v>4</v>
      </c>
    </row>
    <row r="70" spans="1:45" x14ac:dyDescent="0.25">
      <c r="A70" s="13" t="s">
        <v>100</v>
      </c>
      <c r="N70" s="7"/>
      <c r="O70" s="4">
        <f t="shared" si="249"/>
        <v>52.173913043478258</v>
      </c>
      <c r="P70">
        <f t="shared" si="96"/>
        <v>69</v>
      </c>
      <c r="Q70" s="6" t="b">
        <f>IF(ROUND($P70/COLUMNS($P$1:Q$1),0)=$P70/COLUMNS($P$1:Q$1),TRUE,FALSE)</f>
        <v>0</v>
      </c>
      <c r="R70" s="6" t="b">
        <f>IF(ROUND($P70/COLUMNS($P$1:R$1),0)=$P70/COLUMNS($P$1:R$1),TRUE,FALSE)</f>
        <v>1</v>
      </c>
      <c r="S70" s="6" t="b">
        <f>IF(ROUND($P70/COLUMNS($P$1:S$1),0)=$P70/COLUMNS($P$1:S$1),TRUE,FALSE)</f>
        <v>0</v>
      </c>
      <c r="T70" s="6" t="b">
        <f>IF(ROUND($P70/COLUMNS($P$1:T$1),0)=$P70/COLUMNS($P$1:T$1),TRUE,FALSE)</f>
        <v>0</v>
      </c>
      <c r="U70" s="6" t="b">
        <f>IF(ROUND($P70/COLUMNS($P$1:U$1),0)=$P70/COLUMNS($P$1:U$1),TRUE,FALSE)</f>
        <v>0</v>
      </c>
      <c r="V70" s="6" t="b">
        <f>IF(ROUND($P70/COLUMNS($P$1:V$1),0)=$P70/COLUMNS($P$1:V$1),TRUE,FALSE)</f>
        <v>0</v>
      </c>
      <c r="W70" s="6" t="b">
        <f>IF(ROUND($P70/COLUMNS($P$1:W$1),0)=$P70/COLUMNS($P$1:W$1),TRUE,FALSE)</f>
        <v>0</v>
      </c>
      <c r="Z70">
        <v>34</v>
      </c>
      <c r="AB70" s="15">
        <f>ROUNDDOWN(COLUMNS($AB$3:AB$3)*$Z70/8,0)</f>
        <v>4</v>
      </c>
      <c r="AC70" s="15">
        <f>ROUNDDOWN(COLUMNS($AB$3:AC$3)*$Z70/8,0)</f>
        <v>8</v>
      </c>
      <c r="AD70" s="15">
        <f>ROUNDDOWN(COLUMNS($AB$3:AD$3)*$Z70/8,0)</f>
        <v>12</v>
      </c>
      <c r="AE70" s="15">
        <f>ROUNDDOWN(COLUMNS($AB$3:AE$3)*$Z70/8,0)</f>
        <v>17</v>
      </c>
      <c r="AF70" s="15">
        <f>ROUNDDOWN(COLUMNS($AB$3:AF$3)*$Z70/8,0)</f>
        <v>21</v>
      </c>
      <c r="AG70" s="15">
        <f>ROUNDDOWN(COLUMNS($AB$3:AG$3)*$Z70/8,0)</f>
        <v>25</v>
      </c>
      <c r="AH70" s="15">
        <f>ROUNDDOWN(COLUMNS($AB$3:AH$3)*$Z70/8,0)</f>
        <v>29</v>
      </c>
      <c r="AI70" s="15">
        <f>ROUNDDOWN(COLUMNS($AB$3:AI$3)*$Z70/8,0)</f>
        <v>34</v>
      </c>
      <c r="AL70" s="1" t="s">
        <v>139</v>
      </c>
      <c r="AM70" s="1">
        <v>8</v>
      </c>
    </row>
    <row r="71" spans="1:45" x14ac:dyDescent="0.25">
      <c r="A71" s="13" t="s">
        <v>101</v>
      </c>
      <c r="N71" s="7"/>
      <c r="O71" s="4">
        <f t="shared" si="249"/>
        <v>51.428571428571431</v>
      </c>
      <c r="P71">
        <f t="shared" si="96"/>
        <v>70</v>
      </c>
      <c r="Q71" s="6" t="b">
        <f>IF(ROUND($P71/COLUMNS($P$1:Q$1),0)=$P71/COLUMNS($P$1:Q$1),TRUE,FALSE)</f>
        <v>1</v>
      </c>
      <c r="R71" s="6" t="b">
        <f>IF(ROUND($P71/COLUMNS($P$1:R$1),0)=$P71/COLUMNS($P$1:R$1),TRUE,FALSE)</f>
        <v>0</v>
      </c>
      <c r="S71" s="6" t="b">
        <f>IF(ROUND($P71/COLUMNS($P$1:S$1),0)=$P71/COLUMNS($P$1:S$1),TRUE,FALSE)</f>
        <v>0</v>
      </c>
      <c r="T71" s="6" t="b">
        <f>IF(ROUND($P71/COLUMNS($P$1:T$1),0)=$P71/COLUMNS($P$1:T$1),TRUE,FALSE)</f>
        <v>1</v>
      </c>
      <c r="U71" s="6" t="b">
        <f>IF(ROUND($P71/COLUMNS($P$1:U$1),0)=$P71/COLUMNS($P$1:U$1),TRUE,FALSE)</f>
        <v>0</v>
      </c>
      <c r="V71" s="6" t="b">
        <f>IF(ROUND($P71/COLUMNS($P$1:V$1),0)=$P71/COLUMNS($P$1:V$1),TRUE,FALSE)</f>
        <v>1</v>
      </c>
      <c r="W71" s="6" t="b">
        <f>IF(ROUND($P71/COLUMNS($P$1:W$1),0)=$P71/COLUMNS($P$1:W$1),TRUE,FALSE)</f>
        <v>0</v>
      </c>
      <c r="AB71">
        <f t="shared" ref="AB71" si="266">AB70-AA70</f>
        <v>4</v>
      </c>
      <c r="AC71">
        <f t="shared" ref="AC71" si="267">AC70-AB70</f>
        <v>4</v>
      </c>
      <c r="AD71">
        <f t="shared" ref="AD71" si="268">AD70-AC70</f>
        <v>4</v>
      </c>
      <c r="AE71">
        <f t="shared" ref="AE71" si="269">AE70-AD70</f>
        <v>5</v>
      </c>
      <c r="AF71">
        <f t="shared" ref="AF71" si="270">AF70-AE70</f>
        <v>4</v>
      </c>
      <c r="AG71">
        <f t="shared" ref="AG71" si="271">AG70-AF70</f>
        <v>4</v>
      </c>
      <c r="AH71">
        <f t="shared" ref="AH71" si="272">AH70-AG70</f>
        <v>4</v>
      </c>
      <c r="AI71">
        <f t="shared" ref="AI71" si="273">AI70-AH70</f>
        <v>5</v>
      </c>
      <c r="AL71" s="1" t="s">
        <v>140</v>
      </c>
      <c r="AM71" s="1">
        <v>3</v>
      </c>
    </row>
    <row r="72" spans="1:45" x14ac:dyDescent="0.25">
      <c r="A72" s="13" t="s">
        <v>102</v>
      </c>
      <c r="N72" s="7"/>
      <c r="O72" s="4">
        <f t="shared" si="249"/>
        <v>50.70422535211268</v>
      </c>
      <c r="P72">
        <f t="shared" si="96"/>
        <v>71</v>
      </c>
      <c r="Q72" s="6" t="b">
        <f>IF(ROUND($P72/COLUMNS($P$1:Q$1),0)=$P72/COLUMNS($P$1:Q$1),TRUE,FALSE)</f>
        <v>0</v>
      </c>
      <c r="R72" s="6" t="b">
        <f>IF(ROUND($P72/COLUMNS($P$1:R$1),0)=$P72/COLUMNS($P$1:R$1),TRUE,FALSE)</f>
        <v>0</v>
      </c>
      <c r="S72" s="6" t="b">
        <f>IF(ROUND($P72/COLUMNS($P$1:S$1),0)=$P72/COLUMNS($P$1:S$1),TRUE,FALSE)</f>
        <v>0</v>
      </c>
      <c r="T72" s="6" t="b">
        <f>IF(ROUND($P72/COLUMNS($P$1:T$1),0)=$P72/COLUMNS($P$1:T$1),TRUE,FALSE)</f>
        <v>0</v>
      </c>
      <c r="U72" s="6" t="b">
        <f>IF(ROUND($P72/COLUMNS($P$1:U$1),0)=$P72/COLUMNS($P$1:U$1),TRUE,FALSE)</f>
        <v>0</v>
      </c>
      <c r="V72" s="6" t="b">
        <f>IF(ROUND($P72/COLUMNS($P$1:V$1),0)=$P72/COLUMNS($P$1:V$1),TRUE,FALSE)</f>
        <v>0</v>
      </c>
      <c r="W72" s="6" t="b">
        <f>IF(ROUND($P72/COLUMNS($P$1:W$1),0)=$P72/COLUMNS($P$1:W$1),TRUE,FALSE)</f>
        <v>0</v>
      </c>
      <c r="Z72">
        <v>35</v>
      </c>
      <c r="AB72" s="15">
        <f>ROUNDDOWN(COLUMNS($AB$3:AB$3)*$Z72/8,0)</f>
        <v>4</v>
      </c>
      <c r="AC72" s="15">
        <f>ROUNDDOWN(COLUMNS($AB$3:AC$3)*$Z72/8,0)</f>
        <v>8</v>
      </c>
      <c r="AD72" s="15">
        <f>ROUNDDOWN(COLUMNS($AB$3:AD$3)*$Z72/8,0)</f>
        <v>13</v>
      </c>
      <c r="AE72" s="15">
        <f>ROUNDDOWN(COLUMNS($AB$3:AE$3)*$Z72/8,0)</f>
        <v>17</v>
      </c>
      <c r="AF72" s="15">
        <f>ROUNDDOWN(COLUMNS($AB$3:AF$3)*$Z72/8,0)</f>
        <v>21</v>
      </c>
      <c r="AG72" s="15">
        <f>ROUNDDOWN(COLUMNS($AB$3:AG$3)*$Z72/8,0)</f>
        <v>26</v>
      </c>
      <c r="AH72" s="15">
        <f>ROUNDDOWN(COLUMNS($AB$3:AH$3)*$Z72/8,0)</f>
        <v>30</v>
      </c>
      <c r="AI72" s="15">
        <f>ROUNDDOWN(COLUMNS($AB$3:AI$3)*$Z72/8,0)</f>
        <v>35</v>
      </c>
      <c r="AL72" s="19" t="s">
        <v>142</v>
      </c>
      <c r="AM72" s="18">
        <f>150*24/AM74</f>
        <v>138.46153846153845</v>
      </c>
      <c r="AN72" s="21">
        <v>140</v>
      </c>
    </row>
    <row r="73" spans="1:45" ht="15.75" thickBot="1" x14ac:dyDescent="0.3">
      <c r="A73" s="14"/>
      <c r="N73" s="7"/>
      <c r="O73" s="8">
        <f t="shared" si="249"/>
        <v>50</v>
      </c>
      <c r="P73" s="9">
        <f t="shared" si="96"/>
        <v>72</v>
      </c>
      <c r="Q73" s="6" t="b">
        <f>IF(ROUND($P73/COLUMNS($P$1:Q$1),0)=$P73/COLUMNS($P$1:Q$1),TRUE,FALSE)</f>
        <v>1</v>
      </c>
      <c r="R73" s="6" t="b">
        <f>IF(ROUND($P73/COLUMNS($P$1:R$1),0)=$P73/COLUMNS($P$1:R$1),TRUE,FALSE)</f>
        <v>1</v>
      </c>
      <c r="S73" s="6" t="b">
        <f>IF(ROUND($P73/COLUMNS($P$1:S$1),0)=$P73/COLUMNS($P$1:S$1),TRUE,FALSE)</f>
        <v>1</v>
      </c>
      <c r="T73" s="6" t="b">
        <f>IF(ROUND($P73/COLUMNS($P$1:T$1),0)=$P73/COLUMNS($P$1:T$1),TRUE,FALSE)</f>
        <v>0</v>
      </c>
      <c r="U73" s="6" t="b">
        <f>IF(ROUND($P73/COLUMNS($P$1:U$1),0)=$P73/COLUMNS($P$1:U$1),TRUE,FALSE)</f>
        <v>1</v>
      </c>
      <c r="V73" s="6" t="b">
        <f>IF(ROUND($P73/COLUMNS($P$1:V$1),0)=$P73/COLUMNS($P$1:V$1),TRUE,FALSE)</f>
        <v>0</v>
      </c>
      <c r="W73" s="6" t="b">
        <f>IF(ROUND($P73/COLUMNS($P$1:W$1),0)=$P73/COLUMNS($P$1:W$1),TRUE,FALSE)</f>
        <v>1</v>
      </c>
      <c r="AB73">
        <f t="shared" ref="AB73" si="274">AB72-AA72</f>
        <v>4</v>
      </c>
      <c r="AC73">
        <f t="shared" ref="AC73" si="275">AC72-AB72</f>
        <v>4</v>
      </c>
      <c r="AD73">
        <f t="shared" ref="AD73" si="276">AD72-AC72</f>
        <v>5</v>
      </c>
      <c r="AE73">
        <f t="shared" ref="AE73" si="277">AE72-AD72</f>
        <v>4</v>
      </c>
      <c r="AF73">
        <f t="shared" ref="AF73" si="278">AF72-AE72</f>
        <v>4</v>
      </c>
      <c r="AG73">
        <f t="shared" ref="AG73" si="279">AG72-AF72</f>
        <v>5</v>
      </c>
      <c r="AH73">
        <f t="shared" ref="AH73" si="280">AH72-AG72</f>
        <v>4</v>
      </c>
      <c r="AI73">
        <f t="shared" ref="AI73" si="281">AI72-AH72</f>
        <v>5</v>
      </c>
      <c r="AL73" s="1" t="s">
        <v>128</v>
      </c>
      <c r="AM73" s="1">
        <f>AM74*2+3</f>
        <v>55</v>
      </c>
    </row>
    <row r="74" spans="1:45" ht="15.75" thickTop="1" x14ac:dyDescent="0.25">
      <c r="A74" s="13" t="s">
        <v>79</v>
      </c>
      <c r="N74" s="7"/>
      <c r="O74" s="4">
        <f t="shared" si="249"/>
        <v>49.315068493150683</v>
      </c>
      <c r="P74">
        <f t="shared" si="96"/>
        <v>73</v>
      </c>
      <c r="Q74" s="6" t="b">
        <f>IF(ROUND($P74/COLUMNS($P$1:Q$1),0)=$P74/COLUMNS($P$1:Q$1),TRUE,FALSE)</f>
        <v>0</v>
      </c>
      <c r="R74" s="6" t="b">
        <f>IF(ROUND($P74/COLUMNS($P$1:R$1),0)=$P74/COLUMNS($P$1:R$1),TRUE,FALSE)</f>
        <v>0</v>
      </c>
      <c r="S74" s="6" t="b">
        <f>IF(ROUND($P74/COLUMNS($P$1:S$1),0)=$P74/COLUMNS($P$1:S$1),TRUE,FALSE)</f>
        <v>0</v>
      </c>
      <c r="T74" s="6" t="b">
        <f>IF(ROUND($P74/COLUMNS($P$1:T$1),0)=$P74/COLUMNS($P$1:T$1),TRUE,FALSE)</f>
        <v>0</v>
      </c>
      <c r="U74" s="6" t="b">
        <f>IF(ROUND($P74/COLUMNS($P$1:U$1),0)=$P74/COLUMNS($P$1:U$1),TRUE,FALSE)</f>
        <v>0</v>
      </c>
      <c r="V74" s="6" t="b">
        <f>IF(ROUND($P74/COLUMNS($P$1:V$1),0)=$P74/COLUMNS($P$1:V$1),TRUE,FALSE)</f>
        <v>0</v>
      </c>
      <c r="W74" s="6" t="b">
        <f>IF(ROUND($P74/COLUMNS($P$1:W$1),0)=$P74/COLUMNS($P$1:W$1),TRUE,FALSE)</f>
        <v>0</v>
      </c>
      <c r="Z74">
        <v>36</v>
      </c>
      <c r="AB74" s="15">
        <f>ROUNDDOWN(COLUMNS($AB$3:AB$3)*$Z74/8,0)</f>
        <v>4</v>
      </c>
      <c r="AC74" s="15">
        <f>ROUNDDOWN(COLUMNS($AB$3:AC$3)*$Z74/8,0)</f>
        <v>9</v>
      </c>
      <c r="AD74" s="15">
        <f>ROUNDDOWN(COLUMNS($AB$3:AD$3)*$Z74/8,0)</f>
        <v>13</v>
      </c>
      <c r="AE74" s="15">
        <f>ROUNDDOWN(COLUMNS($AB$3:AE$3)*$Z74/8,0)</f>
        <v>18</v>
      </c>
      <c r="AF74" s="15">
        <f>ROUNDDOWN(COLUMNS($AB$3:AF$3)*$Z74/8,0)</f>
        <v>22</v>
      </c>
      <c r="AG74" s="15">
        <f>ROUNDDOWN(COLUMNS($AB$3:AG$3)*$Z74/8,0)</f>
        <v>27</v>
      </c>
      <c r="AH74" s="15">
        <f>ROUNDDOWN(COLUMNS($AB$3:AH$3)*$Z74/8,0)</f>
        <v>31</v>
      </c>
      <c r="AI74" s="15">
        <f>ROUNDDOWN(COLUMNS($AB$3:AI$3)*$Z74/8,0)</f>
        <v>36</v>
      </c>
      <c r="AL74" s="19" t="s">
        <v>125</v>
      </c>
      <c r="AM74" s="19">
        <v>26</v>
      </c>
      <c r="AN74" s="18">
        <f>150*24/AN72</f>
        <v>25.714285714285715</v>
      </c>
      <c r="AQ74" s="16" t="str">
        <f>AS74&amp;" "&amp;AL74&amp;" "&amp;AM74</f>
        <v>.redefine Q 26</v>
      </c>
      <c r="AR74" s="11"/>
      <c r="AS74" s="16" t="s">
        <v>141</v>
      </c>
    </row>
    <row r="75" spans="1:45" x14ac:dyDescent="0.25">
      <c r="A75" s="13" t="s">
        <v>103</v>
      </c>
      <c r="N75" s="7"/>
      <c r="O75" s="4">
        <f t="shared" si="249"/>
        <v>48.648648648648646</v>
      </c>
      <c r="P75">
        <f t="shared" si="96"/>
        <v>74</v>
      </c>
      <c r="Q75" s="6" t="b">
        <f>IF(ROUND($P75/COLUMNS($P$1:Q$1),0)=$P75/COLUMNS($P$1:Q$1),TRUE,FALSE)</f>
        <v>1</v>
      </c>
      <c r="R75" s="6" t="b">
        <f>IF(ROUND($P75/COLUMNS($P$1:R$1),0)=$P75/COLUMNS($P$1:R$1),TRUE,FALSE)</f>
        <v>0</v>
      </c>
      <c r="S75" s="6" t="b">
        <f>IF(ROUND($P75/COLUMNS($P$1:S$1),0)=$P75/COLUMNS($P$1:S$1),TRUE,FALSE)</f>
        <v>0</v>
      </c>
      <c r="T75" s="6" t="b">
        <f>IF(ROUND($P75/COLUMNS($P$1:T$1),0)=$P75/COLUMNS($P$1:T$1),TRUE,FALSE)</f>
        <v>0</v>
      </c>
      <c r="U75" s="6" t="b">
        <f>IF(ROUND($P75/COLUMNS($P$1:U$1),0)=$P75/COLUMNS($P$1:U$1),TRUE,FALSE)</f>
        <v>0</v>
      </c>
      <c r="V75" s="6" t="b">
        <f>IF(ROUND($P75/COLUMNS($P$1:V$1),0)=$P75/COLUMNS($P$1:V$1),TRUE,FALSE)</f>
        <v>0</v>
      </c>
      <c r="W75" s="6" t="b">
        <f>IF(ROUND($P75/COLUMNS($P$1:W$1),0)=$P75/COLUMNS($P$1:W$1),TRUE,FALSE)</f>
        <v>0</v>
      </c>
      <c r="AB75">
        <f t="shared" ref="AB75" si="282">AB74-AA74</f>
        <v>4</v>
      </c>
      <c r="AC75">
        <f t="shared" ref="AC75" si="283">AC74-AB74</f>
        <v>5</v>
      </c>
      <c r="AD75">
        <f t="shared" ref="AD75" si="284">AD74-AC74</f>
        <v>4</v>
      </c>
      <c r="AE75">
        <f t="shared" ref="AE75" si="285">AE74-AD74</f>
        <v>5</v>
      </c>
      <c r="AF75">
        <f t="shared" ref="AF75" si="286">AF74-AE74</f>
        <v>4</v>
      </c>
      <c r="AG75">
        <f t="shared" ref="AG75" si="287">AG74-AF74</f>
        <v>5</v>
      </c>
      <c r="AH75">
        <f t="shared" ref="AH75" si="288">AH74-AG74</f>
        <v>4</v>
      </c>
      <c r="AI75">
        <f t="shared" ref="AI75" si="289">AI74-AH74</f>
        <v>5</v>
      </c>
      <c r="AL75" s="1" t="s">
        <v>134</v>
      </c>
      <c r="AM75" s="1">
        <f>ROUNDDOWN(_xlfn.NUMBERVALUE(RIGHT(AL75,1))*$AM$74/INDEX($AM$68:$AM$71,MATCH(LEFT(AL75,1),$AL$68:$AL$71,0)),0)
-ROUNDDOWN((_xlfn.NUMBERVALUE(RIGHT(AL75,1))-1)*$AM$74/INDEX($AM$68:$AM$71,MATCH(LEFT(AL75,1),$AL$68:$AL$71,0)),0)</f>
        <v>8</v>
      </c>
      <c r="AN75" s="20">
        <f>ROUNDDOWN(_xlfn.NUMBERVALUE(RIGHT(AL75,1))*$AN$74/INDEX($AM$68:$AM$71,MATCH(LEFT(AL75,1),$AL$68:$AL$71,0)),0)
-ROUNDDOWN((_xlfn.NUMBERVALUE(RIGHT(AL75,1))-1)*$AN$74/INDEX($AM$68:$AM$71,MATCH(LEFT(AL75,1),$AL$68:$AL$71,0)),0)</f>
        <v>8</v>
      </c>
      <c r="AQ75" s="17" t="str">
        <f>IF($AM$96&gt;=2,"",AS75&amp;" "&amp;AL75&amp;" "&amp;IFERROR(INDEX($AL74:$AL$74,MATCH(AM75,$AM74:$AM$74,0)),AM75))</f>
        <v>.redefine R1 8</v>
      </c>
      <c r="AR75" s="11"/>
      <c r="AS75" s="16" t="s">
        <v>141</v>
      </c>
    </row>
    <row r="76" spans="1:45" x14ac:dyDescent="0.25">
      <c r="A76" s="13" t="s">
        <v>104</v>
      </c>
      <c r="N76" s="7"/>
      <c r="O76" s="4">
        <f t="shared" si="249"/>
        <v>48</v>
      </c>
      <c r="P76">
        <f t="shared" si="96"/>
        <v>75</v>
      </c>
      <c r="Q76" s="6" t="b">
        <f>IF(ROUND($P76/COLUMNS($P$1:Q$1),0)=$P76/COLUMNS($P$1:Q$1),TRUE,FALSE)</f>
        <v>0</v>
      </c>
      <c r="R76" s="6" t="b">
        <f>IF(ROUND($P76/COLUMNS($P$1:R$1),0)=$P76/COLUMNS($P$1:R$1),TRUE,FALSE)</f>
        <v>1</v>
      </c>
      <c r="S76" s="6" t="b">
        <f>IF(ROUND($P76/COLUMNS($P$1:S$1),0)=$P76/COLUMNS($P$1:S$1),TRUE,FALSE)</f>
        <v>0</v>
      </c>
      <c r="T76" s="6" t="b">
        <f>IF(ROUND($P76/COLUMNS($P$1:T$1),0)=$P76/COLUMNS($P$1:T$1),TRUE,FALSE)</f>
        <v>1</v>
      </c>
      <c r="U76" s="6" t="b">
        <f>IF(ROUND($P76/COLUMNS($P$1:U$1),0)=$P76/COLUMNS($P$1:U$1),TRUE,FALSE)</f>
        <v>0</v>
      </c>
      <c r="V76" s="6" t="b">
        <f>IF(ROUND($P76/COLUMNS($P$1:V$1),0)=$P76/COLUMNS($P$1:V$1),TRUE,FALSE)</f>
        <v>0</v>
      </c>
      <c r="W76" s="6" t="b">
        <f>IF(ROUND($P76/COLUMNS($P$1:W$1),0)=$P76/COLUMNS($P$1:W$1),TRUE,FALSE)</f>
        <v>0</v>
      </c>
      <c r="Z76">
        <v>37</v>
      </c>
      <c r="AB76" s="15">
        <f>ROUNDDOWN(COLUMNS($AB$3:AB$3)*$Z76/8,0)</f>
        <v>4</v>
      </c>
      <c r="AC76" s="15">
        <f>ROUNDDOWN(COLUMNS($AB$3:AC$3)*$Z76/8,0)</f>
        <v>9</v>
      </c>
      <c r="AD76" s="15">
        <f>ROUNDDOWN(COLUMNS($AB$3:AD$3)*$Z76/8,0)</f>
        <v>13</v>
      </c>
      <c r="AE76" s="15">
        <f>ROUNDDOWN(COLUMNS($AB$3:AE$3)*$Z76/8,0)</f>
        <v>18</v>
      </c>
      <c r="AF76" s="15">
        <f>ROUNDDOWN(COLUMNS($AB$3:AF$3)*$Z76/8,0)</f>
        <v>23</v>
      </c>
      <c r="AG76" s="15">
        <f>ROUNDDOWN(COLUMNS($AB$3:AG$3)*$Z76/8,0)</f>
        <v>27</v>
      </c>
      <c r="AH76" s="15">
        <f>ROUNDDOWN(COLUMNS($AB$3:AH$3)*$Z76/8,0)</f>
        <v>32</v>
      </c>
      <c r="AI76" s="15">
        <f>ROUNDDOWN(COLUMNS($AB$3:AI$3)*$Z76/8,0)</f>
        <v>37</v>
      </c>
      <c r="AL76" s="1" t="s">
        <v>135</v>
      </c>
      <c r="AM76" s="1">
        <f>ROUNDDOWN(_xlfn.NUMBERVALUE(RIGHT(AL76,1))*$AM$74/INDEX($AM$68:$AM$71,MATCH(LEFT(AL76,1),$AL$68:$AL$71,0)),0)
-ROUNDDOWN((_xlfn.NUMBERVALUE(RIGHT(AL76,1))-1)*$AM$74/INDEX($AM$68:$AM$71,MATCH(LEFT(AL76,1),$AL$68:$AL$71,0)),0)</f>
        <v>9</v>
      </c>
      <c r="AN76" s="20">
        <f t="shared" ref="AN76:AN94" si="290">ROUNDDOWN(_xlfn.NUMBERVALUE(RIGHT(AL76,1))*$AN$74/INDEX($AM$68:$AM$71,MATCH(LEFT(AL76,1),$AL$68:$AL$71,0)),0)
-ROUNDDOWN((_xlfn.NUMBERVALUE(RIGHT(AL76,1))-1)*$AN$74/INDEX($AM$68:$AM$71,MATCH(LEFT(AL76,1),$AL$68:$AL$71,0)),0)</f>
        <v>9</v>
      </c>
      <c r="AQ76" s="17" t="str">
        <f>IF($AM$96&gt;=2,"",AS76&amp;" "&amp;AL76&amp;" "&amp;IFERROR(INDEX($AL$74:$AL75,MATCH(AM76,$AM$74:$AM75,0)),AM76))</f>
        <v>.redefine R2 9</v>
      </c>
      <c r="AR76" s="11"/>
      <c r="AS76" s="16" t="s">
        <v>141</v>
      </c>
    </row>
    <row r="77" spans="1:45" x14ac:dyDescent="0.25">
      <c r="A77" s="13" t="s">
        <v>105</v>
      </c>
      <c r="N77" s="7"/>
      <c r="O77" s="4">
        <f t="shared" si="249"/>
        <v>47.368421052631582</v>
      </c>
      <c r="P77">
        <f t="shared" si="96"/>
        <v>76</v>
      </c>
      <c r="Q77" s="6" t="b">
        <f>IF(ROUND($P77/COLUMNS($P$1:Q$1),0)=$P77/COLUMNS($P$1:Q$1),TRUE,FALSE)</f>
        <v>1</v>
      </c>
      <c r="R77" s="6" t="b">
        <f>IF(ROUND($P77/COLUMNS($P$1:R$1),0)=$P77/COLUMNS($P$1:R$1),TRUE,FALSE)</f>
        <v>0</v>
      </c>
      <c r="S77" s="6" t="b">
        <f>IF(ROUND($P77/COLUMNS($P$1:S$1),0)=$P77/COLUMNS($P$1:S$1),TRUE,FALSE)</f>
        <v>1</v>
      </c>
      <c r="T77" s="6" t="b">
        <f>IF(ROUND($P77/COLUMNS($P$1:T$1),0)=$P77/COLUMNS($P$1:T$1),TRUE,FALSE)</f>
        <v>0</v>
      </c>
      <c r="U77" s="6" t="b">
        <f>IF(ROUND($P77/COLUMNS($P$1:U$1),0)=$P77/COLUMNS($P$1:U$1),TRUE,FALSE)</f>
        <v>0</v>
      </c>
      <c r="V77" s="6" t="b">
        <f>IF(ROUND($P77/COLUMNS($P$1:V$1),0)=$P77/COLUMNS($P$1:V$1),TRUE,FALSE)</f>
        <v>0</v>
      </c>
      <c r="W77" s="6" t="b">
        <f>IF(ROUND($P77/COLUMNS($P$1:W$1),0)=$P77/COLUMNS($P$1:W$1),TRUE,FALSE)</f>
        <v>0</v>
      </c>
      <c r="AB77">
        <f t="shared" ref="AB77" si="291">AB76-AA76</f>
        <v>4</v>
      </c>
      <c r="AC77">
        <f t="shared" ref="AC77" si="292">AC76-AB76</f>
        <v>5</v>
      </c>
      <c r="AD77">
        <f t="shared" ref="AD77" si="293">AD76-AC76</f>
        <v>4</v>
      </c>
      <c r="AE77">
        <f t="shared" ref="AE77" si="294">AE76-AD76</f>
        <v>5</v>
      </c>
      <c r="AF77">
        <f t="shared" ref="AF77" si="295">AF76-AE76</f>
        <v>5</v>
      </c>
      <c r="AG77">
        <f t="shared" ref="AG77" si="296">AG76-AF76</f>
        <v>4</v>
      </c>
      <c r="AH77">
        <f t="shared" ref="AH77" si="297">AH76-AG76</f>
        <v>5</v>
      </c>
      <c r="AI77">
        <f t="shared" ref="AI77" si="298">AI76-AH76</f>
        <v>5</v>
      </c>
      <c r="AL77" s="1" t="s">
        <v>136</v>
      </c>
      <c r="AM77" s="1">
        <f>ROUNDDOWN(_xlfn.NUMBERVALUE(RIGHT(AL77,1))*$AM$74/INDEX($AM$68:$AM$71,MATCH(LEFT(AL77,1),$AL$68:$AL$71,0)),0)
-ROUNDDOWN((_xlfn.NUMBERVALUE(RIGHT(AL77,1))-1)*$AM$74/INDEX($AM$68:$AM$71,MATCH(LEFT(AL77,1),$AL$68:$AL$71,0)),0)</f>
        <v>9</v>
      </c>
      <c r="AN77" s="20">
        <f t="shared" si="290"/>
        <v>8</v>
      </c>
      <c r="AQ77" s="17" t="str">
        <f>IF($AM$96&gt;=2,"",AS77&amp;" "&amp;AL77&amp;" "&amp;IFERROR(INDEX($AL$74:$AL76,MATCH(AM77,$AM$74:$AM76,0)),AM77))</f>
        <v>.redefine R3 R2</v>
      </c>
      <c r="AR77" s="11"/>
      <c r="AS77" s="16" t="s">
        <v>141</v>
      </c>
    </row>
    <row r="78" spans="1:45" x14ac:dyDescent="0.25">
      <c r="A78" s="13" t="s">
        <v>106</v>
      </c>
      <c r="N78" s="7"/>
      <c r="O78" s="4">
        <f t="shared" si="249"/>
        <v>46.753246753246756</v>
      </c>
      <c r="P78">
        <f t="shared" si="96"/>
        <v>77</v>
      </c>
      <c r="Q78" s="6" t="b">
        <f>IF(ROUND($P78/COLUMNS($P$1:Q$1),0)=$P78/COLUMNS($P$1:Q$1),TRUE,FALSE)</f>
        <v>0</v>
      </c>
      <c r="R78" s="6" t="b">
        <f>IF(ROUND($P78/COLUMNS($P$1:R$1),0)=$P78/COLUMNS($P$1:R$1),TRUE,FALSE)</f>
        <v>0</v>
      </c>
      <c r="S78" s="6" t="b">
        <f>IF(ROUND($P78/COLUMNS($P$1:S$1),0)=$P78/COLUMNS($P$1:S$1),TRUE,FALSE)</f>
        <v>0</v>
      </c>
      <c r="T78" s="6" t="b">
        <f>IF(ROUND($P78/COLUMNS($P$1:T$1),0)=$P78/COLUMNS($P$1:T$1),TRUE,FALSE)</f>
        <v>0</v>
      </c>
      <c r="U78" s="6" t="b">
        <f>IF(ROUND($P78/COLUMNS($P$1:U$1),0)=$P78/COLUMNS($P$1:U$1),TRUE,FALSE)</f>
        <v>0</v>
      </c>
      <c r="V78" s="6" t="b">
        <f>IF(ROUND($P78/COLUMNS($P$1:V$1),0)=$P78/COLUMNS($P$1:V$1),TRUE,FALSE)</f>
        <v>1</v>
      </c>
      <c r="W78" s="6" t="b">
        <f>IF(ROUND($P78/COLUMNS($P$1:W$1),0)=$P78/COLUMNS($P$1:W$1),TRUE,FALSE)</f>
        <v>0</v>
      </c>
      <c r="Z78">
        <v>38</v>
      </c>
      <c r="AB78" s="15">
        <f>ROUNDDOWN(COLUMNS($AB$3:AB$3)*$Z78/8,0)</f>
        <v>4</v>
      </c>
      <c r="AC78" s="15">
        <f>ROUNDDOWN(COLUMNS($AB$3:AC$3)*$Z78/8,0)</f>
        <v>9</v>
      </c>
      <c r="AD78" s="15">
        <f>ROUNDDOWN(COLUMNS($AB$3:AD$3)*$Z78/8,0)</f>
        <v>14</v>
      </c>
      <c r="AE78" s="15">
        <f>ROUNDDOWN(COLUMNS($AB$3:AE$3)*$Z78/8,0)</f>
        <v>19</v>
      </c>
      <c r="AF78" s="15">
        <f>ROUNDDOWN(COLUMNS($AB$3:AF$3)*$Z78/8,0)</f>
        <v>23</v>
      </c>
      <c r="AG78" s="15">
        <f>ROUNDDOWN(COLUMNS($AB$3:AG$3)*$Z78/8,0)</f>
        <v>28</v>
      </c>
      <c r="AH78" s="15">
        <f>ROUNDDOWN(COLUMNS($AB$3:AH$3)*$Z78/8,0)</f>
        <v>33</v>
      </c>
      <c r="AI78" s="15">
        <f>ROUNDDOWN(COLUMNS($AB$3:AI$3)*$Z78/8,0)</f>
        <v>38</v>
      </c>
      <c r="AL78" s="1"/>
      <c r="AM78" s="1"/>
      <c r="AN78" s="20"/>
      <c r="AR78" s="11"/>
      <c r="AS78" s="14"/>
    </row>
    <row r="79" spans="1:45" x14ac:dyDescent="0.25">
      <c r="A79" s="13" t="s">
        <v>107</v>
      </c>
      <c r="N79" s="7"/>
      <c r="O79" s="4">
        <f t="shared" si="249"/>
        <v>46.153846153846153</v>
      </c>
      <c r="P79">
        <f t="shared" si="96"/>
        <v>78</v>
      </c>
      <c r="Q79" s="6" t="b">
        <f>IF(ROUND($P79/COLUMNS($P$1:Q$1),0)=$P79/COLUMNS($P$1:Q$1),TRUE,FALSE)</f>
        <v>1</v>
      </c>
      <c r="R79" s="6" t="b">
        <f>IF(ROUND($P79/COLUMNS($P$1:R$1),0)=$P79/COLUMNS($P$1:R$1),TRUE,FALSE)</f>
        <v>1</v>
      </c>
      <c r="S79" s="6" t="b">
        <f>IF(ROUND($P79/COLUMNS($P$1:S$1),0)=$P79/COLUMNS($P$1:S$1),TRUE,FALSE)</f>
        <v>0</v>
      </c>
      <c r="T79" s="6" t="b">
        <f>IF(ROUND($P79/COLUMNS($P$1:T$1),0)=$P79/COLUMNS($P$1:T$1),TRUE,FALSE)</f>
        <v>0</v>
      </c>
      <c r="U79" s="6" t="b">
        <f>IF(ROUND($P79/COLUMNS($P$1:U$1),0)=$P79/COLUMNS($P$1:U$1),TRUE,FALSE)</f>
        <v>1</v>
      </c>
      <c r="V79" s="6" t="b">
        <f>IF(ROUND($P79/COLUMNS($P$1:V$1),0)=$P79/COLUMNS($P$1:V$1),TRUE,FALSE)</f>
        <v>0</v>
      </c>
      <c r="W79" s="6" t="b">
        <f>IF(ROUND($P79/COLUMNS($P$1:W$1),0)=$P79/COLUMNS($P$1:W$1),TRUE,FALSE)</f>
        <v>0</v>
      </c>
      <c r="AB79">
        <f t="shared" ref="AB79" si="299">AB78-AA78</f>
        <v>4</v>
      </c>
      <c r="AC79">
        <f t="shared" ref="AC79" si="300">AC78-AB78</f>
        <v>5</v>
      </c>
      <c r="AD79">
        <f t="shared" ref="AD79" si="301">AD78-AC78</f>
        <v>5</v>
      </c>
      <c r="AE79">
        <f t="shared" ref="AE79" si="302">AE78-AD78</f>
        <v>5</v>
      </c>
      <c r="AF79">
        <f t="shared" ref="AF79" si="303">AF78-AE78</f>
        <v>4</v>
      </c>
      <c r="AG79">
        <f t="shared" ref="AG79" si="304">AG78-AF78</f>
        <v>5</v>
      </c>
      <c r="AH79">
        <f t="shared" ref="AH79" si="305">AH78-AG78</f>
        <v>5</v>
      </c>
      <c r="AI79">
        <f t="shared" ref="AI79" si="306">AI78-AH78</f>
        <v>5</v>
      </c>
      <c r="AL79" s="1" t="s">
        <v>126</v>
      </c>
      <c r="AM79" s="1">
        <f>ROUNDDOWN(_xlfn.NUMBERVALUE(RIGHT(AL79,1))*$AM$74/INDEX($AM$68:$AM$71,MATCH(LEFT(AL79,1),$AL$68:$AL$71,0)),0)
-ROUNDDOWN((_xlfn.NUMBERVALUE(RIGHT(AL79,1))-1)*$AM$74/INDEX($AM$68:$AM$71,MATCH(LEFT(AL79,1),$AL$68:$AL$71,0)),0)</f>
        <v>13</v>
      </c>
      <c r="AN79" s="20">
        <f t="shared" si="290"/>
        <v>12</v>
      </c>
      <c r="AQ79" s="17" t="str">
        <f>IF($AM$96&gt;=2,"",AS79&amp;" "&amp;AL79&amp;" "&amp;IFERROR(INDEX($AL$78:$AL78,MATCH(AM79,$AM$78:$AM78,0)),AM79))</f>
        <v>.redefine E1 13</v>
      </c>
      <c r="AR79" s="11"/>
      <c r="AS79" s="16" t="s">
        <v>141</v>
      </c>
    </row>
    <row r="80" spans="1:45" x14ac:dyDescent="0.25">
      <c r="A80" s="13" t="s">
        <v>108</v>
      </c>
      <c r="N80" s="7"/>
      <c r="O80" s="4">
        <f t="shared" si="249"/>
        <v>45.569620253164558</v>
      </c>
      <c r="P80">
        <f t="shared" si="96"/>
        <v>79</v>
      </c>
      <c r="Q80" s="6" t="b">
        <f>IF(ROUND($P80/COLUMNS($P$1:Q$1),0)=$P80/COLUMNS($P$1:Q$1),TRUE,FALSE)</f>
        <v>0</v>
      </c>
      <c r="R80" s="6" t="b">
        <f>IF(ROUND($P80/COLUMNS($P$1:R$1),0)=$P80/COLUMNS($P$1:R$1),TRUE,FALSE)</f>
        <v>0</v>
      </c>
      <c r="S80" s="6" t="b">
        <f>IF(ROUND($P80/COLUMNS($P$1:S$1),0)=$P80/COLUMNS($P$1:S$1),TRUE,FALSE)</f>
        <v>0</v>
      </c>
      <c r="T80" s="6" t="b">
        <f>IF(ROUND($P80/COLUMNS($P$1:T$1),0)=$P80/COLUMNS($P$1:T$1),TRUE,FALSE)</f>
        <v>0</v>
      </c>
      <c r="U80" s="6" t="b">
        <f>IF(ROUND($P80/COLUMNS($P$1:U$1),0)=$P80/COLUMNS($P$1:U$1),TRUE,FALSE)</f>
        <v>0</v>
      </c>
      <c r="V80" s="6" t="b">
        <f>IF(ROUND($P80/COLUMNS($P$1:V$1),0)=$P80/COLUMNS($P$1:V$1),TRUE,FALSE)</f>
        <v>0</v>
      </c>
      <c r="W80" s="6" t="b">
        <f>IF(ROUND($P80/COLUMNS($P$1:W$1),0)=$P80/COLUMNS($P$1:W$1),TRUE,FALSE)</f>
        <v>0</v>
      </c>
      <c r="Z80">
        <v>39</v>
      </c>
      <c r="AB80" s="15">
        <f>ROUNDDOWN(COLUMNS($AB$3:AB$3)*$Z80/8,0)</f>
        <v>4</v>
      </c>
      <c r="AC80" s="15">
        <f>ROUNDDOWN(COLUMNS($AB$3:AC$3)*$Z80/8,0)</f>
        <v>9</v>
      </c>
      <c r="AD80" s="15">
        <f>ROUNDDOWN(COLUMNS($AB$3:AD$3)*$Z80/8,0)</f>
        <v>14</v>
      </c>
      <c r="AE80" s="15">
        <f>ROUNDDOWN(COLUMNS($AB$3:AE$3)*$Z80/8,0)</f>
        <v>19</v>
      </c>
      <c r="AF80" s="15">
        <f>ROUNDDOWN(COLUMNS($AB$3:AF$3)*$Z80/8,0)</f>
        <v>24</v>
      </c>
      <c r="AG80" s="15">
        <f>ROUNDDOWN(COLUMNS($AB$3:AG$3)*$Z80/8,0)</f>
        <v>29</v>
      </c>
      <c r="AH80" s="15">
        <f>ROUNDDOWN(COLUMNS($AB$3:AH$3)*$Z80/8,0)</f>
        <v>34</v>
      </c>
      <c r="AI80" s="15">
        <f>ROUNDDOWN(COLUMNS($AB$3:AI$3)*$Z80/8,0)</f>
        <v>39</v>
      </c>
      <c r="AL80" s="1" t="s">
        <v>127</v>
      </c>
      <c r="AM80" s="1">
        <f>ROUNDDOWN(_xlfn.NUMBERVALUE(RIGHT(AL80,1))*$AM$74/INDEX($AM$68:$AM$71,MATCH(LEFT(AL80,1),$AL$68:$AL$71,0)),0)
-ROUNDDOWN((_xlfn.NUMBERVALUE(RIGHT(AL80,1))-1)*$AM$74/INDEX($AM$68:$AM$71,MATCH(LEFT(AL80,1),$AL$68:$AL$71,0)),0)</f>
        <v>13</v>
      </c>
      <c r="AN80" s="20">
        <f t="shared" si="290"/>
        <v>13</v>
      </c>
      <c r="AQ80" s="17" t="str">
        <f>IF($AM$96&gt;=2,"",AS80&amp;" "&amp;AL80&amp;" "&amp;IFERROR(INDEX($AL$78:$AL79,MATCH(AM80,$AM$78:$AM79,0)),AM80))</f>
        <v>.redefine E2 E1</v>
      </c>
      <c r="AR80" s="11"/>
      <c r="AS80" s="16" t="s">
        <v>141</v>
      </c>
    </row>
    <row r="81" spans="1:45" x14ac:dyDescent="0.25">
      <c r="A81" s="13" t="s">
        <v>109</v>
      </c>
      <c r="N81" s="7"/>
      <c r="O81" s="4">
        <f t="shared" si="249"/>
        <v>45</v>
      </c>
      <c r="P81">
        <f t="shared" si="96"/>
        <v>80</v>
      </c>
      <c r="Q81" s="6" t="b">
        <f>IF(ROUND($P81/COLUMNS($P$1:Q$1),0)=$P81/COLUMNS($P$1:Q$1),TRUE,FALSE)</f>
        <v>1</v>
      </c>
      <c r="R81" s="6" t="b">
        <f>IF(ROUND($P81/COLUMNS($P$1:R$1),0)=$P81/COLUMNS($P$1:R$1),TRUE,FALSE)</f>
        <v>0</v>
      </c>
      <c r="S81" s="6" t="b">
        <f>IF(ROUND($P81/COLUMNS($P$1:S$1),0)=$P81/COLUMNS($P$1:S$1),TRUE,FALSE)</f>
        <v>1</v>
      </c>
      <c r="T81" s="6" t="b">
        <f>IF(ROUND($P81/COLUMNS($P$1:T$1),0)=$P81/COLUMNS($P$1:T$1),TRUE,FALSE)</f>
        <v>1</v>
      </c>
      <c r="U81" s="6" t="b">
        <f>IF(ROUND($P81/COLUMNS($P$1:U$1),0)=$P81/COLUMNS($P$1:U$1),TRUE,FALSE)</f>
        <v>0</v>
      </c>
      <c r="V81" s="6" t="b">
        <f>IF(ROUND($P81/COLUMNS($P$1:V$1),0)=$P81/COLUMNS($P$1:V$1),TRUE,FALSE)</f>
        <v>0</v>
      </c>
      <c r="W81" s="6" t="b">
        <f>IF(ROUND($P81/COLUMNS($P$1:W$1),0)=$P81/COLUMNS($P$1:W$1),TRUE,FALSE)</f>
        <v>1</v>
      </c>
      <c r="AB81">
        <f t="shared" ref="AB81" si="307">AB80-AA80</f>
        <v>4</v>
      </c>
      <c r="AC81">
        <f t="shared" ref="AC81" si="308">AC80-AB80</f>
        <v>5</v>
      </c>
      <c r="AD81">
        <f t="shared" ref="AD81" si="309">AD80-AC80</f>
        <v>5</v>
      </c>
      <c r="AE81">
        <f t="shared" ref="AE81" si="310">AE80-AD80</f>
        <v>5</v>
      </c>
      <c r="AF81">
        <f t="shared" ref="AF81" si="311">AF80-AE80</f>
        <v>5</v>
      </c>
      <c r="AG81">
        <f t="shared" ref="AG81" si="312">AG80-AF80</f>
        <v>5</v>
      </c>
      <c r="AH81">
        <f t="shared" ref="AH81" si="313">AH80-AG80</f>
        <v>5</v>
      </c>
      <c r="AI81">
        <f t="shared" ref="AI81" si="314">AI80-AH80</f>
        <v>5</v>
      </c>
      <c r="AL81" s="1"/>
      <c r="AM81" s="1"/>
      <c r="AN81" s="20"/>
    </row>
    <row r="82" spans="1:45" x14ac:dyDescent="0.25">
      <c r="A82" s="13" t="s">
        <v>91</v>
      </c>
      <c r="N82" s="7"/>
      <c r="O82" s="4">
        <f t="shared" si="249"/>
        <v>44.444444444444443</v>
      </c>
      <c r="P82">
        <f t="shared" si="96"/>
        <v>81</v>
      </c>
      <c r="Q82" s="6" t="b">
        <f>IF(ROUND($P82/COLUMNS($P$1:Q$1),0)=$P82/COLUMNS($P$1:Q$1),TRUE,FALSE)</f>
        <v>0</v>
      </c>
      <c r="R82" s="6" t="b">
        <f>IF(ROUND($P82/COLUMNS($P$1:R$1),0)=$P82/COLUMNS($P$1:R$1),TRUE,FALSE)</f>
        <v>1</v>
      </c>
      <c r="S82" s="6" t="b">
        <f>IF(ROUND($P82/COLUMNS($P$1:S$1),0)=$P82/COLUMNS($P$1:S$1),TRUE,FALSE)</f>
        <v>0</v>
      </c>
      <c r="T82" s="6" t="b">
        <f>IF(ROUND($P82/COLUMNS($P$1:T$1),0)=$P82/COLUMNS($P$1:T$1),TRUE,FALSE)</f>
        <v>0</v>
      </c>
      <c r="U82" s="6" t="b">
        <f>IF(ROUND($P82/COLUMNS($P$1:U$1),0)=$P82/COLUMNS($P$1:U$1),TRUE,FALSE)</f>
        <v>0</v>
      </c>
      <c r="V82" s="6" t="b">
        <f>IF(ROUND($P82/COLUMNS($P$1:V$1),0)=$P82/COLUMNS($P$1:V$1),TRUE,FALSE)</f>
        <v>0</v>
      </c>
      <c r="W82" s="6" t="b">
        <f>IF(ROUND($P82/COLUMNS($P$1:W$1),0)=$P82/COLUMNS($P$1:W$1),TRUE,FALSE)</f>
        <v>0</v>
      </c>
      <c r="Z82">
        <v>40</v>
      </c>
      <c r="AB82" s="15">
        <f>ROUNDDOWN(COLUMNS($AB$3:AB$3)*$Z82/8,0)</f>
        <v>5</v>
      </c>
      <c r="AC82" s="15">
        <f>ROUNDDOWN(COLUMNS($AB$3:AC$3)*$Z82/8,0)</f>
        <v>10</v>
      </c>
      <c r="AD82" s="15">
        <f>ROUNDDOWN(COLUMNS($AB$3:AD$3)*$Z82/8,0)</f>
        <v>15</v>
      </c>
      <c r="AE82" s="15">
        <f>ROUNDDOWN(COLUMNS($AB$3:AE$3)*$Z82/8,0)</f>
        <v>20</v>
      </c>
      <c r="AF82" s="15">
        <f>ROUNDDOWN(COLUMNS($AB$3:AF$3)*$Z82/8,0)</f>
        <v>25</v>
      </c>
      <c r="AG82" s="15">
        <f>ROUNDDOWN(COLUMNS($AB$3:AG$3)*$Z82/8,0)</f>
        <v>30</v>
      </c>
      <c r="AH82" s="15">
        <f>ROUNDDOWN(COLUMNS($AB$3:AH$3)*$Z82/8,0)</f>
        <v>35</v>
      </c>
      <c r="AI82" s="15">
        <f>ROUNDDOWN(COLUMNS($AB$3:AI$3)*$Z82/8,0)</f>
        <v>40</v>
      </c>
      <c r="AL82" s="1" t="s">
        <v>130</v>
      </c>
      <c r="AM82" s="1">
        <f>ROUNDDOWN(_xlfn.NUMBERVALUE(RIGHT(AL82,1))*$AM$74/INDEX($AM$68:$AM$71,MATCH(LEFT(AL82,1),$AL$68:$AL$71,0)),0)
-ROUNDDOWN((_xlfn.NUMBERVALUE(RIGHT(AL82,1))-1)*$AM$74/INDEX($AM$68:$AM$71,MATCH(LEFT(AL82,1),$AL$68:$AL$71,0)),0)</f>
        <v>6</v>
      </c>
      <c r="AN82" s="20">
        <f t="shared" si="290"/>
        <v>6</v>
      </c>
      <c r="AQ82" s="17" t="str">
        <f>IF($AM$96&gt;=2,"",AS82&amp;" "&amp;AL82&amp;" "&amp;IFERROR(INDEX($AL$81:$AL81,MATCH(AM82,$AM$81:$AM81,0)),AM82))</f>
        <v>.redefine S1 6</v>
      </c>
      <c r="AR82" s="11"/>
      <c r="AS82" s="16" t="s">
        <v>141</v>
      </c>
    </row>
    <row r="83" spans="1:45" x14ac:dyDescent="0.25">
      <c r="N83" s="7"/>
      <c r="O83" s="4">
        <f t="shared" si="249"/>
        <v>43.902439024390247</v>
      </c>
      <c r="P83">
        <f t="shared" si="96"/>
        <v>82</v>
      </c>
      <c r="Q83" s="6" t="b">
        <f>IF(ROUND($P83/COLUMNS($P$1:Q$1),0)=$P83/COLUMNS($P$1:Q$1),TRUE,FALSE)</f>
        <v>1</v>
      </c>
      <c r="R83" s="6" t="b">
        <f>IF(ROUND($P83/COLUMNS($P$1:R$1),0)=$P83/COLUMNS($P$1:R$1),TRUE,FALSE)</f>
        <v>0</v>
      </c>
      <c r="S83" s="6" t="b">
        <f>IF(ROUND($P83/COLUMNS($P$1:S$1),0)=$P83/COLUMNS($P$1:S$1),TRUE,FALSE)</f>
        <v>0</v>
      </c>
      <c r="T83" s="6" t="b">
        <f>IF(ROUND($P83/COLUMNS($P$1:T$1),0)=$P83/COLUMNS($P$1:T$1),TRUE,FALSE)</f>
        <v>0</v>
      </c>
      <c r="U83" s="6" t="b">
        <f>IF(ROUND($P83/COLUMNS($P$1:U$1),0)=$P83/COLUMNS($P$1:U$1),TRUE,FALSE)</f>
        <v>0</v>
      </c>
      <c r="V83" s="6" t="b">
        <f>IF(ROUND($P83/COLUMNS($P$1:V$1),0)=$P83/COLUMNS($P$1:V$1),TRUE,FALSE)</f>
        <v>0</v>
      </c>
      <c r="W83" s="6" t="b">
        <f>IF(ROUND($P83/COLUMNS($P$1:W$1),0)=$P83/COLUMNS($P$1:W$1),TRUE,FALSE)</f>
        <v>0</v>
      </c>
      <c r="AB83">
        <f t="shared" ref="AB83" si="315">AB82-AA82</f>
        <v>5</v>
      </c>
      <c r="AC83">
        <f t="shared" ref="AC83" si="316">AC82-AB82</f>
        <v>5</v>
      </c>
      <c r="AD83">
        <f t="shared" ref="AD83" si="317">AD82-AC82</f>
        <v>5</v>
      </c>
      <c r="AE83">
        <f t="shared" ref="AE83" si="318">AE82-AD82</f>
        <v>5</v>
      </c>
      <c r="AF83">
        <f t="shared" ref="AF83" si="319">AF82-AE82</f>
        <v>5</v>
      </c>
      <c r="AG83">
        <f t="shared" ref="AG83" si="320">AG82-AF82</f>
        <v>5</v>
      </c>
      <c r="AH83">
        <f t="shared" ref="AH83" si="321">AH82-AG82</f>
        <v>5</v>
      </c>
      <c r="AI83">
        <f t="shared" ref="AI83" si="322">AI82-AH82</f>
        <v>5</v>
      </c>
      <c r="AL83" s="1" t="s">
        <v>131</v>
      </c>
      <c r="AM83" s="1">
        <f>ROUNDDOWN(_xlfn.NUMBERVALUE(RIGHT(AL83,1))*$AM$74/INDEX($AM$68:$AM$71,MATCH(LEFT(AL83,1),$AL$68:$AL$71,0)),0)
-ROUNDDOWN((_xlfn.NUMBERVALUE(RIGHT(AL83,1))-1)*$AM$74/INDEX($AM$68:$AM$71,MATCH(LEFT(AL83,1),$AL$68:$AL$71,0)),0)</f>
        <v>7</v>
      </c>
      <c r="AN83" s="20">
        <f t="shared" si="290"/>
        <v>6</v>
      </c>
      <c r="AQ83" s="17" t="str">
        <f>IF($AM$96&gt;=2,"",AS83&amp;" "&amp;AL83&amp;" "&amp;IFERROR(INDEX($AL$81:$AL82,MATCH(AM83,$AM$81:$AM82,0)),AM83))</f>
        <v>.redefine S2 7</v>
      </c>
      <c r="AR83" s="11"/>
      <c r="AS83" s="16" t="s">
        <v>141</v>
      </c>
    </row>
    <row r="84" spans="1:45" x14ac:dyDescent="0.25">
      <c r="A84" s="13" t="s">
        <v>110</v>
      </c>
      <c r="N84" s="7"/>
      <c r="O84" s="4">
        <f t="shared" si="249"/>
        <v>43.373493975903614</v>
      </c>
      <c r="P84">
        <f t="shared" si="96"/>
        <v>83</v>
      </c>
      <c r="Q84" s="6" t="b">
        <f>IF(ROUND($P84/COLUMNS($P$1:Q$1),0)=$P84/COLUMNS($P$1:Q$1),TRUE,FALSE)</f>
        <v>0</v>
      </c>
      <c r="R84" s="6" t="b">
        <f>IF(ROUND($P84/COLUMNS($P$1:R$1),0)=$P84/COLUMNS($P$1:R$1),TRUE,FALSE)</f>
        <v>0</v>
      </c>
      <c r="S84" s="6" t="b">
        <f>IF(ROUND($P84/COLUMNS($P$1:S$1),0)=$P84/COLUMNS($P$1:S$1),TRUE,FALSE)</f>
        <v>0</v>
      </c>
      <c r="T84" s="6" t="b">
        <f>IF(ROUND($P84/COLUMNS($P$1:T$1),0)=$P84/COLUMNS($P$1:T$1),TRUE,FALSE)</f>
        <v>0</v>
      </c>
      <c r="U84" s="6" t="b">
        <f>IF(ROUND($P84/COLUMNS($P$1:U$1),0)=$P84/COLUMNS($P$1:U$1),TRUE,FALSE)</f>
        <v>0</v>
      </c>
      <c r="V84" s="6" t="b">
        <f>IF(ROUND($P84/COLUMNS($P$1:V$1),0)=$P84/COLUMNS($P$1:V$1),TRUE,FALSE)</f>
        <v>0</v>
      </c>
      <c r="W84" s="6" t="b">
        <f>IF(ROUND($P84/COLUMNS($P$1:W$1),0)=$P84/COLUMNS($P$1:W$1),TRUE,FALSE)</f>
        <v>0</v>
      </c>
      <c r="Z84">
        <v>41</v>
      </c>
      <c r="AB84" s="15">
        <f>ROUNDDOWN(COLUMNS($AB$3:AB$3)*$Z84/8,0)</f>
        <v>5</v>
      </c>
      <c r="AC84" s="15">
        <f>ROUNDDOWN(COLUMNS($AB$3:AC$3)*$Z84/8,0)</f>
        <v>10</v>
      </c>
      <c r="AD84" s="15">
        <f>ROUNDDOWN(COLUMNS($AB$3:AD$3)*$Z84/8,0)</f>
        <v>15</v>
      </c>
      <c r="AE84" s="15">
        <f>ROUNDDOWN(COLUMNS($AB$3:AE$3)*$Z84/8,0)</f>
        <v>20</v>
      </c>
      <c r="AF84" s="15">
        <f>ROUNDDOWN(COLUMNS($AB$3:AF$3)*$Z84/8,0)</f>
        <v>25</v>
      </c>
      <c r="AG84" s="15">
        <f>ROUNDDOWN(COLUMNS($AB$3:AG$3)*$Z84/8,0)</f>
        <v>30</v>
      </c>
      <c r="AH84" s="15">
        <f>ROUNDDOWN(COLUMNS($AB$3:AH$3)*$Z84/8,0)</f>
        <v>35</v>
      </c>
      <c r="AI84" s="15">
        <f>ROUNDDOWN(COLUMNS($AB$3:AI$3)*$Z84/8,0)</f>
        <v>41</v>
      </c>
      <c r="AL84" s="1" t="s">
        <v>132</v>
      </c>
      <c r="AM84" s="1">
        <f>ROUNDDOWN(_xlfn.NUMBERVALUE(RIGHT(AL84,1))*$AM$74/INDEX($AM$68:$AM$71,MATCH(LEFT(AL84,1),$AL$68:$AL$71,0)),0)
-ROUNDDOWN((_xlfn.NUMBERVALUE(RIGHT(AL84,1))-1)*$AM$74/INDEX($AM$68:$AM$71,MATCH(LEFT(AL84,1),$AL$68:$AL$71,0)),0)</f>
        <v>6</v>
      </c>
      <c r="AN84" s="20">
        <f t="shared" si="290"/>
        <v>7</v>
      </c>
      <c r="AQ84" s="17" t="str">
        <f>IF($AM$96&gt;=2,"",AS84&amp;" "&amp;AL84&amp;" "&amp;IFERROR(INDEX($AL$81:$AL83,MATCH(AM84,$AM$81:$AM83,0)),AM84))</f>
        <v>.redefine S3 S1</v>
      </c>
      <c r="AR84" s="11"/>
      <c r="AS84" s="16" t="s">
        <v>141</v>
      </c>
    </row>
    <row r="85" spans="1:45" ht="15.75" thickBot="1" x14ac:dyDescent="0.3">
      <c r="A85" s="13" t="s">
        <v>94</v>
      </c>
      <c r="N85" s="7"/>
      <c r="O85" s="8">
        <f t="shared" si="249"/>
        <v>42.857142857142854</v>
      </c>
      <c r="P85" s="9">
        <f t="shared" si="96"/>
        <v>84</v>
      </c>
      <c r="Q85" s="6" t="b">
        <f>IF(ROUND($P85/COLUMNS($P$1:Q$1),0)=$P85/COLUMNS($P$1:Q$1),TRUE,FALSE)</f>
        <v>1</v>
      </c>
      <c r="R85" s="6" t="b">
        <f>IF(ROUND($P85/COLUMNS($P$1:R$1),0)=$P85/COLUMNS($P$1:R$1),TRUE,FALSE)</f>
        <v>1</v>
      </c>
      <c r="S85" s="6" t="b">
        <f>IF(ROUND($P85/COLUMNS($P$1:S$1),0)=$P85/COLUMNS($P$1:S$1),TRUE,FALSE)</f>
        <v>1</v>
      </c>
      <c r="T85" s="6" t="b">
        <f>IF(ROUND($P85/COLUMNS($P$1:T$1),0)=$P85/COLUMNS($P$1:T$1),TRUE,FALSE)</f>
        <v>0</v>
      </c>
      <c r="U85" s="6" t="b">
        <f>IF(ROUND($P85/COLUMNS($P$1:U$1),0)=$P85/COLUMNS($P$1:U$1),TRUE,FALSE)</f>
        <v>1</v>
      </c>
      <c r="V85" s="6" t="b">
        <f>IF(ROUND($P85/COLUMNS($P$1:V$1),0)=$P85/COLUMNS($P$1:V$1),TRUE,FALSE)</f>
        <v>1</v>
      </c>
      <c r="W85" s="6" t="b">
        <f>IF(ROUND($P85/COLUMNS($P$1:W$1),0)=$P85/COLUMNS($P$1:W$1),TRUE,FALSE)</f>
        <v>0</v>
      </c>
      <c r="AB85">
        <f t="shared" ref="AB85" si="323">AB84-AA84</f>
        <v>5</v>
      </c>
      <c r="AC85">
        <f t="shared" ref="AC85" si="324">AC84-AB84</f>
        <v>5</v>
      </c>
      <c r="AD85">
        <f t="shared" ref="AD85" si="325">AD84-AC84</f>
        <v>5</v>
      </c>
      <c r="AE85">
        <f t="shared" ref="AE85" si="326">AE84-AD84</f>
        <v>5</v>
      </c>
      <c r="AF85">
        <f t="shared" ref="AF85" si="327">AF84-AE84</f>
        <v>5</v>
      </c>
      <c r="AG85">
        <f t="shared" ref="AG85" si="328">AG84-AF84</f>
        <v>5</v>
      </c>
      <c r="AH85">
        <f t="shared" ref="AH85" si="329">AH84-AG84</f>
        <v>5</v>
      </c>
      <c r="AI85">
        <f t="shared" ref="AI85" si="330">AI84-AH84</f>
        <v>6</v>
      </c>
      <c r="AL85" s="1" t="s">
        <v>133</v>
      </c>
      <c r="AM85" s="1">
        <f>ROUNDDOWN(_xlfn.NUMBERVALUE(RIGHT(AL85,1))*$AM$74/INDEX($AM$68:$AM$71,MATCH(LEFT(AL85,1),$AL$68:$AL$71,0)),0)
-ROUNDDOWN((_xlfn.NUMBERVALUE(RIGHT(AL85,1))-1)*$AM$74/INDEX($AM$68:$AM$71,MATCH(LEFT(AL85,1),$AL$68:$AL$71,0)),0)</f>
        <v>7</v>
      </c>
      <c r="AN85" s="20">
        <f t="shared" si="290"/>
        <v>6</v>
      </c>
      <c r="AQ85" s="17" t="str">
        <f>IF($AM$96&gt;=2,"",AS85&amp;" "&amp;AL85&amp;" "&amp;IFERROR(INDEX($AL$81:$AL84,MATCH(AM85,$AM$81:$AM84,0)),AM85))</f>
        <v>.redefine S4 S2</v>
      </c>
      <c r="AR85" s="11"/>
      <c r="AS85" s="16" t="s">
        <v>141</v>
      </c>
    </row>
    <row r="86" spans="1:45" ht="15.75" thickTop="1" x14ac:dyDescent="0.25">
      <c r="A86" s="13" t="s">
        <v>95</v>
      </c>
      <c r="N86" s="7"/>
      <c r="O86" s="4">
        <f t="shared" si="249"/>
        <v>42.352941176470587</v>
      </c>
      <c r="P86">
        <f t="shared" si="96"/>
        <v>85</v>
      </c>
      <c r="Q86" s="6" t="b">
        <f>IF(ROUND($P86/COLUMNS($P$1:Q$1),0)=$P86/COLUMNS($P$1:Q$1),TRUE,FALSE)</f>
        <v>0</v>
      </c>
      <c r="R86" s="6" t="b">
        <f>IF(ROUND($P86/COLUMNS($P$1:R$1),0)=$P86/COLUMNS($P$1:R$1),TRUE,FALSE)</f>
        <v>0</v>
      </c>
      <c r="S86" s="6" t="b">
        <f>IF(ROUND($P86/COLUMNS($P$1:S$1),0)=$P86/COLUMNS($P$1:S$1),TRUE,FALSE)</f>
        <v>0</v>
      </c>
      <c r="T86" s="6" t="b">
        <f>IF(ROUND($P86/COLUMNS($P$1:T$1),0)=$P86/COLUMNS($P$1:T$1),TRUE,FALSE)</f>
        <v>1</v>
      </c>
      <c r="U86" s="6" t="b">
        <f>IF(ROUND($P86/COLUMNS($P$1:U$1),0)=$P86/COLUMNS($P$1:U$1),TRUE,FALSE)</f>
        <v>0</v>
      </c>
      <c r="V86" s="6" t="b">
        <f>IF(ROUND($P86/COLUMNS($P$1:V$1),0)=$P86/COLUMNS($P$1:V$1),TRUE,FALSE)</f>
        <v>0</v>
      </c>
      <c r="W86" s="6" t="b">
        <f>IF(ROUND($P86/COLUMNS($P$1:W$1),0)=$P86/COLUMNS($P$1:W$1),TRUE,FALSE)</f>
        <v>0</v>
      </c>
      <c r="Z86">
        <v>42</v>
      </c>
      <c r="AB86" s="15">
        <f>ROUNDDOWN(COLUMNS($AB$3:AB$3)*$Z86/8,0)</f>
        <v>5</v>
      </c>
      <c r="AC86" s="15">
        <f>ROUNDDOWN(COLUMNS($AB$3:AC$3)*$Z86/8,0)</f>
        <v>10</v>
      </c>
      <c r="AD86" s="15">
        <f>ROUNDDOWN(COLUMNS($AB$3:AD$3)*$Z86/8,0)</f>
        <v>15</v>
      </c>
      <c r="AE86" s="15">
        <f>ROUNDDOWN(COLUMNS($AB$3:AE$3)*$Z86/8,0)</f>
        <v>21</v>
      </c>
      <c r="AF86" s="15">
        <f>ROUNDDOWN(COLUMNS($AB$3:AF$3)*$Z86/8,0)</f>
        <v>26</v>
      </c>
      <c r="AG86" s="15">
        <f>ROUNDDOWN(COLUMNS($AB$3:AG$3)*$Z86/8,0)</f>
        <v>31</v>
      </c>
      <c r="AH86" s="15">
        <f>ROUNDDOWN(COLUMNS($AB$3:AH$3)*$Z86/8,0)</f>
        <v>36</v>
      </c>
      <c r="AI86" s="15">
        <f>ROUNDDOWN(COLUMNS($AB$3:AI$3)*$Z86/8,0)</f>
        <v>42</v>
      </c>
      <c r="AL86" s="1"/>
      <c r="AM86" s="1"/>
      <c r="AN86" s="20"/>
      <c r="AQ86" s="17"/>
      <c r="AR86" s="11"/>
      <c r="AS86" s="14"/>
    </row>
    <row r="87" spans="1:45" x14ac:dyDescent="0.25">
      <c r="A87" s="13" t="s">
        <v>111</v>
      </c>
      <c r="N87" s="7"/>
      <c r="O87" s="4">
        <f t="shared" si="249"/>
        <v>41.860465116279073</v>
      </c>
      <c r="P87">
        <f t="shared" si="96"/>
        <v>86</v>
      </c>
      <c r="Q87" s="6" t="b">
        <f>IF(ROUND($P87/COLUMNS($P$1:Q$1),0)=$P87/COLUMNS($P$1:Q$1),TRUE,FALSE)</f>
        <v>1</v>
      </c>
      <c r="R87" s="6" t="b">
        <f>IF(ROUND($P87/COLUMNS($P$1:R$1),0)=$P87/COLUMNS($P$1:R$1),TRUE,FALSE)</f>
        <v>0</v>
      </c>
      <c r="S87" s="6" t="b">
        <f>IF(ROUND($P87/COLUMNS($P$1:S$1),0)=$P87/COLUMNS($P$1:S$1),TRUE,FALSE)</f>
        <v>0</v>
      </c>
      <c r="T87" s="6" t="b">
        <f>IF(ROUND($P87/COLUMNS($P$1:T$1),0)=$P87/COLUMNS($P$1:T$1),TRUE,FALSE)</f>
        <v>0</v>
      </c>
      <c r="U87" s="6" t="b">
        <f>IF(ROUND($P87/COLUMNS($P$1:U$1),0)=$P87/COLUMNS($P$1:U$1),TRUE,FALSE)</f>
        <v>0</v>
      </c>
      <c r="V87" s="6" t="b">
        <f>IF(ROUND($P87/COLUMNS($P$1:V$1),0)=$P87/COLUMNS($P$1:V$1),TRUE,FALSE)</f>
        <v>0</v>
      </c>
      <c r="W87" s="6" t="b">
        <f>IF(ROUND($P87/COLUMNS($P$1:W$1),0)=$P87/COLUMNS($P$1:W$1),TRUE,FALSE)</f>
        <v>0</v>
      </c>
      <c r="AB87">
        <f t="shared" ref="AB87" si="331">AB86-AA86</f>
        <v>5</v>
      </c>
      <c r="AC87">
        <f t="shared" ref="AC87" si="332">AC86-AB86</f>
        <v>5</v>
      </c>
      <c r="AD87">
        <f t="shared" ref="AD87" si="333">AD86-AC86</f>
        <v>5</v>
      </c>
      <c r="AE87">
        <f t="shared" ref="AE87" si="334">AE86-AD86</f>
        <v>6</v>
      </c>
      <c r="AF87">
        <f t="shared" ref="AF87" si="335">AF86-AE86</f>
        <v>5</v>
      </c>
      <c r="AG87">
        <f t="shared" ref="AG87" si="336">AG86-AF86</f>
        <v>5</v>
      </c>
      <c r="AH87">
        <f t="shared" ref="AH87" si="337">AH86-AG86</f>
        <v>5</v>
      </c>
      <c r="AI87">
        <f t="shared" ref="AI87" si="338">AI86-AH86</f>
        <v>6</v>
      </c>
      <c r="AL87" s="1" t="s">
        <v>117</v>
      </c>
      <c r="AM87" s="1">
        <f t="shared" ref="AM87:AM94" si="339">ROUNDDOWN(_xlfn.NUMBERVALUE(RIGHT(AL87,1))*$AM$74/INDEX($AM$68:$AM$71,MATCH(LEFT(AL87,1),$AL$68:$AL$71,0)),0)
-ROUNDDOWN((_xlfn.NUMBERVALUE(RIGHT(AL87,1))-1)*$AM$74/INDEX($AM$68:$AM$71,MATCH(LEFT(AL87,1),$AL$68:$AL$71,0)),0)</f>
        <v>3</v>
      </c>
      <c r="AN87" s="20">
        <f t="shared" si="290"/>
        <v>3</v>
      </c>
      <c r="AQ87" s="17" t="str">
        <f>IF($AM$96&gt;=2,"",AS87&amp;" "&amp;AL87&amp;" "&amp;IFERROR(INDEX($AL$86:$AL86,MATCH(AM87,$AM$86:$AM86,0)),AM87))</f>
        <v>.redefine T1 3</v>
      </c>
      <c r="AR87" s="11"/>
      <c r="AS87" s="16" t="s">
        <v>141</v>
      </c>
    </row>
    <row r="88" spans="1:45" x14ac:dyDescent="0.25">
      <c r="A88" s="13" t="s">
        <v>97</v>
      </c>
      <c r="N88" s="7"/>
      <c r="O88" s="4">
        <f t="shared" si="249"/>
        <v>41.379310344827587</v>
      </c>
      <c r="P88">
        <f t="shared" si="96"/>
        <v>87</v>
      </c>
      <c r="Q88" s="6" t="b">
        <f>IF(ROUND($P88/COLUMNS($P$1:Q$1),0)=$P88/COLUMNS($P$1:Q$1),TRUE,FALSE)</f>
        <v>0</v>
      </c>
      <c r="R88" s="6" t="b">
        <f>IF(ROUND($P88/COLUMNS($P$1:R$1),0)=$P88/COLUMNS($P$1:R$1),TRUE,FALSE)</f>
        <v>1</v>
      </c>
      <c r="S88" s="6" t="b">
        <f>IF(ROUND($P88/COLUMNS($P$1:S$1),0)=$P88/COLUMNS($P$1:S$1),TRUE,FALSE)</f>
        <v>0</v>
      </c>
      <c r="T88" s="6" t="b">
        <f>IF(ROUND($P88/COLUMNS($P$1:T$1),0)=$P88/COLUMNS($P$1:T$1),TRUE,FALSE)</f>
        <v>0</v>
      </c>
      <c r="U88" s="6" t="b">
        <f>IF(ROUND($P88/COLUMNS($P$1:U$1),0)=$P88/COLUMNS($P$1:U$1),TRUE,FALSE)</f>
        <v>0</v>
      </c>
      <c r="V88" s="6" t="b">
        <f>IF(ROUND($P88/COLUMNS($P$1:V$1),0)=$P88/COLUMNS($P$1:V$1),TRUE,FALSE)</f>
        <v>0</v>
      </c>
      <c r="W88" s="6" t="b">
        <f>IF(ROUND($P88/COLUMNS($P$1:W$1),0)=$P88/COLUMNS($P$1:W$1),TRUE,FALSE)</f>
        <v>0</v>
      </c>
      <c r="Z88">
        <v>43</v>
      </c>
      <c r="AB88" s="15">
        <f>ROUNDDOWN(COLUMNS($AB$3:AB$3)*$Z88/8,0)</f>
        <v>5</v>
      </c>
      <c r="AC88" s="15">
        <f>ROUNDDOWN(COLUMNS($AB$3:AC$3)*$Z88/8,0)</f>
        <v>10</v>
      </c>
      <c r="AD88" s="15">
        <f>ROUNDDOWN(COLUMNS($AB$3:AD$3)*$Z88/8,0)</f>
        <v>16</v>
      </c>
      <c r="AE88" s="15">
        <f>ROUNDDOWN(COLUMNS($AB$3:AE$3)*$Z88/8,0)</f>
        <v>21</v>
      </c>
      <c r="AF88" s="15">
        <f>ROUNDDOWN(COLUMNS($AB$3:AF$3)*$Z88/8,0)</f>
        <v>26</v>
      </c>
      <c r="AG88" s="15">
        <f>ROUNDDOWN(COLUMNS($AB$3:AG$3)*$Z88/8,0)</f>
        <v>32</v>
      </c>
      <c r="AH88" s="15">
        <f>ROUNDDOWN(COLUMNS($AB$3:AH$3)*$Z88/8,0)</f>
        <v>37</v>
      </c>
      <c r="AI88" s="15">
        <f>ROUNDDOWN(COLUMNS($AB$3:AI$3)*$Z88/8,0)</f>
        <v>43</v>
      </c>
      <c r="AL88" s="1" t="s">
        <v>118</v>
      </c>
      <c r="AM88" s="1">
        <f t="shared" si="339"/>
        <v>3</v>
      </c>
      <c r="AN88" s="20">
        <f t="shared" si="290"/>
        <v>3</v>
      </c>
      <c r="AQ88" s="17" t="str">
        <f>IF($AM$96&gt;=2,"",AS88&amp;" "&amp;AL88&amp;" "&amp;IFERROR(INDEX($AL$86:$AL87,MATCH(AM88,$AM$86:$AM87,0)),AM88))</f>
        <v>.redefine T2 T1</v>
      </c>
      <c r="AR88" s="11"/>
      <c r="AS88" s="16" t="s">
        <v>141</v>
      </c>
    </row>
    <row r="89" spans="1:45" x14ac:dyDescent="0.25">
      <c r="A89" s="13" t="s">
        <v>112</v>
      </c>
      <c r="N89" s="7"/>
      <c r="O89" s="4">
        <f t="shared" si="249"/>
        <v>40.909090909090907</v>
      </c>
      <c r="P89">
        <f t="shared" si="96"/>
        <v>88</v>
      </c>
      <c r="Q89" s="6" t="b">
        <f>IF(ROUND($P89/COLUMNS($P$1:Q$1),0)=$P89/COLUMNS($P$1:Q$1),TRUE,FALSE)</f>
        <v>1</v>
      </c>
      <c r="R89" s="6" t="b">
        <f>IF(ROUND($P89/COLUMNS($P$1:R$1),0)=$P89/COLUMNS($P$1:R$1),TRUE,FALSE)</f>
        <v>0</v>
      </c>
      <c r="S89" s="6" t="b">
        <f>IF(ROUND($P89/COLUMNS($P$1:S$1),0)=$P89/COLUMNS($P$1:S$1),TRUE,FALSE)</f>
        <v>1</v>
      </c>
      <c r="T89" s="6" t="b">
        <f>IF(ROUND($P89/COLUMNS($P$1:T$1),0)=$P89/COLUMNS($P$1:T$1),TRUE,FALSE)</f>
        <v>0</v>
      </c>
      <c r="U89" s="6" t="b">
        <f>IF(ROUND($P89/COLUMNS($P$1:U$1),0)=$P89/COLUMNS($P$1:U$1),TRUE,FALSE)</f>
        <v>0</v>
      </c>
      <c r="V89" s="6" t="b">
        <f>IF(ROUND($P89/COLUMNS($P$1:V$1),0)=$P89/COLUMNS($P$1:V$1),TRUE,FALSE)</f>
        <v>0</v>
      </c>
      <c r="W89" s="6" t="b">
        <f>IF(ROUND($P89/COLUMNS($P$1:W$1),0)=$P89/COLUMNS($P$1:W$1),TRUE,FALSE)</f>
        <v>1</v>
      </c>
      <c r="AB89">
        <f t="shared" ref="AB89" si="340">AB88-AA88</f>
        <v>5</v>
      </c>
      <c r="AC89">
        <f t="shared" ref="AC89" si="341">AC88-AB88</f>
        <v>5</v>
      </c>
      <c r="AD89">
        <f t="shared" ref="AD89" si="342">AD88-AC88</f>
        <v>6</v>
      </c>
      <c r="AE89">
        <f t="shared" ref="AE89" si="343">AE88-AD88</f>
        <v>5</v>
      </c>
      <c r="AF89">
        <f t="shared" ref="AF89" si="344">AF88-AE88</f>
        <v>5</v>
      </c>
      <c r="AG89">
        <f t="shared" ref="AG89" si="345">AG88-AF88</f>
        <v>6</v>
      </c>
      <c r="AH89">
        <f t="shared" ref="AH89" si="346">AH88-AG88</f>
        <v>5</v>
      </c>
      <c r="AI89">
        <f t="shared" ref="AI89" si="347">AI88-AH88</f>
        <v>6</v>
      </c>
      <c r="AL89" s="1" t="s">
        <v>119</v>
      </c>
      <c r="AM89" s="1">
        <f t="shared" si="339"/>
        <v>3</v>
      </c>
      <c r="AN89" s="20">
        <f t="shared" si="290"/>
        <v>3</v>
      </c>
      <c r="AQ89" s="17" t="str">
        <f>IF($AM$96&gt;=2,"",AS89&amp;" "&amp;AL89&amp;" "&amp;IFERROR(INDEX($AL$86:$AL88,MATCH(AM89,$AM$86:$AM88,0)),AM89))</f>
        <v>.redefine T3 T1</v>
      </c>
      <c r="AR89" s="11"/>
      <c r="AS89" s="16" t="s">
        <v>141</v>
      </c>
    </row>
    <row r="90" spans="1:45" x14ac:dyDescent="0.25">
      <c r="A90" s="13" t="s">
        <v>99</v>
      </c>
      <c r="N90" s="7"/>
      <c r="O90" s="4">
        <f t="shared" si="249"/>
        <v>40.449438202247194</v>
      </c>
      <c r="P90">
        <f t="shared" si="96"/>
        <v>89</v>
      </c>
      <c r="Q90" s="6" t="b">
        <f>IF(ROUND($P90/COLUMNS($P$1:Q$1),0)=$P90/COLUMNS($P$1:Q$1),TRUE,FALSE)</f>
        <v>0</v>
      </c>
      <c r="R90" s="6" t="b">
        <f>IF(ROUND($P90/COLUMNS($P$1:R$1),0)=$P90/COLUMNS($P$1:R$1),TRUE,FALSE)</f>
        <v>0</v>
      </c>
      <c r="S90" s="6" t="b">
        <f>IF(ROUND($P90/COLUMNS($P$1:S$1),0)=$P90/COLUMNS($P$1:S$1),TRUE,FALSE)</f>
        <v>0</v>
      </c>
      <c r="T90" s="6" t="b">
        <f>IF(ROUND($P90/COLUMNS($P$1:T$1),0)=$P90/COLUMNS($P$1:T$1),TRUE,FALSE)</f>
        <v>0</v>
      </c>
      <c r="U90" s="6" t="b">
        <f>IF(ROUND($P90/COLUMNS($P$1:U$1),0)=$P90/COLUMNS($P$1:U$1),TRUE,FALSE)</f>
        <v>0</v>
      </c>
      <c r="V90" s="6" t="b">
        <f>IF(ROUND($P90/COLUMNS($P$1:V$1),0)=$P90/COLUMNS($P$1:V$1),TRUE,FALSE)</f>
        <v>0</v>
      </c>
      <c r="W90" s="6" t="b">
        <f>IF(ROUND($P90/COLUMNS($P$1:W$1),0)=$P90/COLUMNS($P$1:W$1),TRUE,FALSE)</f>
        <v>0</v>
      </c>
      <c r="Z90">
        <v>44</v>
      </c>
      <c r="AB90" s="15">
        <f>ROUNDDOWN(COLUMNS($AB$3:AB$3)*$Z90/8,0)</f>
        <v>5</v>
      </c>
      <c r="AC90" s="15">
        <f>ROUNDDOWN(COLUMNS($AB$3:AC$3)*$Z90/8,0)</f>
        <v>11</v>
      </c>
      <c r="AD90" s="15">
        <f>ROUNDDOWN(COLUMNS($AB$3:AD$3)*$Z90/8,0)</f>
        <v>16</v>
      </c>
      <c r="AE90" s="15">
        <f>ROUNDDOWN(COLUMNS($AB$3:AE$3)*$Z90/8,0)</f>
        <v>22</v>
      </c>
      <c r="AF90" s="15">
        <f>ROUNDDOWN(COLUMNS($AB$3:AF$3)*$Z90/8,0)</f>
        <v>27</v>
      </c>
      <c r="AG90" s="15">
        <f>ROUNDDOWN(COLUMNS($AB$3:AG$3)*$Z90/8,0)</f>
        <v>33</v>
      </c>
      <c r="AH90" s="15">
        <f>ROUNDDOWN(COLUMNS($AB$3:AH$3)*$Z90/8,0)</f>
        <v>38</v>
      </c>
      <c r="AI90" s="15">
        <f>ROUNDDOWN(COLUMNS($AB$3:AI$3)*$Z90/8,0)</f>
        <v>44</v>
      </c>
      <c r="AL90" s="1" t="s">
        <v>120</v>
      </c>
      <c r="AM90" s="1">
        <f t="shared" si="339"/>
        <v>4</v>
      </c>
      <c r="AN90" s="20">
        <f t="shared" si="290"/>
        <v>3</v>
      </c>
      <c r="AQ90" s="17" t="str">
        <f>IF($AM$96&gt;=2,"",AS90&amp;" "&amp;AL90&amp;" "&amp;IFERROR(INDEX($AL$86:$AL89,MATCH(AM90,$AM$86:$AM89,0)),AM90))</f>
        <v>.redefine T4 4</v>
      </c>
      <c r="AS90" s="16" t="s">
        <v>141</v>
      </c>
    </row>
    <row r="91" spans="1:45" x14ac:dyDescent="0.25">
      <c r="A91" s="13" t="s">
        <v>113</v>
      </c>
      <c r="N91" s="7"/>
      <c r="O91" s="4">
        <f t="shared" si="249"/>
        <v>40</v>
      </c>
      <c r="P91">
        <f t="shared" si="96"/>
        <v>90</v>
      </c>
      <c r="Q91" s="6" t="b">
        <f>IF(ROUND($P91/COLUMNS($P$1:Q$1),0)=$P91/COLUMNS($P$1:Q$1),TRUE,FALSE)</f>
        <v>1</v>
      </c>
      <c r="R91" s="6" t="b">
        <f>IF(ROUND($P91/COLUMNS($P$1:R$1),0)=$P91/COLUMNS($P$1:R$1),TRUE,FALSE)</f>
        <v>1</v>
      </c>
      <c r="S91" s="6" t="b">
        <f>IF(ROUND($P91/COLUMNS($P$1:S$1),0)=$P91/COLUMNS($P$1:S$1),TRUE,FALSE)</f>
        <v>0</v>
      </c>
      <c r="T91" s="6" t="b">
        <f>IF(ROUND($P91/COLUMNS($P$1:T$1),0)=$P91/COLUMNS($P$1:T$1),TRUE,FALSE)</f>
        <v>1</v>
      </c>
      <c r="U91" s="6" t="b">
        <f>IF(ROUND($P91/COLUMNS($P$1:U$1),0)=$P91/COLUMNS($P$1:U$1),TRUE,FALSE)</f>
        <v>1</v>
      </c>
      <c r="V91" s="6" t="b">
        <f>IF(ROUND($P91/COLUMNS($P$1:V$1),0)=$P91/COLUMNS($P$1:V$1),TRUE,FALSE)</f>
        <v>0</v>
      </c>
      <c r="W91" s="6" t="b">
        <f>IF(ROUND($P91/COLUMNS($P$1:W$1),0)=$P91/COLUMNS($P$1:W$1),TRUE,FALSE)</f>
        <v>0</v>
      </c>
      <c r="AB91">
        <f t="shared" ref="AB91" si="348">AB90-AA90</f>
        <v>5</v>
      </c>
      <c r="AC91">
        <f t="shared" ref="AC91" si="349">AC90-AB90</f>
        <v>6</v>
      </c>
      <c r="AD91">
        <f t="shared" ref="AD91" si="350">AD90-AC90</f>
        <v>5</v>
      </c>
      <c r="AE91">
        <f t="shared" ref="AE91" si="351">AE90-AD90</f>
        <v>6</v>
      </c>
      <c r="AF91">
        <f t="shared" ref="AF91" si="352">AF90-AE90</f>
        <v>5</v>
      </c>
      <c r="AG91">
        <f t="shared" ref="AG91" si="353">AG90-AF90</f>
        <v>6</v>
      </c>
      <c r="AH91">
        <f t="shared" ref="AH91" si="354">AH90-AG90</f>
        <v>5</v>
      </c>
      <c r="AI91">
        <f t="shared" ref="AI91" si="355">AI90-AH90</f>
        <v>6</v>
      </c>
      <c r="AL91" s="1" t="s">
        <v>121</v>
      </c>
      <c r="AM91" s="1">
        <f t="shared" si="339"/>
        <v>3</v>
      </c>
      <c r="AN91" s="20">
        <f t="shared" si="290"/>
        <v>4</v>
      </c>
      <c r="AQ91" s="17" t="str">
        <f>IF($AM$96&gt;=2,"",AS91&amp;" "&amp;AL91&amp;" "&amp;IFERROR(INDEX($AL$86:$AL90,MATCH(AM91,$AM$86:$AM90,0)),AM91))</f>
        <v>.redefine T5 T1</v>
      </c>
      <c r="AS91" s="16" t="s">
        <v>141</v>
      </c>
    </row>
    <row r="92" spans="1:45" x14ac:dyDescent="0.25">
      <c r="A92" s="13" t="s">
        <v>101</v>
      </c>
      <c r="N92" s="7"/>
      <c r="O92" s="4">
        <f t="shared" si="249"/>
        <v>39.560439560439562</v>
      </c>
      <c r="P92">
        <f t="shared" ref="P92:P151" si="356">P91+1</f>
        <v>91</v>
      </c>
      <c r="Q92" s="6" t="b">
        <f>IF(ROUND($P92/COLUMNS($P$1:Q$1),0)=$P92/COLUMNS($P$1:Q$1),TRUE,FALSE)</f>
        <v>0</v>
      </c>
      <c r="R92" s="6" t="b">
        <f>IF(ROUND($P92/COLUMNS($P$1:R$1),0)=$P92/COLUMNS($P$1:R$1),TRUE,FALSE)</f>
        <v>0</v>
      </c>
      <c r="S92" s="6" t="b">
        <f>IF(ROUND($P92/COLUMNS($P$1:S$1),0)=$P92/COLUMNS($P$1:S$1),TRUE,FALSE)</f>
        <v>0</v>
      </c>
      <c r="T92" s="6" t="b">
        <f>IF(ROUND($P92/COLUMNS($P$1:T$1),0)=$P92/COLUMNS($P$1:T$1),TRUE,FALSE)</f>
        <v>0</v>
      </c>
      <c r="U92" s="6" t="b">
        <f>IF(ROUND($P92/COLUMNS($P$1:U$1),0)=$P92/COLUMNS($P$1:U$1),TRUE,FALSE)</f>
        <v>0</v>
      </c>
      <c r="V92" s="6" t="b">
        <f>IF(ROUND($P92/COLUMNS($P$1:V$1),0)=$P92/COLUMNS($P$1:V$1),TRUE,FALSE)</f>
        <v>1</v>
      </c>
      <c r="W92" s="6" t="b">
        <f>IF(ROUND($P92/COLUMNS($P$1:W$1),0)=$P92/COLUMNS($P$1:W$1),TRUE,FALSE)</f>
        <v>0</v>
      </c>
      <c r="Z92">
        <v>45</v>
      </c>
      <c r="AB92" s="15">
        <f>ROUNDDOWN(COLUMNS($AB$3:AB$3)*$Z92/8,0)</f>
        <v>5</v>
      </c>
      <c r="AC92" s="15">
        <f>ROUNDDOWN(COLUMNS($AB$3:AC$3)*$Z92/8,0)</f>
        <v>11</v>
      </c>
      <c r="AD92" s="15">
        <f>ROUNDDOWN(COLUMNS($AB$3:AD$3)*$Z92/8,0)</f>
        <v>16</v>
      </c>
      <c r="AE92" s="15">
        <f>ROUNDDOWN(COLUMNS($AB$3:AE$3)*$Z92/8,0)</f>
        <v>22</v>
      </c>
      <c r="AF92" s="15">
        <f>ROUNDDOWN(COLUMNS($AB$3:AF$3)*$Z92/8,0)</f>
        <v>28</v>
      </c>
      <c r="AG92" s="15">
        <f>ROUNDDOWN(COLUMNS($AB$3:AG$3)*$Z92/8,0)</f>
        <v>33</v>
      </c>
      <c r="AH92" s="15">
        <f>ROUNDDOWN(COLUMNS($AB$3:AH$3)*$Z92/8,0)</f>
        <v>39</v>
      </c>
      <c r="AI92" s="15">
        <f>ROUNDDOWN(COLUMNS($AB$3:AI$3)*$Z92/8,0)</f>
        <v>45</v>
      </c>
      <c r="AL92" s="1" t="s">
        <v>122</v>
      </c>
      <c r="AM92" s="1">
        <f t="shared" si="339"/>
        <v>3</v>
      </c>
      <c r="AN92" s="20">
        <f t="shared" si="290"/>
        <v>3</v>
      </c>
      <c r="AQ92" s="17" t="str">
        <f>IF($AM$96&gt;=2,"",AS92&amp;" "&amp;AL92&amp;" "&amp;IFERROR(INDEX($AL$86:$AL91,MATCH(AM92,$AM$86:$AM91,0)),AM92))</f>
        <v>.redefine T6 T1</v>
      </c>
      <c r="AS92" s="16" t="s">
        <v>141</v>
      </c>
    </row>
    <row r="93" spans="1:45" x14ac:dyDescent="0.25">
      <c r="A93" s="13" t="s">
        <v>114</v>
      </c>
      <c r="N93" s="7"/>
      <c r="O93" s="4">
        <f t="shared" si="249"/>
        <v>39.130434782608695</v>
      </c>
      <c r="P93">
        <f t="shared" si="356"/>
        <v>92</v>
      </c>
      <c r="Q93" s="6" t="b">
        <f>IF(ROUND($P93/COLUMNS($P$1:Q$1),0)=$P93/COLUMNS($P$1:Q$1),TRUE,FALSE)</f>
        <v>1</v>
      </c>
      <c r="R93" s="6" t="b">
        <f>IF(ROUND($P93/COLUMNS($P$1:R$1),0)=$P93/COLUMNS($P$1:R$1),TRUE,FALSE)</f>
        <v>0</v>
      </c>
      <c r="S93" s="6" t="b">
        <f>IF(ROUND($P93/COLUMNS($P$1:S$1),0)=$P93/COLUMNS($P$1:S$1),TRUE,FALSE)</f>
        <v>1</v>
      </c>
      <c r="T93" s="6" t="b">
        <f>IF(ROUND($P93/COLUMNS($P$1:T$1),0)=$P93/COLUMNS($P$1:T$1),TRUE,FALSE)</f>
        <v>0</v>
      </c>
      <c r="U93" s="6" t="b">
        <f>IF(ROUND($P93/COLUMNS($P$1:U$1),0)=$P93/COLUMNS($P$1:U$1),TRUE,FALSE)</f>
        <v>0</v>
      </c>
      <c r="V93" s="6" t="b">
        <f>IF(ROUND($P93/COLUMNS($P$1:V$1),0)=$P93/COLUMNS($P$1:V$1),TRUE,FALSE)</f>
        <v>0</v>
      </c>
      <c r="W93" s="6" t="b">
        <f>IF(ROUND($P93/COLUMNS($P$1:W$1),0)=$P93/COLUMNS($P$1:W$1),TRUE,FALSE)</f>
        <v>0</v>
      </c>
      <c r="AB93">
        <f t="shared" ref="AB93" si="357">AB92-AA92</f>
        <v>5</v>
      </c>
      <c r="AC93">
        <f t="shared" ref="AC93" si="358">AC92-AB92</f>
        <v>6</v>
      </c>
      <c r="AD93">
        <f t="shared" ref="AD93" si="359">AD92-AC92</f>
        <v>5</v>
      </c>
      <c r="AE93">
        <f t="shared" ref="AE93" si="360">AE92-AD92</f>
        <v>6</v>
      </c>
      <c r="AF93">
        <f t="shared" ref="AF93" si="361">AF92-AE92</f>
        <v>6</v>
      </c>
      <c r="AG93">
        <f t="shared" ref="AG93" si="362">AG92-AF92</f>
        <v>5</v>
      </c>
      <c r="AH93">
        <f t="shared" ref="AH93" si="363">AH92-AG92</f>
        <v>6</v>
      </c>
      <c r="AI93">
        <f t="shared" ref="AI93" si="364">AI92-AH92</f>
        <v>6</v>
      </c>
      <c r="AL93" s="1" t="s">
        <v>123</v>
      </c>
      <c r="AM93" s="1">
        <f t="shared" si="339"/>
        <v>3</v>
      </c>
      <c r="AN93" s="20">
        <f t="shared" si="290"/>
        <v>3</v>
      </c>
      <c r="AQ93" s="17" t="str">
        <f>IF($AM$96&gt;=2,"",AS93&amp;" "&amp;AL93&amp;" "&amp;IFERROR(INDEX($AL$86:$AL92,MATCH(AM93,$AM$86:$AM92,0)),AM93))</f>
        <v>.redefine T7 T1</v>
      </c>
      <c r="AS93" s="16" t="s">
        <v>141</v>
      </c>
    </row>
    <row r="94" spans="1:45" x14ac:dyDescent="0.25">
      <c r="A94" s="14"/>
      <c r="N94" s="7"/>
      <c r="O94" s="4">
        <f t="shared" si="249"/>
        <v>38.70967741935484</v>
      </c>
      <c r="P94">
        <f t="shared" si="356"/>
        <v>93</v>
      </c>
      <c r="Q94" s="6" t="b">
        <f>IF(ROUND($P94/COLUMNS($P$1:Q$1),0)=$P94/COLUMNS($P$1:Q$1),TRUE,FALSE)</f>
        <v>0</v>
      </c>
      <c r="R94" s="6" t="b">
        <f>IF(ROUND($P94/COLUMNS($P$1:R$1),0)=$P94/COLUMNS($P$1:R$1),TRUE,FALSE)</f>
        <v>1</v>
      </c>
      <c r="S94" s="6" t="b">
        <f>IF(ROUND($P94/COLUMNS($P$1:S$1),0)=$P94/COLUMNS($P$1:S$1),TRUE,FALSE)</f>
        <v>0</v>
      </c>
      <c r="T94" s="6" t="b">
        <f>IF(ROUND($P94/COLUMNS($P$1:T$1),0)=$P94/COLUMNS($P$1:T$1),TRUE,FALSE)</f>
        <v>0</v>
      </c>
      <c r="U94" s="6" t="b">
        <f>IF(ROUND($P94/COLUMNS($P$1:U$1),0)=$P94/COLUMNS($P$1:U$1),TRUE,FALSE)</f>
        <v>0</v>
      </c>
      <c r="V94" s="6" t="b">
        <f>IF(ROUND($P94/COLUMNS($P$1:V$1),0)=$P94/COLUMNS($P$1:V$1),TRUE,FALSE)</f>
        <v>0</v>
      </c>
      <c r="W94" s="6" t="b">
        <f>IF(ROUND($P94/COLUMNS($P$1:W$1),0)=$P94/COLUMNS($P$1:W$1),TRUE,FALSE)</f>
        <v>0</v>
      </c>
      <c r="Z94">
        <v>46</v>
      </c>
      <c r="AB94" s="15">
        <f>ROUNDDOWN(COLUMNS($AB$3:AB$3)*$Z94/8,0)</f>
        <v>5</v>
      </c>
      <c r="AC94" s="15">
        <f>ROUNDDOWN(COLUMNS($AB$3:AC$3)*$Z94/8,0)</f>
        <v>11</v>
      </c>
      <c r="AD94" s="15">
        <f>ROUNDDOWN(COLUMNS($AB$3:AD$3)*$Z94/8,0)</f>
        <v>17</v>
      </c>
      <c r="AE94" s="15">
        <f>ROUNDDOWN(COLUMNS($AB$3:AE$3)*$Z94/8,0)</f>
        <v>23</v>
      </c>
      <c r="AF94" s="15">
        <f>ROUNDDOWN(COLUMNS($AB$3:AF$3)*$Z94/8,0)</f>
        <v>28</v>
      </c>
      <c r="AG94" s="15">
        <f>ROUNDDOWN(COLUMNS($AB$3:AG$3)*$Z94/8,0)</f>
        <v>34</v>
      </c>
      <c r="AH94" s="15">
        <f>ROUNDDOWN(COLUMNS($AB$3:AH$3)*$Z94/8,0)</f>
        <v>40</v>
      </c>
      <c r="AI94" s="15">
        <f>ROUNDDOWN(COLUMNS($AB$3:AI$3)*$Z94/8,0)</f>
        <v>46</v>
      </c>
      <c r="AL94" s="1" t="s">
        <v>124</v>
      </c>
      <c r="AM94" s="1">
        <f t="shared" si="339"/>
        <v>4</v>
      </c>
      <c r="AN94" s="20">
        <f t="shared" si="290"/>
        <v>3</v>
      </c>
      <c r="AQ94" s="17" t="str">
        <f>IF($AM$96&gt;=2,"",AS94&amp;" "&amp;AL94&amp;" "&amp;IFERROR(INDEX($AL$86:$AL93,MATCH(AM94,$AM$86:$AM93,0)),AM94))</f>
        <v>.redefine T8 T4</v>
      </c>
      <c r="AS94" s="16" t="s">
        <v>141</v>
      </c>
    </row>
    <row r="95" spans="1:45" x14ac:dyDescent="0.25">
      <c r="A95" s="13" t="s">
        <v>78</v>
      </c>
      <c r="N95" s="7"/>
      <c r="O95" s="4">
        <f t="shared" si="249"/>
        <v>38.297872340425535</v>
      </c>
      <c r="P95">
        <f t="shared" si="356"/>
        <v>94</v>
      </c>
      <c r="Q95" s="6" t="b">
        <f>IF(ROUND($P95/COLUMNS($P$1:Q$1),0)=$P95/COLUMNS($P$1:Q$1),TRUE,FALSE)</f>
        <v>1</v>
      </c>
      <c r="R95" s="6" t="b">
        <f>IF(ROUND($P95/COLUMNS($P$1:R$1),0)=$P95/COLUMNS($P$1:R$1),TRUE,FALSE)</f>
        <v>0</v>
      </c>
      <c r="S95" s="6" t="b">
        <f>IF(ROUND($P95/COLUMNS($P$1:S$1),0)=$P95/COLUMNS($P$1:S$1),TRUE,FALSE)</f>
        <v>0</v>
      </c>
      <c r="T95" s="6" t="b">
        <f>IF(ROUND($P95/COLUMNS($P$1:T$1),0)=$P95/COLUMNS($P$1:T$1),TRUE,FALSE)</f>
        <v>0</v>
      </c>
      <c r="U95" s="6" t="b">
        <f>IF(ROUND($P95/COLUMNS($P$1:U$1),0)=$P95/COLUMNS($P$1:U$1),TRUE,FALSE)</f>
        <v>0</v>
      </c>
      <c r="V95" s="6" t="b">
        <f>IF(ROUND($P95/COLUMNS($P$1:V$1),0)=$P95/COLUMNS($P$1:V$1),TRUE,FALSE)</f>
        <v>0</v>
      </c>
      <c r="W95" s="6" t="b">
        <f>IF(ROUND($P95/COLUMNS($P$1:W$1),0)=$P95/COLUMNS($P$1:W$1),TRUE,FALSE)</f>
        <v>0</v>
      </c>
      <c r="AB95">
        <f t="shared" ref="AB95" si="365">AB94-AA94</f>
        <v>5</v>
      </c>
      <c r="AC95">
        <f t="shared" ref="AC95" si="366">AC94-AB94</f>
        <v>6</v>
      </c>
      <c r="AD95">
        <f t="shared" ref="AD95" si="367">AD94-AC94</f>
        <v>6</v>
      </c>
      <c r="AE95">
        <f t="shared" ref="AE95" si="368">AE94-AD94</f>
        <v>6</v>
      </c>
      <c r="AF95">
        <f t="shared" ref="AF95" si="369">AF94-AE94</f>
        <v>5</v>
      </c>
      <c r="AG95">
        <f t="shared" ref="AG95" si="370">AG94-AF94</f>
        <v>6</v>
      </c>
      <c r="AH95">
        <f t="shared" ref="AH95" si="371">AH94-AG94</f>
        <v>6</v>
      </c>
      <c r="AI95">
        <f t="shared" ref="AI95" si="372">AI94-AH94</f>
        <v>6</v>
      </c>
      <c r="AL95" s="1"/>
      <c r="AM95" s="1"/>
      <c r="AN95" s="7"/>
      <c r="AS95" s="14"/>
    </row>
    <row r="96" spans="1:45" x14ac:dyDescent="0.25">
      <c r="A96" s="13" t="s">
        <v>111</v>
      </c>
      <c r="N96" s="7"/>
      <c r="O96" s="4">
        <f t="shared" si="249"/>
        <v>37.89473684210526</v>
      </c>
      <c r="P96">
        <f t="shared" si="356"/>
        <v>95</v>
      </c>
      <c r="Q96" s="6" t="b">
        <f>IF(ROUND($P96/COLUMNS($P$1:Q$1),0)=$P96/COLUMNS($P$1:Q$1),TRUE,FALSE)</f>
        <v>0</v>
      </c>
      <c r="R96" s="6" t="b">
        <f>IF(ROUND($P96/COLUMNS($P$1:R$1),0)=$P96/COLUMNS($P$1:R$1),TRUE,FALSE)</f>
        <v>0</v>
      </c>
      <c r="S96" s="6" t="b">
        <f>IF(ROUND($P96/COLUMNS($P$1:S$1),0)=$P96/COLUMNS($P$1:S$1),TRUE,FALSE)</f>
        <v>0</v>
      </c>
      <c r="T96" s="6" t="b">
        <f>IF(ROUND($P96/COLUMNS($P$1:T$1),0)=$P96/COLUMNS($P$1:T$1),TRUE,FALSE)</f>
        <v>1</v>
      </c>
      <c r="U96" s="6" t="b">
        <f>IF(ROUND($P96/COLUMNS($P$1:U$1),0)=$P96/COLUMNS($P$1:U$1),TRUE,FALSE)</f>
        <v>0</v>
      </c>
      <c r="V96" s="6" t="b">
        <f>IF(ROUND($P96/COLUMNS($P$1:V$1),0)=$P96/COLUMNS($P$1:V$1),TRUE,FALSE)</f>
        <v>0</v>
      </c>
      <c r="W96" s="6" t="b">
        <f>IF(ROUND($P96/COLUMNS($P$1:W$1),0)=$P96/COLUMNS($P$1:W$1),TRUE,FALSE)</f>
        <v>0</v>
      </c>
      <c r="Z96">
        <v>47</v>
      </c>
      <c r="AB96" s="15">
        <f>ROUNDDOWN(COLUMNS($AB$3:AB$3)*$Z96/8,0)</f>
        <v>5</v>
      </c>
      <c r="AC96" s="15">
        <f>ROUNDDOWN(COLUMNS($AB$3:AC$3)*$Z96/8,0)</f>
        <v>11</v>
      </c>
      <c r="AD96" s="15">
        <f>ROUNDDOWN(COLUMNS($AB$3:AD$3)*$Z96/8,0)</f>
        <v>17</v>
      </c>
      <c r="AE96" s="15">
        <f>ROUNDDOWN(COLUMNS($AB$3:AE$3)*$Z96/8,0)</f>
        <v>23</v>
      </c>
      <c r="AF96" s="15">
        <f>ROUNDDOWN(COLUMNS($AB$3:AF$3)*$Z96/8,0)</f>
        <v>29</v>
      </c>
      <c r="AG96" s="15">
        <f>ROUNDDOWN(COLUMNS($AB$3:AG$3)*$Z96/8,0)</f>
        <v>35</v>
      </c>
      <c r="AH96" s="15">
        <f>ROUNDDOWN(COLUMNS($AB$3:AH$3)*$Z96/8,0)</f>
        <v>41</v>
      </c>
      <c r="AI96" s="15">
        <f>ROUNDDOWN(COLUMNS($AB$3:AI$3)*$Z96/8,0)</f>
        <v>47</v>
      </c>
      <c r="AL96" s="1" t="s">
        <v>129</v>
      </c>
      <c r="AM96" s="1">
        <f>SUM(AM98:AM100)</f>
        <v>1</v>
      </c>
      <c r="AN96" s="1">
        <f>SUM(AM102:AM104)</f>
        <v>0</v>
      </c>
      <c r="AQ96" s="17" t="str">
        <f>AL96&amp;" "&amp;AM96</f>
        <v>defLen 1</v>
      </c>
      <c r="AS96" s="16" t="s">
        <v>129</v>
      </c>
    </row>
    <row r="97" spans="1:48" ht="15.75" thickBot="1" x14ac:dyDescent="0.3">
      <c r="A97" s="13" t="s">
        <v>115</v>
      </c>
      <c r="N97" s="7"/>
      <c r="O97" s="8">
        <f t="shared" si="249"/>
        <v>37.5</v>
      </c>
      <c r="P97" s="9">
        <f t="shared" si="356"/>
        <v>96</v>
      </c>
      <c r="Q97" s="6" t="b">
        <f>IF(ROUND($P97/COLUMNS($P$1:Q$1),0)=$P97/COLUMNS($P$1:Q$1),TRUE,FALSE)</f>
        <v>1</v>
      </c>
      <c r="R97" s="6" t="b">
        <f>IF(ROUND($P97/COLUMNS($P$1:R$1),0)=$P97/COLUMNS($P$1:R$1),TRUE,FALSE)</f>
        <v>1</v>
      </c>
      <c r="S97" s="6" t="b">
        <f>IF(ROUND($P97/COLUMNS($P$1:S$1),0)=$P97/COLUMNS($P$1:S$1),TRUE,FALSE)</f>
        <v>1</v>
      </c>
      <c r="T97" s="6" t="b">
        <f>IF(ROUND($P97/COLUMNS($P$1:T$1),0)=$P97/COLUMNS($P$1:T$1),TRUE,FALSE)</f>
        <v>0</v>
      </c>
      <c r="U97" s="6" t="b">
        <f>IF(ROUND($P97/COLUMNS($P$1:U$1),0)=$P97/COLUMNS($P$1:U$1),TRUE,FALSE)</f>
        <v>1</v>
      </c>
      <c r="V97" s="6" t="b">
        <f>IF(ROUND($P97/COLUMNS($P$1:V$1),0)=$P97/COLUMNS($P$1:V$1),TRUE,FALSE)</f>
        <v>0</v>
      </c>
      <c r="W97" s="6" t="b">
        <f>IF(ROUND($P97/COLUMNS($P$1:W$1),0)=$P97/COLUMNS($P$1:W$1),TRUE,FALSE)</f>
        <v>1</v>
      </c>
      <c r="AB97">
        <f t="shared" ref="AB97" si="373">AB96-AA96</f>
        <v>5</v>
      </c>
      <c r="AC97">
        <f t="shared" ref="AC97" si="374">AC96-AB96</f>
        <v>6</v>
      </c>
      <c r="AD97">
        <f t="shared" ref="AD97" si="375">AD96-AC96</f>
        <v>6</v>
      </c>
      <c r="AE97">
        <f t="shared" ref="AE97" si="376">AE96-AD96</f>
        <v>6</v>
      </c>
      <c r="AF97">
        <f t="shared" ref="AF97" si="377">AF96-AE96</f>
        <v>6</v>
      </c>
      <c r="AG97">
        <f t="shared" ref="AG97" si="378">AG96-AF96</f>
        <v>6</v>
      </c>
      <c r="AH97">
        <f t="shared" ref="AH97" si="379">AH96-AG96</f>
        <v>6</v>
      </c>
      <c r="AI97">
        <f t="shared" ref="AI97" si="380">AI96-AH96</f>
        <v>6</v>
      </c>
    </row>
    <row r="98" spans="1:48" ht="15.75" thickTop="1" x14ac:dyDescent="0.25">
      <c r="A98" s="13" t="s">
        <v>112</v>
      </c>
      <c r="N98" s="7"/>
      <c r="O98" s="4">
        <f t="shared" si="249"/>
        <v>37.113402061855673</v>
      </c>
      <c r="P98">
        <f t="shared" si="356"/>
        <v>97</v>
      </c>
      <c r="Q98" s="6" t="b">
        <f>IF(ROUND($P98/COLUMNS($P$1:Q$1),0)=$P98/COLUMNS($P$1:Q$1),TRUE,FALSE)</f>
        <v>0</v>
      </c>
      <c r="R98" s="6" t="b">
        <f>IF(ROUND($P98/COLUMNS($P$1:R$1),0)=$P98/COLUMNS($P$1:R$1),TRUE,FALSE)</f>
        <v>0</v>
      </c>
      <c r="S98" s="6" t="b">
        <f>IF(ROUND($P98/COLUMNS($P$1:S$1),0)=$P98/COLUMNS($P$1:S$1),TRUE,FALSE)</f>
        <v>0</v>
      </c>
      <c r="T98" s="6" t="b">
        <f>IF(ROUND($P98/COLUMNS($P$1:T$1),0)=$P98/COLUMNS($P$1:T$1),TRUE,FALSE)</f>
        <v>0</v>
      </c>
      <c r="U98" s="6" t="b">
        <f>IF(ROUND($P98/COLUMNS($P$1:U$1),0)=$P98/COLUMNS($P$1:U$1),TRUE,FALSE)</f>
        <v>0</v>
      </c>
      <c r="V98" s="6" t="b">
        <f>IF(ROUND($P98/COLUMNS($P$1:V$1),0)=$P98/COLUMNS($P$1:V$1),TRUE,FALSE)</f>
        <v>0</v>
      </c>
      <c r="W98" s="6" t="b">
        <f>IF(ROUND($P98/COLUMNS($P$1:W$1),0)=$P98/COLUMNS($P$1:W$1),TRUE,FALSE)</f>
        <v>0</v>
      </c>
      <c r="Z98">
        <v>48</v>
      </c>
      <c r="AB98" s="15">
        <f>ROUNDDOWN(COLUMNS($AB$3:AB$3)*$Z98/8,0)</f>
        <v>6</v>
      </c>
      <c r="AC98" s="15">
        <f>ROUNDDOWN(COLUMNS($AB$3:AC$3)*$Z98/8,0)</f>
        <v>12</v>
      </c>
      <c r="AD98" s="15">
        <f>ROUNDDOWN(COLUMNS($AB$3:AD$3)*$Z98/8,0)</f>
        <v>18</v>
      </c>
      <c r="AE98" s="15">
        <f>ROUNDDOWN(COLUMNS($AB$3:AE$3)*$Z98/8,0)</f>
        <v>24</v>
      </c>
      <c r="AF98" s="15">
        <f>ROUNDDOWN(COLUMNS($AB$3:AF$3)*$Z98/8,0)</f>
        <v>30</v>
      </c>
      <c r="AG98" s="15">
        <f>ROUNDDOWN(COLUMNS($AB$3:AG$3)*$Z98/8,0)</f>
        <v>36</v>
      </c>
      <c r="AH98" s="15">
        <f>ROUNDDOWN(COLUMNS($AB$3:AH$3)*$Z98/8,0)</f>
        <v>42</v>
      </c>
      <c r="AI98" s="15">
        <f>ROUNDDOWN(COLUMNS($AB$3:AI$3)*$Z98/8,0)</f>
        <v>48</v>
      </c>
      <c r="AL98" t="b">
        <f>MOD(AM74,2)=0</f>
        <v>1</v>
      </c>
      <c r="AM98">
        <f>IF(AL98,1,0)</f>
        <v>1</v>
      </c>
      <c r="AR98" s="11"/>
    </row>
    <row r="99" spans="1:48" x14ac:dyDescent="0.25">
      <c r="A99" s="13" t="s">
        <v>79</v>
      </c>
      <c r="N99" s="7"/>
      <c r="O99" s="4">
        <f t="shared" si="249"/>
        <v>36.734693877551024</v>
      </c>
      <c r="P99">
        <f t="shared" si="356"/>
        <v>98</v>
      </c>
      <c r="Q99" s="6" t="b">
        <f>IF(ROUND($P99/COLUMNS($P$1:Q$1),0)=$P99/COLUMNS($P$1:Q$1),TRUE,FALSE)</f>
        <v>1</v>
      </c>
      <c r="R99" s="6" t="b">
        <f>IF(ROUND($P99/COLUMNS($P$1:R$1),0)=$P99/COLUMNS($P$1:R$1),TRUE,FALSE)</f>
        <v>0</v>
      </c>
      <c r="S99" s="6" t="b">
        <f>IF(ROUND($P99/COLUMNS($P$1:S$1),0)=$P99/COLUMNS($P$1:S$1),TRUE,FALSE)</f>
        <v>0</v>
      </c>
      <c r="T99" s="6" t="b">
        <f>IF(ROUND($P99/COLUMNS($P$1:T$1),0)=$P99/COLUMNS($P$1:T$1),TRUE,FALSE)</f>
        <v>0</v>
      </c>
      <c r="U99" s="6" t="b">
        <f>IF(ROUND($P99/COLUMNS($P$1:U$1),0)=$P99/COLUMNS($P$1:U$1),TRUE,FALSE)</f>
        <v>0</v>
      </c>
      <c r="V99" s="6" t="b">
        <f>IF(ROUND($P99/COLUMNS($P$1:V$1),0)=$P99/COLUMNS($P$1:V$1),TRUE,FALSE)</f>
        <v>1</v>
      </c>
      <c r="W99" s="6" t="b">
        <f>IF(ROUND($P99/COLUMNS($P$1:W$1),0)=$P99/COLUMNS($P$1:W$1),TRUE,FALSE)</f>
        <v>0</v>
      </c>
      <c r="AB99">
        <f t="shared" ref="AB99" si="381">AB98-AA98</f>
        <v>6</v>
      </c>
      <c r="AC99">
        <f t="shared" ref="AC99" si="382">AC98-AB98</f>
        <v>6</v>
      </c>
      <c r="AD99">
        <f t="shared" ref="AD99" si="383">AD98-AC98</f>
        <v>6</v>
      </c>
      <c r="AE99">
        <f t="shared" ref="AE99" si="384">AE98-AD98</f>
        <v>6</v>
      </c>
      <c r="AF99">
        <f t="shared" ref="AF99" si="385">AF98-AE98</f>
        <v>6</v>
      </c>
      <c r="AG99">
        <f t="shared" ref="AG99" si="386">AG98-AF98</f>
        <v>6</v>
      </c>
      <c r="AH99">
        <f t="shared" ref="AH99" si="387">AH98-AG98</f>
        <v>6</v>
      </c>
      <c r="AI99">
        <f t="shared" ref="AI99" si="388">AI98-AH98</f>
        <v>6</v>
      </c>
      <c r="AL99" t="b">
        <f>MOD(AM74,4)=0</f>
        <v>0</v>
      </c>
      <c r="AM99">
        <f>IF(AL99,1,0)</f>
        <v>0</v>
      </c>
      <c r="AR99" s="11"/>
    </row>
    <row r="100" spans="1:48" x14ac:dyDescent="0.25">
      <c r="A100" s="13" t="s">
        <v>113</v>
      </c>
      <c r="N100" s="7"/>
      <c r="O100" s="4">
        <f t="shared" si="249"/>
        <v>36.363636363636367</v>
      </c>
      <c r="P100">
        <f t="shared" si="356"/>
        <v>99</v>
      </c>
      <c r="Q100" s="6" t="b">
        <f>IF(ROUND($P100/COLUMNS($P$1:Q$1),0)=$P100/COLUMNS($P$1:Q$1),TRUE,FALSE)</f>
        <v>0</v>
      </c>
      <c r="R100" s="6" t="b">
        <f>IF(ROUND($P100/COLUMNS($P$1:R$1),0)=$P100/COLUMNS($P$1:R$1),TRUE,FALSE)</f>
        <v>1</v>
      </c>
      <c r="S100" s="6" t="b">
        <f>IF(ROUND($P100/COLUMNS($P$1:S$1),0)=$P100/COLUMNS($P$1:S$1),TRUE,FALSE)</f>
        <v>0</v>
      </c>
      <c r="T100" s="6" t="b">
        <f>IF(ROUND($P100/COLUMNS($P$1:T$1),0)=$P100/COLUMNS($P$1:T$1),TRUE,FALSE)</f>
        <v>0</v>
      </c>
      <c r="U100" s="6" t="b">
        <f>IF(ROUND($P100/COLUMNS($P$1:U$1),0)=$P100/COLUMNS($P$1:U$1),TRUE,FALSE)</f>
        <v>0</v>
      </c>
      <c r="V100" s="6" t="b">
        <f>IF(ROUND($P100/COLUMNS($P$1:V$1),0)=$P100/COLUMNS($P$1:V$1),TRUE,FALSE)</f>
        <v>0</v>
      </c>
      <c r="W100" s="6" t="b">
        <f>IF(ROUND($P100/COLUMNS($P$1:W$1),0)=$P100/COLUMNS($P$1:W$1),TRUE,FALSE)</f>
        <v>0</v>
      </c>
      <c r="Z100">
        <v>49</v>
      </c>
      <c r="AB100" s="15">
        <f>ROUNDDOWN(COLUMNS($AB$3:AB$3)*$Z100/8,0)</f>
        <v>6</v>
      </c>
      <c r="AC100" s="15">
        <f>ROUNDDOWN(COLUMNS($AB$3:AC$3)*$Z100/8,0)</f>
        <v>12</v>
      </c>
      <c r="AD100" s="15">
        <f>ROUNDDOWN(COLUMNS($AB$3:AD$3)*$Z100/8,0)</f>
        <v>18</v>
      </c>
      <c r="AE100" s="15">
        <f>ROUNDDOWN(COLUMNS($AB$3:AE$3)*$Z100/8,0)</f>
        <v>24</v>
      </c>
      <c r="AF100" s="15">
        <f>ROUNDDOWN(COLUMNS($AB$3:AF$3)*$Z100/8,0)</f>
        <v>30</v>
      </c>
      <c r="AG100" s="15">
        <f>ROUNDDOWN(COLUMNS($AB$3:AG$3)*$Z100/8,0)</f>
        <v>36</v>
      </c>
      <c r="AH100" s="15">
        <f>ROUNDDOWN(COLUMNS($AB$3:AH$3)*$Z100/8,0)</f>
        <v>42</v>
      </c>
      <c r="AI100" s="15">
        <f>ROUNDDOWN(COLUMNS($AB$3:AI$3)*$Z100/8,0)</f>
        <v>49</v>
      </c>
      <c r="AL100" t="b">
        <f>MOD(AM74,8)=0</f>
        <v>0</v>
      </c>
      <c r="AM100">
        <f>IF(AL100,1,0)</f>
        <v>0</v>
      </c>
      <c r="AR100" s="11"/>
    </row>
    <row r="101" spans="1:48" x14ac:dyDescent="0.25">
      <c r="A101" s="13" t="s">
        <v>116</v>
      </c>
      <c r="N101" s="7"/>
      <c r="O101" s="4">
        <f>150*24/P101</f>
        <v>36</v>
      </c>
      <c r="P101">
        <f t="shared" si="356"/>
        <v>100</v>
      </c>
      <c r="Q101" s="6" t="b">
        <f>IF(ROUND($P101/COLUMNS($P$1:Q$1),0)=$P101/COLUMNS($P$1:Q$1),TRUE,FALSE)</f>
        <v>1</v>
      </c>
      <c r="R101" s="6" t="b">
        <f>IF(ROUND($P101/COLUMNS($P$1:R$1),0)=$P101/COLUMNS($P$1:R$1),TRUE,FALSE)</f>
        <v>0</v>
      </c>
      <c r="S101" s="6" t="b">
        <f>IF(ROUND($P101/COLUMNS($P$1:S$1),0)=$P101/COLUMNS($P$1:S$1),TRUE,FALSE)</f>
        <v>1</v>
      </c>
      <c r="T101" s="6" t="b">
        <f>IF(ROUND($P101/COLUMNS($P$1:T$1),0)=$P101/COLUMNS($P$1:T$1),TRUE,FALSE)</f>
        <v>1</v>
      </c>
      <c r="U101" s="6" t="b">
        <f>IF(ROUND($P101/COLUMNS($P$1:U$1),0)=$P101/COLUMNS($P$1:U$1),TRUE,FALSE)</f>
        <v>0</v>
      </c>
      <c r="V101" s="6" t="b">
        <f>IF(ROUND($P101/COLUMNS($P$1:V$1),0)=$P101/COLUMNS($P$1:V$1),TRUE,FALSE)</f>
        <v>0</v>
      </c>
      <c r="W101" s="6" t="b">
        <f>IF(ROUND($P101/COLUMNS($P$1:W$1),0)=$P101/COLUMNS($P$1:W$1),TRUE,FALSE)</f>
        <v>0</v>
      </c>
      <c r="AB101">
        <f t="shared" ref="AB101" si="389">AB100-AA100</f>
        <v>6</v>
      </c>
      <c r="AC101">
        <f t="shared" ref="AC101" si="390">AC100-AB100</f>
        <v>6</v>
      </c>
      <c r="AD101">
        <f t="shared" ref="AD101" si="391">AD100-AC100</f>
        <v>6</v>
      </c>
      <c r="AE101">
        <f t="shared" ref="AE101" si="392">AE100-AD100</f>
        <v>6</v>
      </c>
      <c r="AF101">
        <f t="shared" ref="AF101" si="393">AF100-AE100</f>
        <v>6</v>
      </c>
      <c r="AG101">
        <f t="shared" ref="AG101" si="394">AG100-AF100</f>
        <v>6</v>
      </c>
      <c r="AH101">
        <f t="shared" ref="AH101" si="395">AH100-AG100</f>
        <v>6</v>
      </c>
      <c r="AI101">
        <f t="shared" ref="AI101" si="396">AI100-AH100</f>
        <v>7</v>
      </c>
      <c r="AR101" s="11"/>
    </row>
    <row r="102" spans="1:48" x14ac:dyDescent="0.25">
      <c r="A102" s="13" t="s">
        <v>114</v>
      </c>
      <c r="N102" s="7"/>
      <c r="O102" s="4">
        <f t="shared" si="249"/>
        <v>35.643564356435647</v>
      </c>
      <c r="P102">
        <f t="shared" si="356"/>
        <v>101</v>
      </c>
      <c r="Q102" s="6" t="b">
        <f>IF(ROUND($P102/COLUMNS($P$1:Q$1),0)=$P102/COLUMNS($P$1:Q$1),TRUE,FALSE)</f>
        <v>0</v>
      </c>
      <c r="R102" s="6" t="b">
        <f>IF(ROUND($P102/COLUMNS($P$1:R$1),0)=$P102/COLUMNS($P$1:R$1),TRUE,FALSE)</f>
        <v>0</v>
      </c>
      <c r="S102" s="6" t="b">
        <f>IF(ROUND($P102/COLUMNS($P$1:S$1),0)=$P102/COLUMNS($P$1:S$1),TRUE,FALSE)</f>
        <v>0</v>
      </c>
      <c r="T102" s="6" t="b">
        <f>IF(ROUND($P102/COLUMNS($P$1:T$1),0)=$P102/COLUMNS($P$1:T$1),TRUE,FALSE)</f>
        <v>0</v>
      </c>
      <c r="U102" s="6" t="b">
        <f>IF(ROUND($P102/COLUMNS($P$1:U$1),0)=$P102/COLUMNS($P$1:U$1),TRUE,FALSE)</f>
        <v>0</v>
      </c>
      <c r="V102" s="6" t="b">
        <f>IF(ROUND($P102/COLUMNS($P$1:V$1),0)=$P102/COLUMNS($P$1:V$1),TRUE,FALSE)</f>
        <v>0</v>
      </c>
      <c r="W102" s="6" t="b">
        <f>IF(ROUND($P102/COLUMNS($P$1:W$1),0)=$P102/COLUMNS($P$1:W$1),TRUE,FALSE)</f>
        <v>0</v>
      </c>
      <c r="Z102">
        <v>50</v>
      </c>
      <c r="AB102" s="15">
        <f>ROUNDDOWN(COLUMNS($AB$3:AB$3)*$Z102/8,0)</f>
        <v>6</v>
      </c>
      <c r="AC102" s="15">
        <f>ROUNDDOWN(COLUMNS($AB$3:AC$3)*$Z102/8,0)</f>
        <v>12</v>
      </c>
      <c r="AD102" s="15">
        <f>ROUNDDOWN(COLUMNS($AB$3:AD$3)*$Z102/8,0)</f>
        <v>18</v>
      </c>
      <c r="AE102" s="15">
        <f>ROUNDDOWN(COLUMNS($AB$3:AE$3)*$Z102/8,0)</f>
        <v>25</v>
      </c>
      <c r="AF102" s="15">
        <f>ROUNDDOWN(COLUMNS($AB$3:AF$3)*$Z102/8,0)</f>
        <v>31</v>
      </c>
      <c r="AG102" s="15">
        <f>ROUNDDOWN(COLUMNS($AB$3:AG$3)*$Z102/8,0)</f>
        <v>37</v>
      </c>
      <c r="AH102" s="15">
        <f>ROUNDDOWN(COLUMNS($AB$3:AH$3)*$Z102/8,0)</f>
        <v>43</v>
      </c>
      <c r="AI102" s="15">
        <f>ROUNDDOWN(COLUMNS($AB$3:AI$3)*$Z102/8,0)</f>
        <v>50</v>
      </c>
      <c r="AL102" t="b">
        <f>MOD(AN74,2)=0</f>
        <v>0</v>
      </c>
      <c r="AM102">
        <f>IF(AL102,1,0)</f>
        <v>0</v>
      </c>
      <c r="AQ102">
        <v>0</v>
      </c>
      <c r="AR102">
        <f>MOD(AQ102,8)</f>
        <v>0</v>
      </c>
      <c r="AS102">
        <f>AR102/2</f>
        <v>0</v>
      </c>
      <c r="AU102">
        <v>0</v>
      </c>
      <c r="AV102">
        <v>3</v>
      </c>
    </row>
    <row r="103" spans="1:48" x14ac:dyDescent="0.25">
      <c r="A103" s="14"/>
      <c r="N103" s="7"/>
      <c r="O103" s="4">
        <f t="shared" si="249"/>
        <v>35.294117647058826</v>
      </c>
      <c r="P103">
        <f t="shared" si="356"/>
        <v>102</v>
      </c>
      <c r="Q103" s="6" t="b">
        <f>IF(ROUND($P103/COLUMNS($P$1:Q$1),0)=$P103/COLUMNS($P$1:Q$1),TRUE,FALSE)</f>
        <v>1</v>
      </c>
      <c r="R103" s="6" t="b">
        <f>IF(ROUND($P103/COLUMNS($P$1:R$1),0)=$P103/COLUMNS($P$1:R$1),TRUE,FALSE)</f>
        <v>1</v>
      </c>
      <c r="S103" s="6" t="b">
        <f>IF(ROUND($P103/COLUMNS($P$1:S$1),0)=$P103/COLUMNS($P$1:S$1),TRUE,FALSE)</f>
        <v>0</v>
      </c>
      <c r="T103" s="6" t="b">
        <f>IF(ROUND($P103/COLUMNS($P$1:T$1),0)=$P103/COLUMNS($P$1:T$1),TRUE,FALSE)</f>
        <v>0</v>
      </c>
      <c r="U103" s="6" t="b">
        <f>IF(ROUND($P103/COLUMNS($P$1:U$1),0)=$P103/COLUMNS($P$1:U$1),TRUE,FALSE)</f>
        <v>1</v>
      </c>
      <c r="V103" s="6" t="b">
        <f>IF(ROUND($P103/COLUMNS($P$1:V$1),0)=$P103/COLUMNS($P$1:V$1),TRUE,FALSE)</f>
        <v>0</v>
      </c>
      <c r="W103" s="6" t="b">
        <f>IF(ROUND($P103/COLUMNS($P$1:W$1),0)=$P103/COLUMNS($P$1:W$1),TRUE,FALSE)</f>
        <v>0</v>
      </c>
      <c r="AB103">
        <f t="shared" ref="AB103" si="397">AB102-AA102</f>
        <v>6</v>
      </c>
      <c r="AC103">
        <f t="shared" ref="AC103" si="398">AC102-AB102</f>
        <v>6</v>
      </c>
      <c r="AD103">
        <f t="shared" ref="AD103" si="399">AD102-AC102</f>
        <v>6</v>
      </c>
      <c r="AE103">
        <f t="shared" ref="AE103" si="400">AE102-AD102</f>
        <v>7</v>
      </c>
      <c r="AF103">
        <f t="shared" ref="AF103" si="401">AF102-AE102</f>
        <v>6</v>
      </c>
      <c r="AG103">
        <f t="shared" ref="AG103" si="402">AG102-AF102</f>
        <v>6</v>
      </c>
      <c r="AH103">
        <f t="shared" ref="AH103" si="403">AH102-AG102</f>
        <v>6</v>
      </c>
      <c r="AI103">
        <f t="shared" ref="AI103" si="404">AI102-AH102</f>
        <v>7</v>
      </c>
      <c r="AL103" t="b">
        <f>MOD(AN74,4)=0</f>
        <v>0</v>
      </c>
      <c r="AM103">
        <f>IF(AL103,1,0)</f>
        <v>0</v>
      </c>
      <c r="AQ103">
        <v>1</v>
      </c>
      <c r="AR103">
        <f t="shared" ref="AR103:AR110" si="405">MOD(AQ103,8)</f>
        <v>1</v>
      </c>
      <c r="AS103">
        <f t="shared" ref="AS103:AS110" si="406">AR103/2</f>
        <v>0.5</v>
      </c>
      <c r="AU103">
        <v>1</v>
      </c>
      <c r="AV103">
        <v>1</v>
      </c>
    </row>
    <row r="104" spans="1:48" x14ac:dyDescent="0.25">
      <c r="A104" s="13" t="s">
        <v>79</v>
      </c>
      <c r="N104" s="7"/>
      <c r="O104" s="4">
        <f t="shared" si="249"/>
        <v>34.95145631067961</v>
      </c>
      <c r="P104">
        <f t="shared" si="356"/>
        <v>103</v>
      </c>
      <c r="Q104" s="6" t="b">
        <f>IF(ROUND($P104/COLUMNS($P$1:Q$1),0)=$P104/COLUMNS($P$1:Q$1),TRUE,FALSE)</f>
        <v>0</v>
      </c>
      <c r="R104" s="6" t="b">
        <f>IF(ROUND($P104/COLUMNS($P$1:R$1),0)=$P104/COLUMNS($P$1:R$1),TRUE,FALSE)</f>
        <v>0</v>
      </c>
      <c r="S104" s="6" t="b">
        <f>IF(ROUND($P104/COLUMNS($P$1:S$1),0)=$P104/COLUMNS($P$1:S$1),TRUE,FALSE)</f>
        <v>0</v>
      </c>
      <c r="T104" s="6" t="b">
        <f>IF(ROUND($P104/COLUMNS($P$1:T$1),0)=$P104/COLUMNS($P$1:T$1),TRUE,FALSE)</f>
        <v>0</v>
      </c>
      <c r="U104" s="6" t="b">
        <f>IF(ROUND($P104/COLUMNS($P$1:U$1),0)=$P104/COLUMNS($P$1:U$1),TRUE,FALSE)</f>
        <v>0</v>
      </c>
      <c r="V104" s="6" t="b">
        <f>IF(ROUND($P104/COLUMNS($P$1:V$1),0)=$P104/COLUMNS($P$1:V$1),TRUE,FALSE)</f>
        <v>0</v>
      </c>
      <c r="W104" s="6" t="b">
        <f>IF(ROUND($P104/COLUMNS($P$1:W$1),0)=$P104/COLUMNS($P$1:W$1),TRUE,FALSE)</f>
        <v>0</v>
      </c>
      <c r="Z104">
        <v>51</v>
      </c>
      <c r="AB104" s="15">
        <f>ROUNDDOWN(COLUMNS($AB$3:AB$3)*$Z104/8,0)</f>
        <v>6</v>
      </c>
      <c r="AC104" s="15">
        <f>ROUNDDOWN(COLUMNS($AB$3:AC$3)*$Z104/8,0)</f>
        <v>12</v>
      </c>
      <c r="AD104" s="15">
        <f>ROUNDDOWN(COLUMNS($AB$3:AD$3)*$Z104/8,0)</f>
        <v>19</v>
      </c>
      <c r="AE104" s="15">
        <f>ROUNDDOWN(COLUMNS($AB$3:AE$3)*$Z104/8,0)</f>
        <v>25</v>
      </c>
      <c r="AF104" s="15">
        <f>ROUNDDOWN(COLUMNS($AB$3:AF$3)*$Z104/8,0)</f>
        <v>31</v>
      </c>
      <c r="AG104" s="15">
        <f>ROUNDDOWN(COLUMNS($AB$3:AG$3)*$Z104/8,0)</f>
        <v>38</v>
      </c>
      <c r="AH104" s="15">
        <f>ROUNDDOWN(COLUMNS($AB$3:AH$3)*$Z104/8,0)</f>
        <v>44</v>
      </c>
      <c r="AI104" s="15">
        <f>ROUNDDOWN(COLUMNS($AB$3:AI$3)*$Z104/8,0)</f>
        <v>51</v>
      </c>
      <c r="AL104" t="b">
        <f>MOD(AN74,8)=0</f>
        <v>0</v>
      </c>
      <c r="AM104">
        <f>IF(AL104,1,0)</f>
        <v>0</v>
      </c>
      <c r="AQ104">
        <v>2</v>
      </c>
      <c r="AR104">
        <f t="shared" si="405"/>
        <v>2</v>
      </c>
      <c r="AS104">
        <f t="shared" si="406"/>
        <v>1</v>
      </c>
      <c r="AU104">
        <v>2</v>
      </c>
      <c r="AV104">
        <v>2</v>
      </c>
    </row>
    <row r="105" spans="1:48" x14ac:dyDescent="0.25">
      <c r="A105" s="13" t="s">
        <v>111</v>
      </c>
      <c r="N105" s="7"/>
      <c r="O105" s="4">
        <f t="shared" si="249"/>
        <v>34.615384615384613</v>
      </c>
      <c r="P105">
        <f t="shared" si="356"/>
        <v>104</v>
      </c>
      <c r="Q105" s="6" t="b">
        <f>IF(ROUND($P105/COLUMNS($P$1:Q$1),0)=$P105/COLUMNS($P$1:Q$1),TRUE,FALSE)</f>
        <v>1</v>
      </c>
      <c r="R105" s="6" t="b">
        <f>IF(ROUND($P105/COLUMNS($P$1:R$1),0)=$P105/COLUMNS($P$1:R$1),TRUE,FALSE)</f>
        <v>0</v>
      </c>
      <c r="S105" s="6" t="b">
        <f>IF(ROUND($P105/COLUMNS($P$1:S$1),0)=$P105/COLUMNS($P$1:S$1),TRUE,FALSE)</f>
        <v>1</v>
      </c>
      <c r="T105" s="6" t="b">
        <f>IF(ROUND($P105/COLUMNS($P$1:T$1),0)=$P105/COLUMNS($P$1:T$1),TRUE,FALSE)</f>
        <v>0</v>
      </c>
      <c r="U105" s="6" t="b">
        <f>IF(ROUND($P105/COLUMNS($P$1:U$1),0)=$P105/COLUMNS($P$1:U$1),TRUE,FALSE)</f>
        <v>0</v>
      </c>
      <c r="V105" s="6" t="b">
        <f>IF(ROUND($P105/COLUMNS($P$1:V$1),0)=$P105/COLUMNS($P$1:V$1),TRUE,FALSE)</f>
        <v>0</v>
      </c>
      <c r="W105" s="6" t="b">
        <f>IF(ROUND($P105/COLUMNS($P$1:W$1),0)=$P105/COLUMNS($P$1:W$1),TRUE,FALSE)</f>
        <v>1</v>
      </c>
      <c r="AB105">
        <f t="shared" ref="AB105" si="407">AB104-AA104</f>
        <v>6</v>
      </c>
      <c r="AC105">
        <f t="shared" ref="AC105" si="408">AC104-AB104</f>
        <v>6</v>
      </c>
      <c r="AD105">
        <f t="shared" ref="AD105" si="409">AD104-AC104</f>
        <v>7</v>
      </c>
      <c r="AE105">
        <f t="shared" ref="AE105" si="410">AE104-AD104</f>
        <v>6</v>
      </c>
      <c r="AF105">
        <f t="shared" ref="AF105" si="411">AF104-AE104</f>
        <v>6</v>
      </c>
      <c r="AG105">
        <f t="shared" ref="AG105" si="412">AG104-AF104</f>
        <v>7</v>
      </c>
      <c r="AH105">
        <f t="shared" ref="AH105" si="413">AH104-AG104</f>
        <v>6</v>
      </c>
      <c r="AI105">
        <f t="shared" ref="AI105" si="414">AI104-AH104</f>
        <v>7</v>
      </c>
      <c r="AQ105">
        <v>3</v>
      </c>
      <c r="AR105">
        <f t="shared" si="405"/>
        <v>3</v>
      </c>
      <c r="AS105">
        <f t="shared" si="406"/>
        <v>1.5</v>
      </c>
      <c r="AU105">
        <v>3</v>
      </c>
      <c r="AV105">
        <v>1</v>
      </c>
    </row>
    <row r="106" spans="1:48" x14ac:dyDescent="0.25">
      <c r="A106" s="13" t="s">
        <v>104</v>
      </c>
      <c r="N106" s="7"/>
      <c r="O106" s="4">
        <f t="shared" si="249"/>
        <v>34.285714285714285</v>
      </c>
      <c r="P106">
        <f t="shared" si="356"/>
        <v>105</v>
      </c>
      <c r="Q106" s="6" t="b">
        <f>IF(ROUND($P106/COLUMNS($P$1:Q$1),0)=$P106/COLUMNS($P$1:Q$1),TRUE,FALSE)</f>
        <v>0</v>
      </c>
      <c r="R106" s="6" t="b">
        <f>IF(ROUND($P106/COLUMNS($P$1:R$1),0)=$P106/COLUMNS($P$1:R$1),TRUE,FALSE)</f>
        <v>1</v>
      </c>
      <c r="S106" s="6" t="b">
        <f>IF(ROUND($P106/COLUMNS($P$1:S$1),0)=$P106/COLUMNS($P$1:S$1),TRUE,FALSE)</f>
        <v>0</v>
      </c>
      <c r="T106" s="6" t="b">
        <f>IF(ROUND($P106/COLUMNS($P$1:T$1),0)=$P106/COLUMNS($P$1:T$1),TRUE,FALSE)</f>
        <v>1</v>
      </c>
      <c r="U106" s="6" t="b">
        <f>IF(ROUND($P106/COLUMNS($P$1:U$1),0)=$P106/COLUMNS($P$1:U$1),TRUE,FALSE)</f>
        <v>0</v>
      </c>
      <c r="V106" s="6" t="b">
        <f>IF(ROUND($P106/COLUMNS($P$1:V$1),0)=$P106/COLUMNS($P$1:V$1),TRUE,FALSE)</f>
        <v>1</v>
      </c>
      <c r="W106" s="6" t="b">
        <f>IF(ROUND($P106/COLUMNS($P$1:W$1),0)=$P106/COLUMNS($P$1:W$1),TRUE,FALSE)</f>
        <v>0</v>
      </c>
      <c r="Z106">
        <v>52</v>
      </c>
      <c r="AB106" s="15">
        <f>ROUNDDOWN(COLUMNS($AB$3:AB$3)*$Z106/8,0)</f>
        <v>6</v>
      </c>
      <c r="AC106" s="15">
        <f>ROUNDDOWN(COLUMNS($AB$3:AC$3)*$Z106/8,0)</f>
        <v>13</v>
      </c>
      <c r="AD106" s="15">
        <f>ROUNDDOWN(COLUMNS($AB$3:AD$3)*$Z106/8,0)</f>
        <v>19</v>
      </c>
      <c r="AE106" s="15">
        <f>ROUNDDOWN(COLUMNS($AB$3:AE$3)*$Z106/8,0)</f>
        <v>26</v>
      </c>
      <c r="AF106" s="15">
        <f>ROUNDDOWN(COLUMNS($AB$3:AF$3)*$Z106/8,0)</f>
        <v>32</v>
      </c>
      <c r="AG106" s="15">
        <f>ROUNDDOWN(COLUMNS($AB$3:AG$3)*$Z106/8,0)</f>
        <v>39</v>
      </c>
      <c r="AH106" s="15">
        <f>ROUNDDOWN(COLUMNS($AB$3:AH$3)*$Z106/8,0)</f>
        <v>45</v>
      </c>
      <c r="AI106" s="15">
        <f>ROUNDDOWN(COLUMNS($AB$3:AI$3)*$Z106/8,0)</f>
        <v>52</v>
      </c>
      <c r="AQ106">
        <v>4</v>
      </c>
      <c r="AR106">
        <f t="shared" si="405"/>
        <v>4</v>
      </c>
      <c r="AS106">
        <f t="shared" si="406"/>
        <v>2</v>
      </c>
    </row>
    <row r="107" spans="1:48" x14ac:dyDescent="0.25">
      <c r="A107" s="13" t="s">
        <v>112</v>
      </c>
      <c r="N107" s="7"/>
      <c r="O107" s="4">
        <f t="shared" si="249"/>
        <v>33.962264150943398</v>
      </c>
      <c r="P107">
        <f t="shared" si="356"/>
        <v>106</v>
      </c>
      <c r="Q107" s="6" t="b">
        <f>IF(ROUND($P107/COLUMNS($P$1:Q$1),0)=$P107/COLUMNS($P$1:Q$1),TRUE,FALSE)</f>
        <v>1</v>
      </c>
      <c r="R107" s="6" t="b">
        <f>IF(ROUND($P107/COLUMNS($P$1:R$1),0)=$P107/COLUMNS($P$1:R$1),TRUE,FALSE)</f>
        <v>0</v>
      </c>
      <c r="S107" s="6" t="b">
        <f>IF(ROUND($P107/COLUMNS($P$1:S$1),0)=$P107/COLUMNS($P$1:S$1),TRUE,FALSE)</f>
        <v>0</v>
      </c>
      <c r="T107" s="6" t="b">
        <f>IF(ROUND($P107/COLUMNS($P$1:T$1),0)=$P107/COLUMNS($P$1:T$1),TRUE,FALSE)</f>
        <v>0</v>
      </c>
      <c r="U107" s="6" t="b">
        <f>IF(ROUND($P107/COLUMNS($P$1:U$1),0)=$P107/COLUMNS($P$1:U$1),TRUE,FALSE)</f>
        <v>0</v>
      </c>
      <c r="V107" s="6" t="b">
        <f>IF(ROUND($P107/COLUMNS($P$1:V$1),0)=$P107/COLUMNS($P$1:V$1),TRUE,FALSE)</f>
        <v>0</v>
      </c>
      <c r="W107" s="6" t="b">
        <f>IF(ROUND($P107/COLUMNS($P$1:W$1),0)=$P107/COLUMNS($P$1:W$1),TRUE,FALSE)</f>
        <v>0</v>
      </c>
      <c r="AB107">
        <f t="shared" ref="AB107" si="415">AB106-AA106</f>
        <v>6</v>
      </c>
      <c r="AC107">
        <f t="shared" ref="AC107" si="416">AC106-AB106</f>
        <v>7</v>
      </c>
      <c r="AD107">
        <f t="shared" ref="AD107" si="417">AD106-AC106</f>
        <v>6</v>
      </c>
      <c r="AE107">
        <f t="shared" ref="AE107" si="418">AE106-AD106</f>
        <v>7</v>
      </c>
      <c r="AF107">
        <f t="shared" ref="AF107" si="419">AF106-AE106</f>
        <v>6</v>
      </c>
      <c r="AG107">
        <f t="shared" ref="AG107" si="420">AG106-AF106</f>
        <v>7</v>
      </c>
      <c r="AH107">
        <f t="shared" ref="AH107" si="421">AH106-AG106</f>
        <v>6</v>
      </c>
      <c r="AI107">
        <f t="shared" ref="AI107" si="422">AI106-AH106</f>
        <v>7</v>
      </c>
      <c r="AQ107">
        <v>5</v>
      </c>
      <c r="AR107">
        <f t="shared" si="405"/>
        <v>5</v>
      </c>
      <c r="AS107">
        <f t="shared" si="406"/>
        <v>2.5</v>
      </c>
    </row>
    <row r="108" spans="1:48" x14ac:dyDescent="0.25">
      <c r="A108" s="13" t="s">
        <v>106</v>
      </c>
      <c r="N108" s="7"/>
      <c r="O108" s="4">
        <f t="shared" si="249"/>
        <v>33.644859813084111</v>
      </c>
      <c r="P108">
        <f t="shared" si="356"/>
        <v>107</v>
      </c>
      <c r="Q108" s="6" t="b">
        <f>IF(ROUND($P108/COLUMNS($P$1:Q$1),0)=$P108/COLUMNS($P$1:Q$1),TRUE,FALSE)</f>
        <v>0</v>
      </c>
      <c r="R108" s="6" t="b">
        <f>IF(ROUND($P108/COLUMNS($P$1:R$1),0)=$P108/COLUMNS($P$1:R$1),TRUE,FALSE)</f>
        <v>0</v>
      </c>
      <c r="S108" s="6" t="b">
        <f>IF(ROUND($P108/COLUMNS($P$1:S$1),0)=$P108/COLUMNS($P$1:S$1),TRUE,FALSE)</f>
        <v>0</v>
      </c>
      <c r="T108" s="6" t="b">
        <f>IF(ROUND($P108/COLUMNS($P$1:T$1),0)=$P108/COLUMNS($P$1:T$1),TRUE,FALSE)</f>
        <v>0</v>
      </c>
      <c r="U108" s="6" t="b">
        <f>IF(ROUND($P108/COLUMNS($P$1:U$1),0)=$P108/COLUMNS($P$1:U$1),TRUE,FALSE)</f>
        <v>0</v>
      </c>
      <c r="V108" s="6" t="b">
        <f>IF(ROUND($P108/COLUMNS($P$1:V$1),0)=$P108/COLUMNS($P$1:V$1),TRUE,FALSE)</f>
        <v>0</v>
      </c>
      <c r="W108" s="6" t="b">
        <f>IF(ROUND($P108/COLUMNS($P$1:W$1),0)=$P108/COLUMNS($P$1:W$1),TRUE,FALSE)</f>
        <v>0</v>
      </c>
      <c r="Z108">
        <v>53</v>
      </c>
      <c r="AB108" s="15">
        <f>ROUNDDOWN(COLUMNS($AB$3:AB$3)*$Z108/8,0)</f>
        <v>6</v>
      </c>
      <c r="AC108" s="15">
        <f>ROUNDDOWN(COLUMNS($AB$3:AC$3)*$Z108/8,0)</f>
        <v>13</v>
      </c>
      <c r="AD108" s="15">
        <f>ROUNDDOWN(COLUMNS($AB$3:AD$3)*$Z108/8,0)</f>
        <v>19</v>
      </c>
      <c r="AE108" s="15">
        <f>ROUNDDOWN(COLUMNS($AB$3:AE$3)*$Z108/8,0)</f>
        <v>26</v>
      </c>
      <c r="AF108" s="15">
        <f>ROUNDDOWN(COLUMNS($AB$3:AF$3)*$Z108/8,0)</f>
        <v>33</v>
      </c>
      <c r="AG108" s="15">
        <f>ROUNDDOWN(COLUMNS($AB$3:AG$3)*$Z108/8,0)</f>
        <v>39</v>
      </c>
      <c r="AH108" s="15">
        <f>ROUNDDOWN(COLUMNS($AB$3:AH$3)*$Z108/8,0)</f>
        <v>46</v>
      </c>
      <c r="AI108" s="15">
        <f>ROUNDDOWN(COLUMNS($AB$3:AI$3)*$Z108/8,0)</f>
        <v>53</v>
      </c>
      <c r="AQ108">
        <v>6</v>
      </c>
      <c r="AR108">
        <f t="shared" si="405"/>
        <v>6</v>
      </c>
      <c r="AS108">
        <f t="shared" si="406"/>
        <v>3</v>
      </c>
    </row>
    <row r="109" spans="1:48" ht="15.75" thickBot="1" x14ac:dyDescent="0.3">
      <c r="A109" s="13" t="s">
        <v>113</v>
      </c>
      <c r="N109" s="7"/>
      <c r="O109" s="8">
        <f t="shared" si="249"/>
        <v>33.333333333333336</v>
      </c>
      <c r="P109" s="9">
        <f t="shared" si="356"/>
        <v>108</v>
      </c>
      <c r="Q109" s="6" t="b">
        <f>IF(ROUND($P109/COLUMNS($P$1:Q$1),0)=$P109/COLUMNS($P$1:Q$1),TRUE,FALSE)</f>
        <v>1</v>
      </c>
      <c r="R109" s="6" t="b">
        <f>IF(ROUND($P109/COLUMNS($P$1:R$1),0)=$P109/COLUMNS($P$1:R$1),TRUE,FALSE)</f>
        <v>1</v>
      </c>
      <c r="S109" s="6" t="b">
        <f>IF(ROUND($P109/COLUMNS($P$1:S$1),0)=$P109/COLUMNS($P$1:S$1),TRUE,FALSE)</f>
        <v>1</v>
      </c>
      <c r="T109" s="6" t="b">
        <f>IF(ROUND($P109/COLUMNS($P$1:T$1),0)=$P109/COLUMNS($P$1:T$1),TRUE,FALSE)</f>
        <v>0</v>
      </c>
      <c r="U109" s="6" t="b">
        <f>IF(ROUND($P109/COLUMNS($P$1:U$1),0)=$P109/COLUMNS($P$1:U$1),TRUE,FALSE)</f>
        <v>1</v>
      </c>
      <c r="V109" s="6" t="b">
        <f>IF(ROUND($P109/COLUMNS($P$1:V$1),0)=$P109/COLUMNS($P$1:V$1),TRUE,FALSE)</f>
        <v>0</v>
      </c>
      <c r="W109" s="6" t="b">
        <f>IF(ROUND($P109/COLUMNS($P$1:W$1),0)=$P109/COLUMNS($P$1:W$1),TRUE,FALSE)</f>
        <v>0</v>
      </c>
      <c r="AB109">
        <f t="shared" ref="AB109" si="423">AB108-AA108</f>
        <v>6</v>
      </c>
      <c r="AC109">
        <f t="shared" ref="AC109" si="424">AC108-AB108</f>
        <v>7</v>
      </c>
      <c r="AD109">
        <f t="shared" ref="AD109" si="425">AD108-AC108</f>
        <v>6</v>
      </c>
      <c r="AE109">
        <f t="shared" ref="AE109" si="426">AE108-AD108</f>
        <v>7</v>
      </c>
      <c r="AF109">
        <f t="shared" ref="AF109" si="427">AF108-AE108</f>
        <v>7</v>
      </c>
      <c r="AG109">
        <f t="shared" ref="AG109" si="428">AG108-AF108</f>
        <v>6</v>
      </c>
      <c r="AH109">
        <f t="shared" ref="AH109" si="429">AH108-AG108</f>
        <v>7</v>
      </c>
      <c r="AI109">
        <f t="shared" ref="AI109" si="430">AI108-AH108</f>
        <v>7</v>
      </c>
      <c r="AQ109">
        <v>7</v>
      </c>
      <c r="AR109">
        <f t="shared" si="405"/>
        <v>7</v>
      </c>
      <c r="AS109">
        <f t="shared" si="406"/>
        <v>3.5</v>
      </c>
    </row>
    <row r="110" spans="1:48" ht="15.75" thickTop="1" x14ac:dyDescent="0.25">
      <c r="A110" s="13" t="s">
        <v>108</v>
      </c>
      <c r="N110" s="7"/>
      <c r="O110" s="4">
        <f t="shared" si="249"/>
        <v>33.027522935779814</v>
      </c>
      <c r="P110">
        <f t="shared" si="356"/>
        <v>109</v>
      </c>
      <c r="Q110" s="6" t="b">
        <f>IF(ROUND($P110/COLUMNS($P$1:Q$1),0)=$P110/COLUMNS($P$1:Q$1),TRUE,FALSE)</f>
        <v>0</v>
      </c>
      <c r="R110" s="6" t="b">
        <f>IF(ROUND($P110/COLUMNS($P$1:R$1),0)=$P110/COLUMNS($P$1:R$1),TRUE,FALSE)</f>
        <v>0</v>
      </c>
      <c r="S110" s="6" t="b">
        <f>IF(ROUND($P110/COLUMNS($P$1:S$1),0)=$P110/COLUMNS($P$1:S$1),TRUE,FALSE)</f>
        <v>0</v>
      </c>
      <c r="T110" s="6" t="b">
        <f>IF(ROUND($P110/COLUMNS($P$1:T$1),0)=$P110/COLUMNS($P$1:T$1),TRUE,FALSE)</f>
        <v>0</v>
      </c>
      <c r="U110" s="6" t="b">
        <f>IF(ROUND($P110/COLUMNS($P$1:U$1),0)=$P110/COLUMNS($P$1:U$1),TRUE,FALSE)</f>
        <v>0</v>
      </c>
      <c r="V110" s="6" t="b">
        <f>IF(ROUND($P110/COLUMNS($P$1:V$1),0)=$P110/COLUMNS($P$1:V$1),TRUE,FALSE)</f>
        <v>0</v>
      </c>
      <c r="W110" s="6" t="b">
        <f>IF(ROUND($P110/COLUMNS($P$1:W$1),0)=$P110/COLUMNS($P$1:W$1),TRUE,FALSE)</f>
        <v>0</v>
      </c>
      <c r="Z110">
        <v>54</v>
      </c>
      <c r="AB110" s="15">
        <f>ROUNDDOWN(COLUMNS($AB$3:AB$3)*$Z110/8,0)</f>
        <v>6</v>
      </c>
      <c r="AC110" s="15">
        <f>ROUNDDOWN(COLUMNS($AB$3:AC$3)*$Z110/8,0)</f>
        <v>13</v>
      </c>
      <c r="AD110" s="15">
        <f>ROUNDDOWN(COLUMNS($AB$3:AD$3)*$Z110/8,0)</f>
        <v>20</v>
      </c>
      <c r="AE110" s="15">
        <f>ROUNDDOWN(COLUMNS($AB$3:AE$3)*$Z110/8,0)</f>
        <v>27</v>
      </c>
      <c r="AF110" s="15">
        <f>ROUNDDOWN(COLUMNS($AB$3:AF$3)*$Z110/8,0)</f>
        <v>33</v>
      </c>
      <c r="AG110" s="15">
        <f>ROUNDDOWN(COLUMNS($AB$3:AG$3)*$Z110/8,0)</f>
        <v>40</v>
      </c>
      <c r="AH110" s="15">
        <f>ROUNDDOWN(COLUMNS($AB$3:AH$3)*$Z110/8,0)</f>
        <v>47</v>
      </c>
      <c r="AI110" s="15">
        <f>ROUNDDOWN(COLUMNS($AB$3:AI$3)*$Z110/8,0)</f>
        <v>54</v>
      </c>
      <c r="AQ110">
        <v>8</v>
      </c>
      <c r="AR110">
        <f t="shared" si="405"/>
        <v>0</v>
      </c>
      <c r="AS110">
        <f t="shared" si="406"/>
        <v>0</v>
      </c>
    </row>
    <row r="111" spans="1:48" x14ac:dyDescent="0.25">
      <c r="A111" s="13" t="s">
        <v>114</v>
      </c>
      <c r="N111" s="7"/>
      <c r="O111" s="4">
        <f t="shared" si="249"/>
        <v>32.727272727272727</v>
      </c>
      <c r="P111">
        <f t="shared" si="356"/>
        <v>110</v>
      </c>
      <c r="Q111" s="6" t="b">
        <f>IF(ROUND($P111/COLUMNS($P$1:Q$1),0)=$P111/COLUMNS($P$1:Q$1),TRUE,FALSE)</f>
        <v>1</v>
      </c>
      <c r="R111" s="6" t="b">
        <f>IF(ROUND($P111/COLUMNS($P$1:R$1),0)=$P111/COLUMNS($P$1:R$1),TRUE,FALSE)</f>
        <v>0</v>
      </c>
      <c r="S111" s="6" t="b">
        <f>IF(ROUND($P111/COLUMNS($P$1:S$1),0)=$P111/COLUMNS($P$1:S$1),TRUE,FALSE)</f>
        <v>0</v>
      </c>
      <c r="T111" s="6" t="b">
        <f>IF(ROUND($P111/COLUMNS($P$1:T$1),0)=$P111/COLUMNS($P$1:T$1),TRUE,FALSE)</f>
        <v>1</v>
      </c>
      <c r="U111" s="6" t="b">
        <f>IF(ROUND($P111/COLUMNS($P$1:U$1),0)=$P111/COLUMNS($P$1:U$1),TRUE,FALSE)</f>
        <v>0</v>
      </c>
      <c r="V111" s="6" t="b">
        <f>IF(ROUND($P111/COLUMNS($P$1:V$1),0)=$P111/COLUMNS($P$1:V$1),TRUE,FALSE)</f>
        <v>0</v>
      </c>
      <c r="W111" s="6" t="b">
        <f>IF(ROUND($P111/COLUMNS($P$1:W$1),0)=$P111/COLUMNS($P$1:W$1),TRUE,FALSE)</f>
        <v>0</v>
      </c>
      <c r="AB111">
        <f t="shared" ref="AB111" si="431">AB110-AA110</f>
        <v>6</v>
      </c>
      <c r="AC111">
        <f t="shared" ref="AC111" si="432">AC110-AB110</f>
        <v>7</v>
      </c>
      <c r="AD111">
        <f t="shared" ref="AD111" si="433">AD110-AC110</f>
        <v>7</v>
      </c>
      <c r="AE111">
        <f t="shared" ref="AE111" si="434">AE110-AD110</f>
        <v>7</v>
      </c>
      <c r="AF111">
        <f t="shared" ref="AF111" si="435">AF110-AE110</f>
        <v>6</v>
      </c>
      <c r="AG111">
        <f t="shared" ref="AG111" si="436">AG110-AF110</f>
        <v>7</v>
      </c>
      <c r="AH111">
        <f t="shared" ref="AH111" si="437">AH110-AG110</f>
        <v>7</v>
      </c>
      <c r="AI111">
        <f t="shared" ref="AI111" si="438">AI110-AH110</f>
        <v>7</v>
      </c>
    </row>
    <row r="112" spans="1:48" x14ac:dyDescent="0.25">
      <c r="N112" s="7"/>
      <c r="O112" s="4">
        <f t="shared" si="249"/>
        <v>32.432432432432435</v>
      </c>
      <c r="P112">
        <f t="shared" si="356"/>
        <v>111</v>
      </c>
      <c r="Q112" s="6" t="b">
        <f>IF(ROUND($P112/COLUMNS($P$1:Q$1),0)=$P112/COLUMNS($P$1:Q$1),TRUE,FALSE)</f>
        <v>0</v>
      </c>
      <c r="R112" s="6" t="b">
        <f>IF(ROUND($P112/COLUMNS($P$1:R$1),0)=$P112/COLUMNS($P$1:R$1),TRUE,FALSE)</f>
        <v>1</v>
      </c>
      <c r="S112" s="6" t="b">
        <f>IF(ROUND($P112/COLUMNS($P$1:S$1),0)=$P112/COLUMNS($P$1:S$1),TRUE,FALSE)</f>
        <v>0</v>
      </c>
      <c r="T112" s="6" t="b">
        <f>IF(ROUND($P112/COLUMNS($P$1:T$1),0)=$P112/COLUMNS($P$1:T$1),TRUE,FALSE)</f>
        <v>0</v>
      </c>
      <c r="U112" s="6" t="b">
        <f>IF(ROUND($P112/COLUMNS($P$1:U$1),0)=$P112/COLUMNS($P$1:U$1),TRUE,FALSE)</f>
        <v>0</v>
      </c>
      <c r="V112" s="6" t="b">
        <f>IF(ROUND($P112/COLUMNS($P$1:V$1),0)=$P112/COLUMNS($P$1:V$1),TRUE,FALSE)</f>
        <v>0</v>
      </c>
      <c r="W112" s="6" t="b">
        <f>IF(ROUND($P112/COLUMNS($P$1:W$1),0)=$P112/COLUMNS($P$1:W$1),TRUE,FALSE)</f>
        <v>0</v>
      </c>
      <c r="Z112">
        <v>55</v>
      </c>
      <c r="AB112" s="15">
        <f>ROUNDDOWN(COLUMNS($AB$3:AB$3)*$Z112/8,0)</f>
        <v>6</v>
      </c>
      <c r="AC112" s="15">
        <f>ROUNDDOWN(COLUMNS($AB$3:AC$3)*$Z112/8,0)</f>
        <v>13</v>
      </c>
      <c r="AD112" s="15">
        <f>ROUNDDOWN(COLUMNS($AB$3:AD$3)*$Z112/8,0)</f>
        <v>20</v>
      </c>
      <c r="AE112" s="15">
        <f>ROUNDDOWN(COLUMNS($AB$3:AE$3)*$Z112/8,0)</f>
        <v>27</v>
      </c>
      <c r="AF112" s="15">
        <f>ROUNDDOWN(COLUMNS($AB$3:AF$3)*$Z112/8,0)</f>
        <v>34</v>
      </c>
      <c r="AG112" s="15">
        <f>ROUNDDOWN(COLUMNS($AB$3:AG$3)*$Z112/8,0)</f>
        <v>41</v>
      </c>
      <c r="AH112" s="15">
        <f>ROUNDDOWN(COLUMNS($AB$3:AH$3)*$Z112/8,0)</f>
        <v>48</v>
      </c>
      <c r="AI112" s="15">
        <f>ROUNDDOWN(COLUMNS($AB$3:AI$3)*$Z112/8,0)</f>
        <v>55</v>
      </c>
      <c r="AQ112">
        <v>0</v>
      </c>
      <c r="AR112">
        <f>MOD(AQ112,4)</f>
        <v>0</v>
      </c>
      <c r="AS112">
        <f>AR112/2</f>
        <v>0</v>
      </c>
    </row>
    <row r="113" spans="14:45" x14ac:dyDescent="0.25">
      <c r="N113" s="7"/>
      <c r="O113" s="4">
        <f t="shared" si="249"/>
        <v>32.142857142857146</v>
      </c>
      <c r="P113">
        <f t="shared" si="356"/>
        <v>112</v>
      </c>
      <c r="Q113" s="6" t="b">
        <f>IF(ROUND($P113/COLUMNS($P$1:Q$1),0)=$P113/COLUMNS($P$1:Q$1),TRUE,FALSE)</f>
        <v>1</v>
      </c>
      <c r="R113" s="6" t="b">
        <f>IF(ROUND($P113/COLUMNS($P$1:R$1),0)=$P113/COLUMNS($P$1:R$1),TRUE,FALSE)</f>
        <v>0</v>
      </c>
      <c r="S113" s="6" t="b">
        <f>IF(ROUND($P113/COLUMNS($P$1:S$1),0)=$P113/COLUMNS($P$1:S$1),TRUE,FALSE)</f>
        <v>1</v>
      </c>
      <c r="T113" s="6" t="b">
        <f>IF(ROUND($P113/COLUMNS($P$1:T$1),0)=$P113/COLUMNS($P$1:T$1),TRUE,FALSE)</f>
        <v>0</v>
      </c>
      <c r="U113" s="6" t="b">
        <f>IF(ROUND($P113/COLUMNS($P$1:U$1),0)=$P113/COLUMNS($P$1:U$1),TRUE,FALSE)</f>
        <v>0</v>
      </c>
      <c r="V113" s="6" t="b">
        <f>IF(ROUND($P113/COLUMNS($P$1:V$1),0)=$P113/COLUMNS($P$1:V$1),TRUE,FALSE)</f>
        <v>1</v>
      </c>
      <c r="W113" s="6" t="b">
        <f>IF(ROUND($P113/COLUMNS($P$1:W$1),0)=$P113/COLUMNS($P$1:W$1),TRUE,FALSE)</f>
        <v>1</v>
      </c>
      <c r="AB113">
        <f t="shared" ref="AB113" si="439">AB112-AA112</f>
        <v>6</v>
      </c>
      <c r="AC113">
        <f t="shared" ref="AC113" si="440">AC112-AB112</f>
        <v>7</v>
      </c>
      <c r="AD113">
        <f t="shared" ref="AD113" si="441">AD112-AC112</f>
        <v>7</v>
      </c>
      <c r="AE113">
        <f t="shared" ref="AE113" si="442">AE112-AD112</f>
        <v>7</v>
      </c>
      <c r="AF113">
        <f t="shared" ref="AF113" si="443">AF112-AE112</f>
        <v>7</v>
      </c>
      <c r="AG113">
        <f t="shared" ref="AG113" si="444">AG112-AF112</f>
        <v>7</v>
      </c>
      <c r="AH113">
        <f t="shared" ref="AH113" si="445">AH112-AG112</f>
        <v>7</v>
      </c>
      <c r="AI113">
        <f t="shared" ref="AI113" si="446">AI112-AH112</f>
        <v>7</v>
      </c>
      <c r="AQ113">
        <v>1</v>
      </c>
      <c r="AR113">
        <f t="shared" ref="AR113:AR116" si="447">MOD(AQ113,4)</f>
        <v>1</v>
      </c>
      <c r="AS113">
        <f t="shared" ref="AS113:AS116" si="448">AR113/2</f>
        <v>0.5</v>
      </c>
    </row>
    <row r="114" spans="14:45" x14ac:dyDescent="0.25">
      <c r="N114" s="7"/>
      <c r="O114" s="4">
        <f t="shared" si="249"/>
        <v>31.858407079646017</v>
      </c>
      <c r="P114">
        <f t="shared" si="356"/>
        <v>113</v>
      </c>
      <c r="Q114" s="6" t="b">
        <f>IF(ROUND($P114/COLUMNS($P$1:Q$1),0)=$P114/COLUMNS($P$1:Q$1),TRUE,FALSE)</f>
        <v>0</v>
      </c>
      <c r="R114" s="6" t="b">
        <f>IF(ROUND($P114/COLUMNS($P$1:R$1),0)=$P114/COLUMNS($P$1:R$1),TRUE,FALSE)</f>
        <v>0</v>
      </c>
      <c r="S114" s="6" t="b">
        <f>IF(ROUND($P114/COLUMNS($P$1:S$1),0)=$P114/COLUMNS($P$1:S$1),TRUE,FALSE)</f>
        <v>0</v>
      </c>
      <c r="T114" s="6" t="b">
        <f>IF(ROUND($P114/COLUMNS($P$1:T$1),0)=$P114/COLUMNS($P$1:T$1),TRUE,FALSE)</f>
        <v>0</v>
      </c>
      <c r="U114" s="6" t="b">
        <f>IF(ROUND($P114/COLUMNS($P$1:U$1),0)=$P114/COLUMNS($P$1:U$1),TRUE,FALSE)</f>
        <v>0</v>
      </c>
      <c r="V114" s="6" t="b">
        <f>IF(ROUND($P114/COLUMNS($P$1:V$1),0)=$P114/COLUMNS($P$1:V$1),TRUE,FALSE)</f>
        <v>0</v>
      </c>
      <c r="W114" s="6" t="b">
        <f>IF(ROUND($P114/COLUMNS($P$1:W$1),0)=$P114/COLUMNS($P$1:W$1),TRUE,FALSE)</f>
        <v>0</v>
      </c>
      <c r="Z114">
        <v>56</v>
      </c>
      <c r="AB114" s="15">
        <f>ROUNDDOWN(COLUMNS($AB$3:AB$3)*$Z114/8,0)</f>
        <v>7</v>
      </c>
      <c r="AC114" s="15">
        <f>ROUNDDOWN(COLUMNS($AB$3:AC$3)*$Z114/8,0)</f>
        <v>14</v>
      </c>
      <c r="AD114" s="15">
        <f>ROUNDDOWN(COLUMNS($AB$3:AD$3)*$Z114/8,0)</f>
        <v>21</v>
      </c>
      <c r="AE114" s="15">
        <f>ROUNDDOWN(COLUMNS($AB$3:AE$3)*$Z114/8,0)</f>
        <v>28</v>
      </c>
      <c r="AF114" s="15">
        <f>ROUNDDOWN(COLUMNS($AB$3:AF$3)*$Z114/8,0)</f>
        <v>35</v>
      </c>
      <c r="AG114" s="15">
        <f>ROUNDDOWN(COLUMNS($AB$3:AG$3)*$Z114/8,0)</f>
        <v>42</v>
      </c>
      <c r="AH114" s="15">
        <f>ROUNDDOWN(COLUMNS($AB$3:AH$3)*$Z114/8,0)</f>
        <v>49</v>
      </c>
      <c r="AI114" s="15">
        <f>ROUNDDOWN(COLUMNS($AB$3:AI$3)*$Z114/8,0)</f>
        <v>56</v>
      </c>
      <c r="AQ114">
        <v>2</v>
      </c>
      <c r="AR114">
        <f t="shared" si="447"/>
        <v>2</v>
      </c>
      <c r="AS114">
        <f t="shared" si="448"/>
        <v>1</v>
      </c>
    </row>
    <row r="115" spans="14:45" x14ac:dyDescent="0.25">
      <c r="N115" s="7"/>
      <c r="O115" s="4">
        <f t="shared" si="249"/>
        <v>31.578947368421051</v>
      </c>
      <c r="P115">
        <f t="shared" si="356"/>
        <v>114</v>
      </c>
      <c r="Q115" s="6" t="b">
        <f>IF(ROUND($P115/COLUMNS($P$1:Q$1),0)=$P115/COLUMNS($P$1:Q$1),TRUE,FALSE)</f>
        <v>1</v>
      </c>
      <c r="R115" s="6" t="b">
        <f>IF(ROUND($P115/COLUMNS($P$1:R$1),0)=$P115/COLUMNS($P$1:R$1),TRUE,FALSE)</f>
        <v>1</v>
      </c>
      <c r="S115" s="6" t="b">
        <f>IF(ROUND($P115/COLUMNS($P$1:S$1),0)=$P115/COLUMNS($P$1:S$1),TRUE,FALSE)</f>
        <v>0</v>
      </c>
      <c r="T115" s="6" t="b">
        <f>IF(ROUND($P115/COLUMNS($P$1:T$1),0)=$P115/COLUMNS($P$1:T$1),TRUE,FALSE)</f>
        <v>0</v>
      </c>
      <c r="U115" s="6" t="b">
        <f>IF(ROUND($P115/COLUMNS($P$1:U$1),0)=$P115/COLUMNS($P$1:U$1),TRUE,FALSE)</f>
        <v>1</v>
      </c>
      <c r="V115" s="6" t="b">
        <f>IF(ROUND($P115/COLUMNS($P$1:V$1),0)=$P115/COLUMNS($P$1:V$1),TRUE,FALSE)</f>
        <v>0</v>
      </c>
      <c r="W115" s="6" t="b">
        <f>IF(ROUND($P115/COLUMNS($P$1:W$1),0)=$P115/COLUMNS($P$1:W$1),TRUE,FALSE)</f>
        <v>0</v>
      </c>
      <c r="AB115">
        <f t="shared" ref="AB115" si="449">AB114-AA114</f>
        <v>7</v>
      </c>
      <c r="AC115">
        <f t="shared" ref="AC115" si="450">AC114-AB114</f>
        <v>7</v>
      </c>
      <c r="AD115">
        <f t="shared" ref="AD115" si="451">AD114-AC114</f>
        <v>7</v>
      </c>
      <c r="AE115">
        <f t="shared" ref="AE115" si="452">AE114-AD114</f>
        <v>7</v>
      </c>
      <c r="AF115">
        <f t="shared" ref="AF115" si="453">AF114-AE114</f>
        <v>7</v>
      </c>
      <c r="AG115">
        <f t="shared" ref="AG115" si="454">AG114-AF114</f>
        <v>7</v>
      </c>
      <c r="AH115">
        <f t="shared" ref="AH115" si="455">AH114-AG114</f>
        <v>7</v>
      </c>
      <c r="AI115">
        <f t="shared" ref="AI115" si="456">AI114-AH114</f>
        <v>7</v>
      </c>
      <c r="AQ115">
        <v>3</v>
      </c>
      <c r="AR115">
        <f t="shared" si="447"/>
        <v>3</v>
      </c>
      <c r="AS115">
        <f t="shared" si="448"/>
        <v>1.5</v>
      </c>
    </row>
    <row r="116" spans="14:45" x14ac:dyDescent="0.25">
      <c r="N116" s="7"/>
      <c r="O116" s="4">
        <f t="shared" si="249"/>
        <v>31.304347826086957</v>
      </c>
      <c r="P116">
        <f t="shared" si="356"/>
        <v>115</v>
      </c>
      <c r="Q116" s="6" t="b">
        <f>IF(ROUND($P116/COLUMNS($P$1:Q$1),0)=$P116/COLUMNS($P$1:Q$1),TRUE,FALSE)</f>
        <v>0</v>
      </c>
      <c r="R116" s="6" t="b">
        <f>IF(ROUND($P116/COLUMNS($P$1:R$1),0)=$P116/COLUMNS($P$1:R$1),TRUE,FALSE)</f>
        <v>0</v>
      </c>
      <c r="S116" s="6" t="b">
        <f>IF(ROUND($P116/COLUMNS($P$1:S$1),0)=$P116/COLUMNS($P$1:S$1),TRUE,FALSE)</f>
        <v>0</v>
      </c>
      <c r="T116" s="6" t="b">
        <f>IF(ROUND($P116/COLUMNS($P$1:T$1),0)=$P116/COLUMNS($P$1:T$1),TRUE,FALSE)</f>
        <v>1</v>
      </c>
      <c r="U116" s="6" t="b">
        <f>IF(ROUND($P116/COLUMNS($P$1:U$1),0)=$P116/COLUMNS($P$1:U$1),TRUE,FALSE)</f>
        <v>0</v>
      </c>
      <c r="V116" s="6" t="b">
        <f>IF(ROUND($P116/COLUMNS($P$1:V$1),0)=$P116/COLUMNS($P$1:V$1),TRUE,FALSE)</f>
        <v>0</v>
      </c>
      <c r="W116" s="6" t="b">
        <f>IF(ROUND($P116/COLUMNS($P$1:W$1),0)=$P116/COLUMNS($P$1:W$1),TRUE,FALSE)</f>
        <v>0</v>
      </c>
      <c r="Z116">
        <v>57</v>
      </c>
      <c r="AB116" s="15">
        <f>ROUNDDOWN(COLUMNS($AB$3:AB$3)*$Z116/8,0)</f>
        <v>7</v>
      </c>
      <c r="AC116" s="15">
        <f>ROUNDDOWN(COLUMNS($AB$3:AC$3)*$Z116/8,0)</f>
        <v>14</v>
      </c>
      <c r="AD116" s="15">
        <f>ROUNDDOWN(COLUMNS($AB$3:AD$3)*$Z116/8,0)</f>
        <v>21</v>
      </c>
      <c r="AE116" s="15">
        <f>ROUNDDOWN(COLUMNS($AB$3:AE$3)*$Z116/8,0)</f>
        <v>28</v>
      </c>
      <c r="AF116" s="15">
        <f>ROUNDDOWN(COLUMNS($AB$3:AF$3)*$Z116/8,0)</f>
        <v>35</v>
      </c>
      <c r="AG116" s="15">
        <f>ROUNDDOWN(COLUMNS($AB$3:AG$3)*$Z116/8,0)</f>
        <v>42</v>
      </c>
      <c r="AH116" s="15">
        <f>ROUNDDOWN(COLUMNS($AB$3:AH$3)*$Z116/8,0)</f>
        <v>49</v>
      </c>
      <c r="AI116" s="15">
        <f>ROUNDDOWN(COLUMNS($AB$3:AI$3)*$Z116/8,0)</f>
        <v>57</v>
      </c>
      <c r="AQ116">
        <v>4</v>
      </c>
      <c r="AR116">
        <f t="shared" si="447"/>
        <v>0</v>
      </c>
      <c r="AS116">
        <f t="shared" si="448"/>
        <v>0</v>
      </c>
    </row>
    <row r="117" spans="14:45" x14ac:dyDescent="0.25">
      <c r="N117" s="7"/>
      <c r="O117" s="4">
        <f t="shared" si="249"/>
        <v>31.03448275862069</v>
      </c>
      <c r="P117">
        <f t="shared" si="356"/>
        <v>116</v>
      </c>
      <c r="Q117" s="6" t="b">
        <f>IF(ROUND($P117/COLUMNS($P$1:Q$1),0)=$P117/COLUMNS($P$1:Q$1),TRUE,FALSE)</f>
        <v>1</v>
      </c>
      <c r="R117" s="6" t="b">
        <f>IF(ROUND($P117/COLUMNS($P$1:R$1),0)=$P117/COLUMNS($P$1:R$1),TRUE,FALSE)</f>
        <v>0</v>
      </c>
      <c r="S117" s="6" t="b">
        <f>IF(ROUND($P117/COLUMNS($P$1:S$1),0)=$P117/COLUMNS($P$1:S$1),TRUE,FALSE)</f>
        <v>1</v>
      </c>
      <c r="T117" s="6" t="b">
        <f>IF(ROUND($P117/COLUMNS($P$1:T$1),0)=$P117/COLUMNS($P$1:T$1),TRUE,FALSE)</f>
        <v>0</v>
      </c>
      <c r="U117" s="6" t="b">
        <f>IF(ROUND($P117/COLUMNS($P$1:U$1),0)=$P117/COLUMNS($P$1:U$1),TRUE,FALSE)</f>
        <v>0</v>
      </c>
      <c r="V117" s="6" t="b">
        <f>IF(ROUND($P117/COLUMNS($P$1:V$1),0)=$P117/COLUMNS($P$1:V$1),TRUE,FALSE)</f>
        <v>0</v>
      </c>
      <c r="W117" s="6" t="b">
        <f>IF(ROUND($P117/COLUMNS($P$1:W$1),0)=$P117/COLUMNS($P$1:W$1),TRUE,FALSE)</f>
        <v>0</v>
      </c>
      <c r="AB117">
        <f t="shared" ref="AB117" si="457">AB116-AA116</f>
        <v>7</v>
      </c>
      <c r="AC117">
        <f t="shared" ref="AC117" si="458">AC116-AB116</f>
        <v>7</v>
      </c>
      <c r="AD117">
        <f t="shared" ref="AD117" si="459">AD116-AC116</f>
        <v>7</v>
      </c>
      <c r="AE117">
        <f t="shared" ref="AE117" si="460">AE116-AD116</f>
        <v>7</v>
      </c>
      <c r="AF117">
        <f t="shared" ref="AF117" si="461">AF116-AE116</f>
        <v>7</v>
      </c>
      <c r="AG117">
        <f t="shared" ref="AG117" si="462">AG116-AF116</f>
        <v>7</v>
      </c>
      <c r="AH117">
        <f t="shared" ref="AH117" si="463">AH116-AG116</f>
        <v>7</v>
      </c>
      <c r="AI117">
        <f t="shared" ref="AI117" si="464">AI116-AH116</f>
        <v>8</v>
      </c>
    </row>
    <row r="118" spans="14:45" x14ac:dyDescent="0.25">
      <c r="N118" s="7"/>
      <c r="O118" s="4">
        <f t="shared" si="249"/>
        <v>30.76923076923077</v>
      </c>
      <c r="P118">
        <f t="shared" si="356"/>
        <v>117</v>
      </c>
      <c r="Q118" s="6" t="b">
        <f>IF(ROUND($P118/COLUMNS($P$1:Q$1),0)=$P118/COLUMNS($P$1:Q$1),TRUE,FALSE)</f>
        <v>0</v>
      </c>
      <c r="R118" s="6" t="b">
        <f>IF(ROUND($P118/COLUMNS($P$1:R$1),0)=$P118/COLUMNS($P$1:R$1),TRUE,FALSE)</f>
        <v>1</v>
      </c>
      <c r="S118" s="6" t="b">
        <f>IF(ROUND($P118/COLUMNS($P$1:S$1),0)=$P118/COLUMNS($P$1:S$1),TRUE,FALSE)</f>
        <v>0</v>
      </c>
      <c r="T118" s="6" t="b">
        <f>IF(ROUND($P118/COLUMNS($P$1:T$1),0)=$P118/COLUMNS($P$1:T$1),TRUE,FALSE)</f>
        <v>0</v>
      </c>
      <c r="U118" s="6" t="b">
        <f>IF(ROUND($P118/COLUMNS($P$1:U$1),0)=$P118/COLUMNS($P$1:U$1),TRUE,FALSE)</f>
        <v>0</v>
      </c>
      <c r="V118" s="6" t="b">
        <f>IF(ROUND($P118/COLUMNS($P$1:V$1),0)=$P118/COLUMNS($P$1:V$1),TRUE,FALSE)</f>
        <v>0</v>
      </c>
      <c r="W118" s="6" t="b">
        <f>IF(ROUND($P118/COLUMNS($P$1:W$1),0)=$P118/COLUMNS($P$1:W$1),TRUE,FALSE)</f>
        <v>0</v>
      </c>
      <c r="Z118">
        <v>58</v>
      </c>
      <c r="AB118" s="15">
        <f>ROUNDDOWN(COLUMNS($AB$3:AB$3)*$Z118/8,0)</f>
        <v>7</v>
      </c>
      <c r="AC118" s="15">
        <f>ROUNDDOWN(COLUMNS($AB$3:AC$3)*$Z118/8,0)</f>
        <v>14</v>
      </c>
      <c r="AD118" s="15">
        <f>ROUNDDOWN(COLUMNS($AB$3:AD$3)*$Z118/8,0)</f>
        <v>21</v>
      </c>
      <c r="AE118" s="15">
        <f>ROUNDDOWN(COLUMNS($AB$3:AE$3)*$Z118/8,0)</f>
        <v>29</v>
      </c>
      <c r="AF118" s="15">
        <f>ROUNDDOWN(COLUMNS($AB$3:AF$3)*$Z118/8,0)</f>
        <v>36</v>
      </c>
      <c r="AG118" s="15">
        <f>ROUNDDOWN(COLUMNS($AB$3:AG$3)*$Z118/8,0)</f>
        <v>43</v>
      </c>
      <c r="AH118" s="15">
        <f>ROUNDDOWN(COLUMNS($AB$3:AH$3)*$Z118/8,0)</f>
        <v>50</v>
      </c>
      <c r="AI118" s="15">
        <f>ROUNDDOWN(COLUMNS($AB$3:AI$3)*$Z118/8,0)</f>
        <v>58</v>
      </c>
    </row>
    <row r="119" spans="14:45" x14ac:dyDescent="0.25">
      <c r="N119" s="7"/>
      <c r="O119" s="4">
        <f t="shared" si="249"/>
        <v>30.508474576271187</v>
      </c>
      <c r="P119">
        <f t="shared" si="356"/>
        <v>118</v>
      </c>
      <c r="Q119" s="6" t="b">
        <f>IF(ROUND($P119/COLUMNS($P$1:Q$1),0)=$P119/COLUMNS($P$1:Q$1),TRUE,FALSE)</f>
        <v>1</v>
      </c>
      <c r="R119" s="6" t="b">
        <f>IF(ROUND($P119/COLUMNS($P$1:R$1),0)=$P119/COLUMNS($P$1:R$1),TRUE,FALSE)</f>
        <v>0</v>
      </c>
      <c r="S119" s="6" t="b">
        <f>IF(ROUND($P119/COLUMNS($P$1:S$1),0)=$P119/COLUMNS($P$1:S$1),TRUE,FALSE)</f>
        <v>0</v>
      </c>
      <c r="T119" s="6" t="b">
        <f>IF(ROUND($P119/COLUMNS($P$1:T$1),0)=$P119/COLUMNS($P$1:T$1),TRUE,FALSE)</f>
        <v>0</v>
      </c>
      <c r="U119" s="6" t="b">
        <f>IF(ROUND($P119/COLUMNS($P$1:U$1),0)=$P119/COLUMNS($P$1:U$1),TRUE,FALSE)</f>
        <v>0</v>
      </c>
      <c r="V119" s="6" t="b">
        <f>IF(ROUND($P119/COLUMNS($P$1:V$1),0)=$P119/COLUMNS($P$1:V$1),TRUE,FALSE)</f>
        <v>0</v>
      </c>
      <c r="W119" s="6" t="b">
        <f>IF(ROUND($P119/COLUMNS($P$1:W$1),0)=$P119/COLUMNS($P$1:W$1),TRUE,FALSE)</f>
        <v>0</v>
      </c>
      <c r="AB119">
        <f t="shared" ref="AB119" si="465">AB118-AA118</f>
        <v>7</v>
      </c>
      <c r="AC119">
        <f t="shared" ref="AC119" si="466">AC118-AB118</f>
        <v>7</v>
      </c>
      <c r="AD119">
        <f t="shared" ref="AD119" si="467">AD118-AC118</f>
        <v>7</v>
      </c>
      <c r="AE119">
        <f t="shared" ref="AE119" si="468">AE118-AD118</f>
        <v>8</v>
      </c>
      <c r="AF119">
        <f t="shared" ref="AF119" si="469">AF118-AE118</f>
        <v>7</v>
      </c>
      <c r="AG119">
        <f t="shared" ref="AG119" si="470">AG118-AF118</f>
        <v>7</v>
      </c>
      <c r="AH119">
        <f t="shared" ref="AH119" si="471">AH118-AG118</f>
        <v>7</v>
      </c>
      <c r="AI119">
        <f t="shared" ref="AI119" si="472">AI118-AH118</f>
        <v>8</v>
      </c>
    </row>
    <row r="120" spans="14:45" x14ac:dyDescent="0.25">
      <c r="N120" s="7"/>
      <c r="O120" s="4">
        <f t="shared" si="249"/>
        <v>30.252100840336134</v>
      </c>
      <c r="P120">
        <f t="shared" si="356"/>
        <v>119</v>
      </c>
      <c r="Q120" s="6" t="b">
        <f>IF(ROUND($P120/COLUMNS($P$1:Q$1),0)=$P120/COLUMNS($P$1:Q$1),TRUE,FALSE)</f>
        <v>0</v>
      </c>
      <c r="R120" s="6" t="b">
        <f>IF(ROUND($P120/COLUMNS($P$1:R$1),0)=$P120/COLUMNS($P$1:R$1),TRUE,FALSE)</f>
        <v>0</v>
      </c>
      <c r="S120" s="6" t="b">
        <f>IF(ROUND($P120/COLUMNS($P$1:S$1),0)=$P120/COLUMNS($P$1:S$1),TRUE,FALSE)</f>
        <v>0</v>
      </c>
      <c r="T120" s="6" t="b">
        <f>IF(ROUND($P120/COLUMNS($P$1:T$1),0)=$P120/COLUMNS($P$1:T$1),TRUE,FALSE)</f>
        <v>0</v>
      </c>
      <c r="U120" s="6" t="b">
        <f>IF(ROUND($P120/COLUMNS($P$1:U$1),0)=$P120/COLUMNS($P$1:U$1),TRUE,FALSE)</f>
        <v>0</v>
      </c>
      <c r="V120" s="6" t="b">
        <f>IF(ROUND($P120/COLUMNS($P$1:V$1),0)=$P120/COLUMNS($P$1:V$1),TRUE,FALSE)</f>
        <v>1</v>
      </c>
      <c r="W120" s="6" t="b">
        <f>IF(ROUND($P120/COLUMNS($P$1:W$1),0)=$P120/COLUMNS($P$1:W$1),TRUE,FALSE)</f>
        <v>0</v>
      </c>
      <c r="Z120">
        <v>59</v>
      </c>
      <c r="AB120" s="15">
        <f>ROUNDDOWN(COLUMNS($AB$3:AB$3)*$Z120/8,0)</f>
        <v>7</v>
      </c>
      <c r="AC120" s="15">
        <f>ROUNDDOWN(COLUMNS($AB$3:AC$3)*$Z120/8,0)</f>
        <v>14</v>
      </c>
      <c r="AD120" s="15">
        <f>ROUNDDOWN(COLUMNS($AB$3:AD$3)*$Z120/8,0)</f>
        <v>22</v>
      </c>
      <c r="AE120" s="15">
        <f>ROUNDDOWN(COLUMNS($AB$3:AE$3)*$Z120/8,0)</f>
        <v>29</v>
      </c>
      <c r="AF120" s="15">
        <f>ROUNDDOWN(COLUMNS($AB$3:AF$3)*$Z120/8,0)</f>
        <v>36</v>
      </c>
      <c r="AG120" s="15">
        <f>ROUNDDOWN(COLUMNS($AB$3:AG$3)*$Z120/8,0)</f>
        <v>44</v>
      </c>
      <c r="AH120" s="15">
        <f>ROUNDDOWN(COLUMNS($AB$3:AH$3)*$Z120/8,0)</f>
        <v>51</v>
      </c>
      <c r="AI120" s="15">
        <f>ROUNDDOWN(COLUMNS($AB$3:AI$3)*$Z120/8,0)</f>
        <v>59</v>
      </c>
    </row>
    <row r="121" spans="14:45" ht="15.75" thickBot="1" x14ac:dyDescent="0.3">
      <c r="N121" s="7"/>
      <c r="O121" s="8">
        <f t="shared" si="249"/>
        <v>30</v>
      </c>
      <c r="P121" s="9">
        <f t="shared" si="356"/>
        <v>120</v>
      </c>
      <c r="Q121" s="6" t="b">
        <f>IF(ROUND($P121/COLUMNS($P$1:Q$1),0)=$P121/COLUMNS($P$1:Q$1),TRUE,FALSE)</f>
        <v>1</v>
      </c>
      <c r="R121" s="6" t="b">
        <f>IF(ROUND($P121/COLUMNS($P$1:R$1),0)=$P121/COLUMNS($P$1:R$1),TRUE,FALSE)</f>
        <v>1</v>
      </c>
      <c r="S121" s="6" t="b">
        <f>IF(ROUND($P121/COLUMNS($P$1:S$1),0)=$P121/COLUMNS($P$1:S$1),TRUE,FALSE)</f>
        <v>1</v>
      </c>
      <c r="T121" s="6" t="b">
        <f>IF(ROUND($P121/COLUMNS($P$1:T$1),0)=$P121/COLUMNS($P$1:T$1),TRUE,FALSE)</f>
        <v>1</v>
      </c>
      <c r="U121" s="6" t="b">
        <f>IF(ROUND($P121/COLUMNS($P$1:U$1),0)=$P121/COLUMNS($P$1:U$1),TRUE,FALSE)</f>
        <v>1</v>
      </c>
      <c r="V121" s="6" t="b">
        <f>IF(ROUND($P121/COLUMNS($P$1:V$1),0)=$P121/COLUMNS($P$1:V$1),TRUE,FALSE)</f>
        <v>0</v>
      </c>
      <c r="W121" s="6" t="b">
        <f>IF(ROUND($P121/COLUMNS($P$1:W$1),0)=$P121/COLUMNS($P$1:W$1),TRUE,FALSE)</f>
        <v>1</v>
      </c>
      <c r="AB121">
        <f t="shared" ref="AB121" si="473">AB120-AA120</f>
        <v>7</v>
      </c>
      <c r="AC121">
        <f t="shared" ref="AC121" si="474">AC120-AB120</f>
        <v>7</v>
      </c>
      <c r="AD121">
        <f t="shared" ref="AD121" si="475">AD120-AC120</f>
        <v>8</v>
      </c>
      <c r="AE121">
        <f t="shared" ref="AE121" si="476">AE120-AD120</f>
        <v>7</v>
      </c>
      <c r="AF121">
        <f t="shared" ref="AF121" si="477">AF120-AE120</f>
        <v>7</v>
      </c>
      <c r="AG121">
        <f t="shared" ref="AG121" si="478">AG120-AF120</f>
        <v>8</v>
      </c>
      <c r="AH121">
        <f t="shared" ref="AH121" si="479">AH120-AG120</f>
        <v>7</v>
      </c>
      <c r="AI121">
        <f t="shared" ref="AI121" si="480">AI120-AH120</f>
        <v>8</v>
      </c>
    </row>
    <row r="122" spans="14:45" ht="15.75" thickTop="1" x14ac:dyDescent="0.25">
      <c r="N122" s="7"/>
      <c r="O122" s="4">
        <f t="shared" si="249"/>
        <v>29.75206611570248</v>
      </c>
      <c r="P122">
        <f t="shared" si="356"/>
        <v>121</v>
      </c>
      <c r="Q122" s="6" t="b">
        <f>IF(ROUND($P122/COLUMNS($P$1:Q$1),0)=$P122/COLUMNS($P$1:Q$1),TRUE,FALSE)</f>
        <v>0</v>
      </c>
      <c r="R122" s="6" t="b">
        <f>IF(ROUND($P122/COLUMNS($P$1:R$1),0)=$P122/COLUMNS($P$1:R$1),TRUE,FALSE)</f>
        <v>0</v>
      </c>
      <c r="S122" s="6" t="b">
        <f>IF(ROUND($P122/COLUMNS($P$1:S$1),0)=$P122/COLUMNS($P$1:S$1),TRUE,FALSE)</f>
        <v>0</v>
      </c>
      <c r="T122" s="6" t="b">
        <f>IF(ROUND($P122/COLUMNS($P$1:T$1),0)=$P122/COLUMNS($P$1:T$1),TRUE,FALSE)</f>
        <v>0</v>
      </c>
      <c r="U122" s="6" t="b">
        <f>IF(ROUND($P122/COLUMNS($P$1:U$1),0)=$P122/COLUMNS($P$1:U$1),TRUE,FALSE)</f>
        <v>0</v>
      </c>
      <c r="V122" s="6" t="b">
        <f>IF(ROUND($P122/COLUMNS($P$1:V$1),0)=$P122/COLUMNS($P$1:V$1),TRUE,FALSE)</f>
        <v>0</v>
      </c>
      <c r="W122" s="6" t="b">
        <f>IF(ROUND($P122/COLUMNS($P$1:W$1),0)=$P122/COLUMNS($P$1:W$1),TRUE,FALSE)</f>
        <v>0</v>
      </c>
      <c r="Z122">
        <v>60</v>
      </c>
      <c r="AB122" s="15">
        <f>ROUNDDOWN(COLUMNS($AB$3:AB$3)*$Z122/8,0)</f>
        <v>7</v>
      </c>
      <c r="AC122" s="15">
        <f>ROUNDDOWN(COLUMNS($AB$3:AC$3)*$Z122/8,0)</f>
        <v>15</v>
      </c>
      <c r="AD122" s="15">
        <f>ROUNDDOWN(COLUMNS($AB$3:AD$3)*$Z122/8,0)</f>
        <v>22</v>
      </c>
      <c r="AE122" s="15">
        <f>ROUNDDOWN(COLUMNS($AB$3:AE$3)*$Z122/8,0)</f>
        <v>30</v>
      </c>
      <c r="AF122" s="15">
        <f>ROUNDDOWN(COLUMNS($AB$3:AF$3)*$Z122/8,0)</f>
        <v>37</v>
      </c>
      <c r="AG122" s="15">
        <f>ROUNDDOWN(COLUMNS($AB$3:AG$3)*$Z122/8,0)</f>
        <v>45</v>
      </c>
      <c r="AH122" s="15">
        <f>ROUNDDOWN(COLUMNS($AB$3:AH$3)*$Z122/8,0)</f>
        <v>52</v>
      </c>
      <c r="AI122" s="15">
        <f>ROUNDDOWN(COLUMNS($AB$3:AI$3)*$Z122/8,0)</f>
        <v>60</v>
      </c>
    </row>
    <row r="123" spans="14:45" x14ac:dyDescent="0.25">
      <c r="N123" s="7"/>
      <c r="O123" s="4">
        <f t="shared" si="249"/>
        <v>29.508196721311474</v>
      </c>
      <c r="P123">
        <f t="shared" si="356"/>
        <v>122</v>
      </c>
      <c r="Q123" s="6" t="b">
        <f>IF(ROUND($P123/COLUMNS($P$1:Q$1),0)=$P123/COLUMNS($P$1:Q$1),TRUE,FALSE)</f>
        <v>1</v>
      </c>
      <c r="R123" s="6" t="b">
        <f>IF(ROUND($P123/COLUMNS($P$1:R$1),0)=$P123/COLUMNS($P$1:R$1),TRUE,FALSE)</f>
        <v>0</v>
      </c>
      <c r="S123" s="6" t="b">
        <f>IF(ROUND($P123/COLUMNS($P$1:S$1),0)=$P123/COLUMNS($P$1:S$1),TRUE,FALSE)</f>
        <v>0</v>
      </c>
      <c r="T123" s="6" t="b">
        <f>IF(ROUND($P123/COLUMNS($P$1:T$1),0)=$P123/COLUMNS($P$1:T$1),TRUE,FALSE)</f>
        <v>0</v>
      </c>
      <c r="U123" s="6" t="b">
        <f>IF(ROUND($P123/COLUMNS($P$1:U$1),0)=$P123/COLUMNS($P$1:U$1),TRUE,FALSE)</f>
        <v>0</v>
      </c>
      <c r="V123" s="6" t="b">
        <f>IF(ROUND($P123/COLUMNS($P$1:V$1),0)=$P123/COLUMNS($P$1:V$1),TRUE,FALSE)</f>
        <v>0</v>
      </c>
      <c r="W123" s="6" t="b">
        <f>IF(ROUND($P123/COLUMNS($P$1:W$1),0)=$P123/COLUMNS($P$1:W$1),TRUE,FALSE)</f>
        <v>0</v>
      </c>
      <c r="AB123">
        <f t="shared" ref="AB123" si="481">AB122-AA122</f>
        <v>7</v>
      </c>
      <c r="AC123">
        <f t="shared" ref="AC123" si="482">AC122-AB122</f>
        <v>8</v>
      </c>
      <c r="AD123">
        <f t="shared" ref="AD123" si="483">AD122-AC122</f>
        <v>7</v>
      </c>
      <c r="AE123">
        <f t="shared" ref="AE123" si="484">AE122-AD122</f>
        <v>8</v>
      </c>
      <c r="AF123">
        <f t="shared" ref="AF123" si="485">AF122-AE122</f>
        <v>7</v>
      </c>
      <c r="AG123">
        <f t="shared" ref="AG123" si="486">AG122-AF122</f>
        <v>8</v>
      </c>
      <c r="AH123">
        <f t="shared" ref="AH123" si="487">AH122-AG122</f>
        <v>7</v>
      </c>
      <c r="AI123">
        <f t="shared" ref="AI123" si="488">AI122-AH122</f>
        <v>8</v>
      </c>
    </row>
    <row r="124" spans="14:45" x14ac:dyDescent="0.25">
      <c r="N124" s="7"/>
      <c r="O124" s="4">
        <f t="shared" si="249"/>
        <v>29.26829268292683</v>
      </c>
      <c r="P124">
        <f t="shared" si="356"/>
        <v>123</v>
      </c>
      <c r="Q124" s="6" t="b">
        <f>IF(ROUND($P124/COLUMNS($P$1:Q$1),0)=$P124/COLUMNS($P$1:Q$1),TRUE,FALSE)</f>
        <v>0</v>
      </c>
      <c r="R124" s="6" t="b">
        <f>IF(ROUND($P124/COLUMNS($P$1:R$1),0)=$P124/COLUMNS($P$1:R$1),TRUE,FALSE)</f>
        <v>1</v>
      </c>
      <c r="S124" s="6" t="b">
        <f>IF(ROUND($P124/COLUMNS($P$1:S$1),0)=$P124/COLUMNS($P$1:S$1),TRUE,FALSE)</f>
        <v>0</v>
      </c>
      <c r="T124" s="6" t="b">
        <f>IF(ROUND($P124/COLUMNS($P$1:T$1),0)=$P124/COLUMNS($P$1:T$1),TRUE,FALSE)</f>
        <v>0</v>
      </c>
      <c r="U124" s="6" t="b">
        <f>IF(ROUND($P124/COLUMNS($P$1:U$1),0)=$P124/COLUMNS($P$1:U$1),TRUE,FALSE)</f>
        <v>0</v>
      </c>
      <c r="V124" s="6" t="b">
        <f>IF(ROUND($P124/COLUMNS($P$1:V$1),0)=$P124/COLUMNS($P$1:V$1),TRUE,FALSE)</f>
        <v>0</v>
      </c>
      <c r="W124" s="6" t="b">
        <f>IF(ROUND($P124/COLUMNS($P$1:W$1),0)=$P124/COLUMNS($P$1:W$1),TRUE,FALSE)</f>
        <v>0</v>
      </c>
      <c r="Z124">
        <v>61</v>
      </c>
      <c r="AB124" s="15">
        <f>ROUNDDOWN(COLUMNS($AB$3:AB$3)*$Z124/8,0)</f>
        <v>7</v>
      </c>
      <c r="AC124" s="15">
        <f>ROUNDDOWN(COLUMNS($AB$3:AC$3)*$Z124/8,0)</f>
        <v>15</v>
      </c>
      <c r="AD124" s="15">
        <f>ROUNDDOWN(COLUMNS($AB$3:AD$3)*$Z124/8,0)</f>
        <v>22</v>
      </c>
      <c r="AE124" s="15">
        <f>ROUNDDOWN(COLUMNS($AB$3:AE$3)*$Z124/8,0)</f>
        <v>30</v>
      </c>
      <c r="AF124" s="15">
        <f>ROUNDDOWN(COLUMNS($AB$3:AF$3)*$Z124/8,0)</f>
        <v>38</v>
      </c>
      <c r="AG124" s="15">
        <f>ROUNDDOWN(COLUMNS($AB$3:AG$3)*$Z124/8,0)</f>
        <v>45</v>
      </c>
      <c r="AH124" s="15">
        <f>ROUNDDOWN(COLUMNS($AB$3:AH$3)*$Z124/8,0)</f>
        <v>53</v>
      </c>
      <c r="AI124" s="15">
        <f>ROUNDDOWN(COLUMNS($AB$3:AI$3)*$Z124/8,0)</f>
        <v>61</v>
      </c>
    </row>
    <row r="125" spans="14:45" x14ac:dyDescent="0.25">
      <c r="N125" s="7"/>
      <c r="O125" s="4">
        <f t="shared" si="249"/>
        <v>29.032258064516128</v>
      </c>
      <c r="P125">
        <f t="shared" si="356"/>
        <v>124</v>
      </c>
      <c r="Q125" s="6" t="b">
        <f>IF(ROUND($P125/COLUMNS($P$1:Q$1),0)=$P125/COLUMNS($P$1:Q$1),TRUE,FALSE)</f>
        <v>1</v>
      </c>
      <c r="R125" s="6" t="b">
        <f>IF(ROUND($P125/COLUMNS($P$1:R$1),0)=$P125/COLUMNS($P$1:R$1),TRUE,FALSE)</f>
        <v>0</v>
      </c>
      <c r="S125" s="6" t="b">
        <f>IF(ROUND($P125/COLUMNS($P$1:S$1),0)=$P125/COLUMNS($P$1:S$1),TRUE,FALSE)</f>
        <v>1</v>
      </c>
      <c r="T125" s="6" t="b">
        <f>IF(ROUND($P125/COLUMNS($P$1:T$1),0)=$P125/COLUMNS($P$1:T$1),TRUE,FALSE)</f>
        <v>0</v>
      </c>
      <c r="U125" s="6" t="b">
        <f>IF(ROUND($P125/COLUMNS($P$1:U$1),0)=$P125/COLUMNS($P$1:U$1),TRUE,FALSE)</f>
        <v>0</v>
      </c>
      <c r="V125" s="6" t="b">
        <f>IF(ROUND($P125/COLUMNS($P$1:V$1),0)=$P125/COLUMNS($P$1:V$1),TRUE,FALSE)</f>
        <v>0</v>
      </c>
      <c r="W125" s="6" t="b">
        <f>IF(ROUND($P125/COLUMNS($P$1:W$1),0)=$P125/COLUMNS($P$1:W$1),TRUE,FALSE)</f>
        <v>0</v>
      </c>
      <c r="AB125">
        <f t="shared" ref="AB125" si="489">AB124-AA124</f>
        <v>7</v>
      </c>
      <c r="AC125">
        <f t="shared" ref="AC125" si="490">AC124-AB124</f>
        <v>8</v>
      </c>
      <c r="AD125">
        <f t="shared" ref="AD125" si="491">AD124-AC124</f>
        <v>7</v>
      </c>
      <c r="AE125">
        <f t="shared" ref="AE125" si="492">AE124-AD124</f>
        <v>8</v>
      </c>
      <c r="AF125">
        <f t="shared" ref="AF125" si="493">AF124-AE124</f>
        <v>8</v>
      </c>
      <c r="AG125">
        <f t="shared" ref="AG125" si="494">AG124-AF124</f>
        <v>7</v>
      </c>
      <c r="AH125">
        <f t="shared" ref="AH125" si="495">AH124-AG124</f>
        <v>8</v>
      </c>
      <c r="AI125">
        <f t="shared" ref="AI125" si="496">AI124-AH124</f>
        <v>8</v>
      </c>
    </row>
    <row r="126" spans="14:45" x14ac:dyDescent="0.25">
      <c r="N126" s="7"/>
      <c r="O126" s="4">
        <f t="shared" si="249"/>
        <v>28.8</v>
      </c>
      <c r="P126">
        <f t="shared" si="356"/>
        <v>125</v>
      </c>
      <c r="Q126" s="6" t="b">
        <f>IF(ROUND($P126/COLUMNS($P$1:Q$1),0)=$P126/COLUMNS($P$1:Q$1),TRUE,FALSE)</f>
        <v>0</v>
      </c>
      <c r="R126" s="6" t="b">
        <f>IF(ROUND($P126/COLUMNS($P$1:R$1),0)=$P126/COLUMNS($P$1:R$1),TRUE,FALSE)</f>
        <v>0</v>
      </c>
      <c r="S126" s="6" t="b">
        <f>IF(ROUND($P126/COLUMNS($P$1:S$1),0)=$P126/COLUMNS($P$1:S$1),TRUE,FALSE)</f>
        <v>0</v>
      </c>
      <c r="T126" s="6" t="b">
        <f>IF(ROUND($P126/COLUMNS($P$1:T$1),0)=$P126/COLUMNS($P$1:T$1),TRUE,FALSE)</f>
        <v>1</v>
      </c>
      <c r="U126" s="6" t="b">
        <f>IF(ROUND($P126/COLUMNS($P$1:U$1),0)=$P126/COLUMNS($P$1:U$1),TRUE,FALSE)</f>
        <v>0</v>
      </c>
      <c r="V126" s="6" t="b">
        <f>IF(ROUND($P126/COLUMNS($P$1:V$1),0)=$P126/COLUMNS($P$1:V$1),TRUE,FALSE)</f>
        <v>0</v>
      </c>
      <c r="W126" s="6" t="b">
        <f>IF(ROUND($P126/COLUMNS($P$1:W$1),0)=$P126/COLUMNS($P$1:W$1),TRUE,FALSE)</f>
        <v>0</v>
      </c>
      <c r="Z126">
        <v>62</v>
      </c>
      <c r="AB126" s="15">
        <f>ROUNDDOWN(COLUMNS($AB$3:AB$3)*$Z126/8,0)</f>
        <v>7</v>
      </c>
      <c r="AC126" s="15">
        <f>ROUNDDOWN(COLUMNS($AB$3:AC$3)*$Z126/8,0)</f>
        <v>15</v>
      </c>
      <c r="AD126" s="15">
        <f>ROUNDDOWN(COLUMNS($AB$3:AD$3)*$Z126/8,0)</f>
        <v>23</v>
      </c>
      <c r="AE126" s="15">
        <f>ROUNDDOWN(COLUMNS($AB$3:AE$3)*$Z126/8,0)</f>
        <v>31</v>
      </c>
      <c r="AF126" s="15">
        <f>ROUNDDOWN(COLUMNS($AB$3:AF$3)*$Z126/8,0)</f>
        <v>38</v>
      </c>
      <c r="AG126" s="15">
        <f>ROUNDDOWN(COLUMNS($AB$3:AG$3)*$Z126/8,0)</f>
        <v>46</v>
      </c>
      <c r="AH126" s="15">
        <f>ROUNDDOWN(COLUMNS($AB$3:AH$3)*$Z126/8,0)</f>
        <v>54</v>
      </c>
      <c r="AI126" s="15">
        <f>ROUNDDOWN(COLUMNS($AB$3:AI$3)*$Z126/8,0)</f>
        <v>62</v>
      </c>
    </row>
    <row r="127" spans="14:45" x14ac:dyDescent="0.25">
      <c r="N127" s="7"/>
      <c r="O127" s="4">
        <f t="shared" si="249"/>
        <v>28.571428571428573</v>
      </c>
      <c r="P127">
        <f t="shared" si="356"/>
        <v>126</v>
      </c>
      <c r="Q127" s="6" t="b">
        <f>IF(ROUND($P127/COLUMNS($P$1:Q$1),0)=$P127/COLUMNS($P$1:Q$1),TRUE,FALSE)</f>
        <v>1</v>
      </c>
      <c r="R127" s="6" t="b">
        <f>IF(ROUND($P127/COLUMNS($P$1:R$1),0)=$P127/COLUMNS($P$1:R$1),TRUE,FALSE)</f>
        <v>1</v>
      </c>
      <c r="S127" s="6" t="b">
        <f>IF(ROUND($P127/COLUMNS($P$1:S$1),0)=$P127/COLUMNS($P$1:S$1),TRUE,FALSE)</f>
        <v>0</v>
      </c>
      <c r="T127" s="6" t="b">
        <f>IF(ROUND($P127/COLUMNS($P$1:T$1),0)=$P127/COLUMNS($P$1:T$1),TRUE,FALSE)</f>
        <v>0</v>
      </c>
      <c r="U127" s="6" t="b">
        <f>IF(ROUND($P127/COLUMNS($P$1:U$1),0)=$P127/COLUMNS($P$1:U$1),TRUE,FALSE)</f>
        <v>1</v>
      </c>
      <c r="V127" s="6" t="b">
        <f>IF(ROUND($P127/COLUMNS($P$1:V$1),0)=$P127/COLUMNS($P$1:V$1),TRUE,FALSE)</f>
        <v>1</v>
      </c>
      <c r="W127" s="6" t="b">
        <f>IF(ROUND($P127/COLUMNS($P$1:W$1),0)=$P127/COLUMNS($P$1:W$1),TRUE,FALSE)</f>
        <v>0</v>
      </c>
      <c r="AB127">
        <f t="shared" ref="AB127" si="497">AB126-AA126</f>
        <v>7</v>
      </c>
      <c r="AC127">
        <f t="shared" ref="AC127" si="498">AC126-AB126</f>
        <v>8</v>
      </c>
      <c r="AD127">
        <f t="shared" ref="AD127" si="499">AD126-AC126</f>
        <v>8</v>
      </c>
      <c r="AE127">
        <f t="shared" ref="AE127" si="500">AE126-AD126</f>
        <v>8</v>
      </c>
      <c r="AF127">
        <f t="shared" ref="AF127" si="501">AF126-AE126</f>
        <v>7</v>
      </c>
      <c r="AG127">
        <f t="shared" ref="AG127" si="502">AG126-AF126</f>
        <v>8</v>
      </c>
      <c r="AH127">
        <f t="shared" ref="AH127" si="503">AH126-AG126</f>
        <v>8</v>
      </c>
      <c r="AI127">
        <f t="shared" ref="AI127" si="504">AI126-AH126</f>
        <v>8</v>
      </c>
    </row>
    <row r="128" spans="14:45" x14ac:dyDescent="0.25">
      <c r="N128" s="7"/>
      <c r="O128" s="4">
        <f t="shared" si="249"/>
        <v>28.346456692913385</v>
      </c>
      <c r="P128">
        <f t="shared" si="356"/>
        <v>127</v>
      </c>
      <c r="Q128" s="6" t="b">
        <f>IF(ROUND($P128/COLUMNS($P$1:Q$1),0)=$P128/COLUMNS($P$1:Q$1),TRUE,FALSE)</f>
        <v>0</v>
      </c>
      <c r="R128" s="6" t="b">
        <f>IF(ROUND($P128/COLUMNS($P$1:R$1),0)=$P128/COLUMNS($P$1:R$1),TRUE,FALSE)</f>
        <v>0</v>
      </c>
      <c r="S128" s="6" t="b">
        <f>IF(ROUND($P128/COLUMNS($P$1:S$1),0)=$P128/COLUMNS($P$1:S$1),TRUE,FALSE)</f>
        <v>0</v>
      </c>
      <c r="T128" s="6" t="b">
        <f>IF(ROUND($P128/COLUMNS($P$1:T$1),0)=$P128/COLUMNS($P$1:T$1),TRUE,FALSE)</f>
        <v>0</v>
      </c>
      <c r="U128" s="6" t="b">
        <f>IF(ROUND($P128/COLUMNS($P$1:U$1),0)=$P128/COLUMNS($P$1:U$1),TRUE,FALSE)</f>
        <v>0</v>
      </c>
      <c r="V128" s="6" t="b">
        <f>IF(ROUND($P128/COLUMNS($P$1:V$1),0)=$P128/COLUMNS($P$1:V$1),TRUE,FALSE)</f>
        <v>0</v>
      </c>
      <c r="W128" s="6" t="b">
        <f>IF(ROUND($P128/COLUMNS($P$1:W$1),0)=$P128/COLUMNS($P$1:W$1),TRUE,FALSE)</f>
        <v>0</v>
      </c>
      <c r="Z128">
        <v>63</v>
      </c>
      <c r="AB128" s="15">
        <f>ROUNDDOWN(COLUMNS($AB$3:AB$3)*$Z128/8,0)</f>
        <v>7</v>
      </c>
      <c r="AC128" s="15">
        <f>ROUNDDOWN(COLUMNS($AB$3:AC$3)*$Z128/8,0)</f>
        <v>15</v>
      </c>
      <c r="AD128" s="15">
        <f>ROUNDDOWN(COLUMNS($AB$3:AD$3)*$Z128/8,0)</f>
        <v>23</v>
      </c>
      <c r="AE128" s="15">
        <f>ROUNDDOWN(COLUMNS($AB$3:AE$3)*$Z128/8,0)</f>
        <v>31</v>
      </c>
      <c r="AF128" s="15">
        <f>ROUNDDOWN(COLUMNS($AB$3:AF$3)*$Z128/8,0)</f>
        <v>39</v>
      </c>
      <c r="AG128" s="15">
        <f>ROUNDDOWN(COLUMNS($AB$3:AG$3)*$Z128/8,0)</f>
        <v>47</v>
      </c>
      <c r="AH128" s="15">
        <f>ROUNDDOWN(COLUMNS($AB$3:AH$3)*$Z128/8,0)</f>
        <v>55</v>
      </c>
      <c r="AI128" s="15">
        <f>ROUNDDOWN(COLUMNS($AB$3:AI$3)*$Z128/8,0)</f>
        <v>63</v>
      </c>
    </row>
    <row r="129" spans="14:35" x14ac:dyDescent="0.25">
      <c r="N129" s="7"/>
      <c r="O129" s="4">
        <f t="shared" si="249"/>
        <v>28.125</v>
      </c>
      <c r="P129">
        <f t="shared" si="356"/>
        <v>128</v>
      </c>
      <c r="Q129" s="6" t="b">
        <f>IF(ROUND($P129/COLUMNS($P$1:Q$1),0)=$P129/COLUMNS($P$1:Q$1),TRUE,FALSE)</f>
        <v>1</v>
      </c>
      <c r="R129" s="6" t="b">
        <f>IF(ROUND($P129/COLUMNS($P$1:R$1),0)=$P129/COLUMNS($P$1:R$1),TRUE,FALSE)</f>
        <v>0</v>
      </c>
      <c r="S129" s="6" t="b">
        <f>IF(ROUND($P129/COLUMNS($P$1:S$1),0)=$P129/COLUMNS($P$1:S$1),TRUE,FALSE)</f>
        <v>1</v>
      </c>
      <c r="T129" s="6" t="b">
        <f>IF(ROUND($P129/COLUMNS($P$1:T$1),0)=$P129/COLUMNS($P$1:T$1),TRUE,FALSE)</f>
        <v>0</v>
      </c>
      <c r="U129" s="6" t="b">
        <f>IF(ROUND($P129/COLUMNS($P$1:U$1),0)=$P129/COLUMNS($P$1:U$1),TRUE,FALSE)</f>
        <v>0</v>
      </c>
      <c r="V129" s="6" t="b">
        <f>IF(ROUND($P129/COLUMNS($P$1:V$1),0)=$P129/COLUMNS($P$1:V$1),TRUE,FALSE)</f>
        <v>0</v>
      </c>
      <c r="W129" s="6" t="b">
        <f>IF(ROUND($P129/COLUMNS($P$1:W$1),0)=$P129/COLUMNS($P$1:W$1),TRUE,FALSE)</f>
        <v>1</v>
      </c>
      <c r="AB129">
        <f t="shared" ref="AB129" si="505">AB128-AA128</f>
        <v>7</v>
      </c>
      <c r="AC129">
        <f t="shared" ref="AC129" si="506">AC128-AB128</f>
        <v>8</v>
      </c>
      <c r="AD129">
        <f t="shared" ref="AD129" si="507">AD128-AC128</f>
        <v>8</v>
      </c>
      <c r="AE129">
        <f t="shared" ref="AE129" si="508">AE128-AD128</f>
        <v>8</v>
      </c>
      <c r="AF129">
        <f t="shared" ref="AF129" si="509">AF128-AE128</f>
        <v>8</v>
      </c>
      <c r="AG129">
        <f t="shared" ref="AG129" si="510">AG128-AF128</f>
        <v>8</v>
      </c>
      <c r="AH129">
        <f t="shared" ref="AH129" si="511">AH128-AG128</f>
        <v>8</v>
      </c>
      <c r="AI129">
        <f t="shared" ref="AI129" si="512">AI128-AH128</f>
        <v>8</v>
      </c>
    </row>
    <row r="130" spans="14:35" x14ac:dyDescent="0.25">
      <c r="N130" s="7"/>
      <c r="O130" s="4">
        <f t="shared" si="249"/>
        <v>27.906976744186046</v>
      </c>
      <c r="P130">
        <f t="shared" si="356"/>
        <v>129</v>
      </c>
      <c r="Q130" s="6" t="b">
        <f>IF(ROUND($P130/COLUMNS($P$1:Q$1),0)=$P130/COLUMNS($P$1:Q$1),TRUE,FALSE)</f>
        <v>0</v>
      </c>
      <c r="R130" s="6" t="b">
        <f>IF(ROUND($P130/COLUMNS($P$1:R$1),0)=$P130/COLUMNS($P$1:R$1),TRUE,FALSE)</f>
        <v>1</v>
      </c>
      <c r="S130" s="6" t="b">
        <f>IF(ROUND($P130/COLUMNS($P$1:S$1),0)=$P130/COLUMNS($P$1:S$1),TRUE,FALSE)</f>
        <v>0</v>
      </c>
      <c r="T130" s="6" t="b">
        <f>IF(ROUND($P130/COLUMNS($P$1:T$1),0)=$P130/COLUMNS($P$1:T$1),TRUE,FALSE)</f>
        <v>0</v>
      </c>
      <c r="U130" s="6" t="b">
        <f>IF(ROUND($P130/COLUMNS($P$1:U$1),0)=$P130/COLUMNS($P$1:U$1),TRUE,FALSE)</f>
        <v>0</v>
      </c>
      <c r="V130" s="6" t="b">
        <f>IF(ROUND($P130/COLUMNS($P$1:V$1),0)=$P130/COLUMNS($P$1:V$1),TRUE,FALSE)</f>
        <v>0</v>
      </c>
      <c r="W130" s="6" t="b">
        <f>IF(ROUND($P130/COLUMNS($P$1:W$1),0)=$P130/COLUMNS($P$1:W$1),TRUE,FALSE)</f>
        <v>0</v>
      </c>
      <c r="Z130">
        <v>64</v>
      </c>
      <c r="AB130" s="15">
        <f>ROUNDDOWN(COLUMNS($AB$3:AB$3)*$Z130/8,0)</f>
        <v>8</v>
      </c>
      <c r="AC130" s="15">
        <f>ROUNDDOWN(COLUMNS($AB$3:AC$3)*$Z130/8,0)</f>
        <v>16</v>
      </c>
      <c r="AD130" s="15">
        <f>ROUNDDOWN(COLUMNS($AB$3:AD$3)*$Z130/8,0)</f>
        <v>24</v>
      </c>
      <c r="AE130" s="15">
        <f>ROUNDDOWN(COLUMNS($AB$3:AE$3)*$Z130/8,0)</f>
        <v>32</v>
      </c>
      <c r="AF130" s="15">
        <f>ROUNDDOWN(COLUMNS($AB$3:AF$3)*$Z130/8,0)</f>
        <v>40</v>
      </c>
      <c r="AG130" s="15">
        <f>ROUNDDOWN(COLUMNS($AB$3:AG$3)*$Z130/8,0)</f>
        <v>48</v>
      </c>
      <c r="AH130" s="15">
        <f>ROUNDDOWN(COLUMNS($AB$3:AH$3)*$Z130/8,0)</f>
        <v>56</v>
      </c>
      <c r="AI130" s="15">
        <f>ROUNDDOWN(COLUMNS($AB$3:AI$3)*$Z130/8,0)</f>
        <v>64</v>
      </c>
    </row>
    <row r="131" spans="14:35" x14ac:dyDescent="0.25">
      <c r="N131" s="7"/>
      <c r="O131" s="4">
        <f t="shared" ref="O131:O151" si="513">150*24/P131</f>
        <v>27.692307692307693</v>
      </c>
      <c r="P131">
        <f t="shared" si="356"/>
        <v>130</v>
      </c>
      <c r="Q131" s="6" t="b">
        <f>IF(ROUND($P131/COLUMNS($P$1:Q$1),0)=$P131/COLUMNS($P$1:Q$1),TRUE,FALSE)</f>
        <v>1</v>
      </c>
      <c r="R131" s="6" t="b">
        <f>IF(ROUND($P131/COLUMNS($P$1:R$1),0)=$P131/COLUMNS($P$1:R$1),TRUE,FALSE)</f>
        <v>0</v>
      </c>
      <c r="S131" s="6" t="b">
        <f>IF(ROUND($P131/COLUMNS($P$1:S$1),0)=$P131/COLUMNS($P$1:S$1),TRUE,FALSE)</f>
        <v>0</v>
      </c>
      <c r="T131" s="6" t="b">
        <f>IF(ROUND($P131/COLUMNS($P$1:T$1),0)=$P131/COLUMNS($P$1:T$1),TRUE,FALSE)</f>
        <v>1</v>
      </c>
      <c r="U131" s="6" t="b">
        <f>IF(ROUND($P131/COLUMNS($P$1:U$1),0)=$P131/COLUMNS($P$1:U$1),TRUE,FALSE)</f>
        <v>0</v>
      </c>
      <c r="V131" s="6" t="b">
        <f>IF(ROUND($P131/COLUMNS($P$1:V$1),0)=$P131/COLUMNS($P$1:V$1),TRUE,FALSE)</f>
        <v>0</v>
      </c>
      <c r="W131" s="6" t="b">
        <f>IF(ROUND($P131/COLUMNS($P$1:W$1),0)=$P131/COLUMNS($P$1:W$1),TRUE,FALSE)</f>
        <v>0</v>
      </c>
      <c r="AB131">
        <f t="shared" ref="AB131" si="514">AB130-AA130</f>
        <v>8</v>
      </c>
      <c r="AC131">
        <f t="shared" ref="AC131" si="515">AC130-AB130</f>
        <v>8</v>
      </c>
      <c r="AD131">
        <f t="shared" ref="AD131" si="516">AD130-AC130</f>
        <v>8</v>
      </c>
      <c r="AE131">
        <f t="shared" ref="AE131" si="517">AE130-AD130</f>
        <v>8</v>
      </c>
      <c r="AF131">
        <f t="shared" ref="AF131" si="518">AF130-AE130</f>
        <v>8</v>
      </c>
      <c r="AG131">
        <f t="shared" ref="AG131" si="519">AG130-AF130</f>
        <v>8</v>
      </c>
      <c r="AH131">
        <f t="shared" ref="AH131" si="520">AH130-AG130</f>
        <v>8</v>
      </c>
      <c r="AI131">
        <f t="shared" ref="AI131" si="521">AI130-AH130</f>
        <v>8</v>
      </c>
    </row>
    <row r="132" spans="14:35" x14ac:dyDescent="0.25">
      <c r="N132" s="7"/>
      <c r="O132" s="4">
        <f t="shared" si="513"/>
        <v>27.480916030534353</v>
      </c>
      <c r="P132">
        <f t="shared" si="356"/>
        <v>131</v>
      </c>
      <c r="Q132" s="6" t="b">
        <f>IF(ROUND($P132/COLUMNS($P$1:Q$1),0)=$P132/COLUMNS($P$1:Q$1),TRUE,FALSE)</f>
        <v>0</v>
      </c>
      <c r="R132" s="6" t="b">
        <f>IF(ROUND($P132/COLUMNS($P$1:R$1),0)=$P132/COLUMNS($P$1:R$1),TRUE,FALSE)</f>
        <v>0</v>
      </c>
      <c r="S132" s="6" t="b">
        <f>IF(ROUND($P132/COLUMNS($P$1:S$1),0)=$P132/COLUMNS($P$1:S$1),TRUE,FALSE)</f>
        <v>0</v>
      </c>
      <c r="T132" s="6" t="b">
        <f>IF(ROUND($P132/COLUMNS($P$1:T$1),0)=$P132/COLUMNS($P$1:T$1),TRUE,FALSE)</f>
        <v>0</v>
      </c>
      <c r="U132" s="6" t="b">
        <f>IF(ROUND($P132/COLUMNS($P$1:U$1),0)=$P132/COLUMNS($P$1:U$1),TRUE,FALSE)</f>
        <v>0</v>
      </c>
      <c r="V132" s="6" t="b">
        <f>IF(ROUND($P132/COLUMNS($P$1:V$1),0)=$P132/COLUMNS($P$1:V$1),TRUE,FALSE)</f>
        <v>0</v>
      </c>
      <c r="W132" s="6" t="b">
        <f>IF(ROUND($P132/COLUMNS($P$1:W$1),0)=$P132/COLUMNS($P$1:W$1),TRUE,FALSE)</f>
        <v>0</v>
      </c>
      <c r="Z132">
        <v>65</v>
      </c>
      <c r="AB132" s="15">
        <f>ROUNDDOWN(COLUMNS($AB$3:AB$3)*$Z132/8,0)</f>
        <v>8</v>
      </c>
      <c r="AC132" s="15">
        <f>ROUNDDOWN(COLUMNS($AB$3:AC$3)*$Z132/8,0)</f>
        <v>16</v>
      </c>
      <c r="AD132" s="15">
        <f>ROUNDDOWN(COLUMNS($AB$3:AD$3)*$Z132/8,0)</f>
        <v>24</v>
      </c>
      <c r="AE132" s="15">
        <f>ROUNDDOWN(COLUMNS($AB$3:AE$3)*$Z132/8,0)</f>
        <v>32</v>
      </c>
      <c r="AF132" s="15">
        <f>ROUNDDOWN(COLUMNS($AB$3:AF$3)*$Z132/8,0)</f>
        <v>40</v>
      </c>
      <c r="AG132" s="15">
        <f>ROUNDDOWN(COLUMNS($AB$3:AG$3)*$Z132/8,0)</f>
        <v>48</v>
      </c>
      <c r="AH132" s="15">
        <f>ROUNDDOWN(COLUMNS($AB$3:AH$3)*$Z132/8,0)</f>
        <v>56</v>
      </c>
      <c r="AI132" s="15">
        <f>ROUNDDOWN(COLUMNS($AB$3:AI$3)*$Z132/8,0)</f>
        <v>65</v>
      </c>
    </row>
    <row r="133" spans="14:35" ht="15.75" thickBot="1" x14ac:dyDescent="0.3">
      <c r="N133" s="7"/>
      <c r="O133" s="8">
        <f t="shared" si="513"/>
        <v>27.272727272727273</v>
      </c>
      <c r="P133" s="9">
        <f t="shared" si="356"/>
        <v>132</v>
      </c>
      <c r="Q133" s="6" t="b">
        <f>IF(ROUND($P133/COLUMNS($P$1:Q$1),0)=$P133/COLUMNS($P$1:Q$1),TRUE,FALSE)</f>
        <v>1</v>
      </c>
      <c r="R133" s="6" t="b">
        <f>IF(ROUND($P133/COLUMNS($P$1:R$1),0)=$P133/COLUMNS($P$1:R$1),TRUE,FALSE)</f>
        <v>1</v>
      </c>
      <c r="S133" s="6" t="b">
        <f>IF(ROUND($P133/COLUMNS($P$1:S$1),0)=$P133/COLUMNS($P$1:S$1),TRUE,FALSE)</f>
        <v>1</v>
      </c>
      <c r="T133" s="6" t="b">
        <f>IF(ROUND($P133/COLUMNS($P$1:T$1),0)=$P133/COLUMNS($P$1:T$1),TRUE,FALSE)</f>
        <v>0</v>
      </c>
      <c r="U133" s="6" t="b">
        <f>IF(ROUND($P133/COLUMNS($P$1:U$1),0)=$P133/COLUMNS($P$1:U$1),TRUE,FALSE)</f>
        <v>1</v>
      </c>
      <c r="V133" s="6" t="b">
        <f>IF(ROUND($P133/COLUMNS($P$1:V$1),0)=$P133/COLUMNS($P$1:V$1),TRUE,FALSE)</f>
        <v>0</v>
      </c>
      <c r="W133" s="6" t="b">
        <f>IF(ROUND($P133/COLUMNS($P$1:W$1),0)=$P133/COLUMNS($P$1:W$1),TRUE,FALSE)</f>
        <v>0</v>
      </c>
      <c r="AB133">
        <f t="shared" ref="AB133" si="522">AB132-AA132</f>
        <v>8</v>
      </c>
      <c r="AC133">
        <f t="shared" ref="AC133" si="523">AC132-AB132</f>
        <v>8</v>
      </c>
      <c r="AD133">
        <f t="shared" ref="AD133" si="524">AD132-AC132</f>
        <v>8</v>
      </c>
      <c r="AE133">
        <f t="shared" ref="AE133" si="525">AE132-AD132</f>
        <v>8</v>
      </c>
      <c r="AF133">
        <f t="shared" ref="AF133" si="526">AF132-AE132</f>
        <v>8</v>
      </c>
      <c r="AG133">
        <f t="shared" ref="AG133" si="527">AG132-AF132</f>
        <v>8</v>
      </c>
      <c r="AH133">
        <f t="shared" ref="AH133" si="528">AH132-AG132</f>
        <v>8</v>
      </c>
      <c r="AI133">
        <f t="shared" ref="AI133" si="529">AI132-AH132</f>
        <v>9</v>
      </c>
    </row>
    <row r="134" spans="14:35" ht="15.75" thickTop="1" x14ac:dyDescent="0.25">
      <c r="N134" s="7"/>
      <c r="O134" s="4">
        <f t="shared" si="513"/>
        <v>27.06766917293233</v>
      </c>
      <c r="P134">
        <f t="shared" si="356"/>
        <v>133</v>
      </c>
      <c r="Q134" s="6" t="b">
        <f>IF(ROUND($P134/COLUMNS($P$1:Q$1),0)=$P134/COLUMNS($P$1:Q$1),TRUE,FALSE)</f>
        <v>0</v>
      </c>
      <c r="R134" s="6" t="b">
        <f>IF(ROUND($P134/COLUMNS($P$1:R$1),0)=$P134/COLUMNS($P$1:R$1),TRUE,FALSE)</f>
        <v>0</v>
      </c>
      <c r="S134" s="6" t="b">
        <f>IF(ROUND($P134/COLUMNS($P$1:S$1),0)=$P134/COLUMNS($P$1:S$1),TRUE,FALSE)</f>
        <v>0</v>
      </c>
      <c r="T134" s="6" t="b">
        <f>IF(ROUND($P134/COLUMNS($P$1:T$1),0)=$P134/COLUMNS($P$1:T$1),TRUE,FALSE)</f>
        <v>0</v>
      </c>
      <c r="U134" s="6" t="b">
        <f>IF(ROUND($P134/COLUMNS($P$1:U$1),0)=$P134/COLUMNS($P$1:U$1),TRUE,FALSE)</f>
        <v>0</v>
      </c>
      <c r="V134" s="6" t="b">
        <f>IF(ROUND($P134/COLUMNS($P$1:V$1),0)=$P134/COLUMNS($P$1:V$1),TRUE,FALSE)</f>
        <v>1</v>
      </c>
      <c r="W134" s="6" t="b">
        <f>IF(ROUND($P134/COLUMNS($P$1:W$1),0)=$P134/COLUMNS($P$1:W$1),TRUE,FALSE)</f>
        <v>0</v>
      </c>
      <c r="Z134">
        <v>66</v>
      </c>
      <c r="AB134" s="15">
        <f>ROUNDDOWN(COLUMNS($AB$3:AB$3)*$Z134/8,0)</f>
        <v>8</v>
      </c>
      <c r="AC134" s="15">
        <f>ROUNDDOWN(COLUMNS($AB$3:AC$3)*$Z134/8,0)</f>
        <v>16</v>
      </c>
      <c r="AD134" s="15">
        <f>ROUNDDOWN(COLUMNS($AB$3:AD$3)*$Z134/8,0)</f>
        <v>24</v>
      </c>
      <c r="AE134" s="15">
        <f>ROUNDDOWN(COLUMNS($AB$3:AE$3)*$Z134/8,0)</f>
        <v>33</v>
      </c>
      <c r="AF134" s="15">
        <f>ROUNDDOWN(COLUMNS($AB$3:AF$3)*$Z134/8,0)</f>
        <v>41</v>
      </c>
      <c r="AG134" s="15">
        <f>ROUNDDOWN(COLUMNS($AB$3:AG$3)*$Z134/8,0)</f>
        <v>49</v>
      </c>
      <c r="AH134" s="15">
        <f>ROUNDDOWN(COLUMNS($AB$3:AH$3)*$Z134/8,0)</f>
        <v>57</v>
      </c>
      <c r="AI134" s="15">
        <f>ROUNDDOWN(COLUMNS($AB$3:AI$3)*$Z134/8,0)</f>
        <v>66</v>
      </c>
    </row>
    <row r="135" spans="14:35" x14ac:dyDescent="0.25">
      <c r="N135" s="7"/>
      <c r="O135" s="4">
        <f t="shared" si="513"/>
        <v>26.865671641791046</v>
      </c>
      <c r="P135">
        <f t="shared" si="356"/>
        <v>134</v>
      </c>
      <c r="Q135" s="6" t="b">
        <f>IF(ROUND($P135/COLUMNS($P$1:Q$1),0)=$P135/COLUMNS($P$1:Q$1),TRUE,FALSE)</f>
        <v>1</v>
      </c>
      <c r="R135" s="6" t="b">
        <f>IF(ROUND($P135/COLUMNS($P$1:R$1),0)=$P135/COLUMNS($P$1:R$1),TRUE,FALSE)</f>
        <v>0</v>
      </c>
      <c r="S135" s="6" t="b">
        <f>IF(ROUND($P135/COLUMNS($P$1:S$1),0)=$P135/COLUMNS($P$1:S$1),TRUE,FALSE)</f>
        <v>0</v>
      </c>
      <c r="T135" s="6" t="b">
        <f>IF(ROUND($P135/COLUMNS($P$1:T$1),0)=$P135/COLUMNS($P$1:T$1),TRUE,FALSE)</f>
        <v>0</v>
      </c>
      <c r="U135" s="6" t="b">
        <f>IF(ROUND($P135/COLUMNS($P$1:U$1),0)=$P135/COLUMNS($P$1:U$1),TRUE,FALSE)</f>
        <v>0</v>
      </c>
      <c r="V135" s="6" t="b">
        <f>IF(ROUND($P135/COLUMNS($P$1:V$1),0)=$P135/COLUMNS($P$1:V$1),TRUE,FALSE)</f>
        <v>0</v>
      </c>
      <c r="W135" s="6" t="b">
        <f>IF(ROUND($P135/COLUMNS($P$1:W$1),0)=$P135/COLUMNS($P$1:W$1),TRUE,FALSE)</f>
        <v>0</v>
      </c>
      <c r="AB135">
        <f t="shared" ref="AB135" si="530">AB134-AA134</f>
        <v>8</v>
      </c>
      <c r="AC135">
        <f t="shared" ref="AC135" si="531">AC134-AB134</f>
        <v>8</v>
      </c>
      <c r="AD135">
        <f t="shared" ref="AD135" si="532">AD134-AC134</f>
        <v>8</v>
      </c>
      <c r="AE135">
        <f t="shared" ref="AE135" si="533">AE134-AD134</f>
        <v>9</v>
      </c>
      <c r="AF135">
        <f t="shared" ref="AF135" si="534">AF134-AE134</f>
        <v>8</v>
      </c>
      <c r="AG135">
        <f t="shared" ref="AG135" si="535">AG134-AF134</f>
        <v>8</v>
      </c>
      <c r="AH135">
        <f t="shared" ref="AH135" si="536">AH134-AG134</f>
        <v>8</v>
      </c>
      <c r="AI135">
        <f t="shared" ref="AI135" si="537">AI134-AH134</f>
        <v>9</v>
      </c>
    </row>
    <row r="136" spans="14:35" x14ac:dyDescent="0.25">
      <c r="N136" s="7"/>
      <c r="O136" s="4">
        <f t="shared" si="513"/>
        <v>26.666666666666668</v>
      </c>
      <c r="P136">
        <f t="shared" si="356"/>
        <v>135</v>
      </c>
      <c r="Q136" s="6" t="b">
        <f>IF(ROUND($P136/COLUMNS($P$1:Q$1),0)=$P136/COLUMNS($P$1:Q$1),TRUE,FALSE)</f>
        <v>0</v>
      </c>
      <c r="R136" s="6" t="b">
        <f>IF(ROUND($P136/COLUMNS($P$1:R$1),0)=$P136/COLUMNS($P$1:R$1),TRUE,FALSE)</f>
        <v>1</v>
      </c>
      <c r="S136" s="6" t="b">
        <f>IF(ROUND($P136/COLUMNS($P$1:S$1),0)=$P136/COLUMNS($P$1:S$1),TRUE,FALSE)</f>
        <v>0</v>
      </c>
      <c r="T136" s="6" t="b">
        <f>IF(ROUND($P136/COLUMNS($P$1:T$1),0)=$P136/COLUMNS($P$1:T$1),TRUE,FALSE)</f>
        <v>1</v>
      </c>
      <c r="U136" s="6" t="b">
        <f>IF(ROUND($P136/COLUMNS($P$1:U$1),0)=$P136/COLUMNS($P$1:U$1),TRUE,FALSE)</f>
        <v>0</v>
      </c>
      <c r="V136" s="6" t="b">
        <f>IF(ROUND($P136/COLUMNS($P$1:V$1),0)=$P136/COLUMNS($P$1:V$1),TRUE,FALSE)</f>
        <v>0</v>
      </c>
      <c r="W136" s="6" t="b">
        <f>IF(ROUND($P136/COLUMNS($P$1:W$1),0)=$P136/COLUMNS($P$1:W$1),TRUE,FALSE)</f>
        <v>0</v>
      </c>
      <c r="Z136">
        <v>67</v>
      </c>
      <c r="AB136" s="15">
        <f>ROUNDDOWN(COLUMNS($AB$3:AB$3)*$Z136/8,0)</f>
        <v>8</v>
      </c>
      <c r="AC136" s="15">
        <f>ROUNDDOWN(COLUMNS($AB$3:AC$3)*$Z136/8,0)</f>
        <v>16</v>
      </c>
      <c r="AD136" s="15">
        <f>ROUNDDOWN(COLUMNS($AB$3:AD$3)*$Z136/8,0)</f>
        <v>25</v>
      </c>
      <c r="AE136" s="15">
        <f>ROUNDDOWN(COLUMNS($AB$3:AE$3)*$Z136/8,0)</f>
        <v>33</v>
      </c>
      <c r="AF136" s="15">
        <f>ROUNDDOWN(COLUMNS($AB$3:AF$3)*$Z136/8,0)</f>
        <v>41</v>
      </c>
      <c r="AG136" s="15">
        <f>ROUNDDOWN(COLUMNS($AB$3:AG$3)*$Z136/8,0)</f>
        <v>50</v>
      </c>
      <c r="AH136" s="15">
        <f>ROUNDDOWN(COLUMNS($AB$3:AH$3)*$Z136/8,0)</f>
        <v>58</v>
      </c>
      <c r="AI136" s="15">
        <f>ROUNDDOWN(COLUMNS($AB$3:AI$3)*$Z136/8,0)</f>
        <v>67</v>
      </c>
    </row>
    <row r="137" spans="14:35" x14ac:dyDescent="0.25">
      <c r="N137" s="7"/>
      <c r="O137" s="4">
        <f t="shared" si="513"/>
        <v>26.470588235294116</v>
      </c>
      <c r="P137">
        <f t="shared" si="356"/>
        <v>136</v>
      </c>
      <c r="Q137" s="6" t="b">
        <f>IF(ROUND($P137/COLUMNS($P$1:Q$1),0)=$P137/COLUMNS($P$1:Q$1),TRUE,FALSE)</f>
        <v>1</v>
      </c>
      <c r="R137" s="6" t="b">
        <f>IF(ROUND($P137/COLUMNS($P$1:R$1),0)=$P137/COLUMNS($P$1:R$1),TRUE,FALSE)</f>
        <v>0</v>
      </c>
      <c r="S137" s="6" t="b">
        <f>IF(ROUND($P137/COLUMNS($P$1:S$1),0)=$P137/COLUMNS($P$1:S$1),TRUE,FALSE)</f>
        <v>1</v>
      </c>
      <c r="T137" s="6" t="b">
        <f>IF(ROUND($P137/COLUMNS($P$1:T$1),0)=$P137/COLUMNS($P$1:T$1),TRUE,FALSE)</f>
        <v>0</v>
      </c>
      <c r="U137" s="6" t="b">
        <f>IF(ROUND($P137/COLUMNS($P$1:U$1),0)=$P137/COLUMNS($P$1:U$1),TRUE,FALSE)</f>
        <v>0</v>
      </c>
      <c r="V137" s="6" t="b">
        <f>IF(ROUND($P137/COLUMNS($P$1:V$1),0)=$P137/COLUMNS($P$1:V$1),TRUE,FALSE)</f>
        <v>0</v>
      </c>
      <c r="W137" s="6" t="b">
        <f>IF(ROUND($P137/COLUMNS($P$1:W$1),0)=$P137/COLUMNS($P$1:W$1),TRUE,FALSE)</f>
        <v>1</v>
      </c>
      <c r="AB137">
        <f t="shared" ref="AB137" si="538">AB136-AA136</f>
        <v>8</v>
      </c>
      <c r="AC137">
        <f t="shared" ref="AC137" si="539">AC136-AB136</f>
        <v>8</v>
      </c>
      <c r="AD137">
        <f t="shared" ref="AD137" si="540">AD136-AC136</f>
        <v>9</v>
      </c>
      <c r="AE137">
        <f t="shared" ref="AE137" si="541">AE136-AD136</f>
        <v>8</v>
      </c>
      <c r="AF137">
        <f t="shared" ref="AF137" si="542">AF136-AE136</f>
        <v>8</v>
      </c>
      <c r="AG137">
        <f t="shared" ref="AG137" si="543">AG136-AF136</f>
        <v>9</v>
      </c>
      <c r="AH137">
        <f t="shared" ref="AH137" si="544">AH136-AG136</f>
        <v>8</v>
      </c>
      <c r="AI137">
        <f t="shared" ref="AI137" si="545">AI136-AH136</f>
        <v>9</v>
      </c>
    </row>
    <row r="138" spans="14:35" x14ac:dyDescent="0.25">
      <c r="N138" s="7"/>
      <c r="O138" s="4">
        <f t="shared" si="513"/>
        <v>26.277372262773724</v>
      </c>
      <c r="P138">
        <f t="shared" si="356"/>
        <v>137</v>
      </c>
      <c r="Q138" s="6" t="b">
        <f>IF(ROUND($P138/COLUMNS($P$1:Q$1),0)=$P138/COLUMNS($P$1:Q$1),TRUE,FALSE)</f>
        <v>0</v>
      </c>
      <c r="R138" s="6" t="b">
        <f>IF(ROUND($P138/COLUMNS($P$1:R$1),0)=$P138/COLUMNS($P$1:R$1),TRUE,FALSE)</f>
        <v>0</v>
      </c>
      <c r="S138" s="6" t="b">
        <f>IF(ROUND($P138/COLUMNS($P$1:S$1),0)=$P138/COLUMNS($P$1:S$1),TRUE,FALSE)</f>
        <v>0</v>
      </c>
      <c r="T138" s="6" t="b">
        <f>IF(ROUND($P138/COLUMNS($P$1:T$1),0)=$P138/COLUMNS($P$1:T$1),TRUE,FALSE)</f>
        <v>0</v>
      </c>
      <c r="U138" s="6" t="b">
        <f>IF(ROUND($P138/COLUMNS($P$1:U$1),0)=$P138/COLUMNS($P$1:U$1),TRUE,FALSE)</f>
        <v>0</v>
      </c>
      <c r="V138" s="6" t="b">
        <f>IF(ROUND($P138/COLUMNS($P$1:V$1),0)=$P138/COLUMNS($P$1:V$1),TRUE,FALSE)</f>
        <v>0</v>
      </c>
      <c r="W138" s="6" t="b">
        <f>IF(ROUND($P138/COLUMNS($P$1:W$1),0)=$P138/COLUMNS($P$1:W$1),TRUE,FALSE)</f>
        <v>0</v>
      </c>
      <c r="Z138">
        <v>68</v>
      </c>
      <c r="AB138" s="15">
        <f>ROUNDDOWN(COLUMNS($AB$3:AB$3)*$Z138/8,0)</f>
        <v>8</v>
      </c>
      <c r="AC138" s="15">
        <f>ROUNDDOWN(COLUMNS($AB$3:AC$3)*$Z138/8,0)</f>
        <v>17</v>
      </c>
      <c r="AD138" s="15">
        <f>ROUNDDOWN(COLUMNS($AB$3:AD$3)*$Z138/8,0)</f>
        <v>25</v>
      </c>
      <c r="AE138" s="15">
        <f>ROUNDDOWN(COLUMNS($AB$3:AE$3)*$Z138/8,0)</f>
        <v>34</v>
      </c>
      <c r="AF138" s="15">
        <f>ROUNDDOWN(COLUMNS($AB$3:AF$3)*$Z138/8,0)</f>
        <v>42</v>
      </c>
      <c r="AG138" s="15">
        <f>ROUNDDOWN(COLUMNS($AB$3:AG$3)*$Z138/8,0)</f>
        <v>51</v>
      </c>
      <c r="AH138" s="15">
        <f>ROUNDDOWN(COLUMNS($AB$3:AH$3)*$Z138/8,0)</f>
        <v>59</v>
      </c>
      <c r="AI138" s="15">
        <f>ROUNDDOWN(COLUMNS($AB$3:AI$3)*$Z138/8,0)</f>
        <v>68</v>
      </c>
    </row>
    <row r="139" spans="14:35" x14ac:dyDescent="0.25">
      <c r="N139" s="7"/>
      <c r="O139" s="4">
        <f t="shared" si="513"/>
        <v>26.086956521739129</v>
      </c>
      <c r="P139">
        <f t="shared" si="356"/>
        <v>138</v>
      </c>
      <c r="Q139" s="6" t="b">
        <f>IF(ROUND($P139/COLUMNS($P$1:Q$1),0)=$P139/COLUMNS($P$1:Q$1),TRUE,FALSE)</f>
        <v>1</v>
      </c>
      <c r="R139" s="6" t="b">
        <f>IF(ROUND($P139/COLUMNS($P$1:R$1),0)=$P139/COLUMNS($P$1:R$1),TRUE,FALSE)</f>
        <v>1</v>
      </c>
      <c r="S139" s="6" t="b">
        <f>IF(ROUND($P139/COLUMNS($P$1:S$1),0)=$P139/COLUMNS($P$1:S$1),TRUE,FALSE)</f>
        <v>0</v>
      </c>
      <c r="T139" s="6" t="b">
        <f>IF(ROUND($P139/COLUMNS($P$1:T$1),0)=$P139/COLUMNS($P$1:T$1),TRUE,FALSE)</f>
        <v>0</v>
      </c>
      <c r="U139" s="6" t="b">
        <f>IF(ROUND($P139/COLUMNS($P$1:U$1),0)=$P139/COLUMNS($P$1:U$1),TRUE,FALSE)</f>
        <v>1</v>
      </c>
      <c r="V139" s="6" t="b">
        <f>IF(ROUND($P139/COLUMNS($P$1:V$1),0)=$P139/COLUMNS($P$1:V$1),TRUE,FALSE)</f>
        <v>0</v>
      </c>
      <c r="W139" s="6" t="b">
        <f>IF(ROUND($P139/COLUMNS($P$1:W$1),0)=$P139/COLUMNS($P$1:W$1),TRUE,FALSE)</f>
        <v>0</v>
      </c>
      <c r="AB139">
        <f t="shared" ref="AB139" si="546">AB138-AA138</f>
        <v>8</v>
      </c>
      <c r="AC139">
        <f t="shared" ref="AC139" si="547">AC138-AB138</f>
        <v>9</v>
      </c>
      <c r="AD139">
        <f t="shared" ref="AD139" si="548">AD138-AC138</f>
        <v>8</v>
      </c>
      <c r="AE139">
        <f t="shared" ref="AE139" si="549">AE138-AD138</f>
        <v>9</v>
      </c>
      <c r="AF139">
        <f t="shared" ref="AF139" si="550">AF138-AE138</f>
        <v>8</v>
      </c>
      <c r="AG139">
        <f t="shared" ref="AG139" si="551">AG138-AF138</f>
        <v>9</v>
      </c>
      <c r="AH139">
        <f t="shared" ref="AH139" si="552">AH138-AG138</f>
        <v>8</v>
      </c>
      <c r="AI139">
        <f t="shared" ref="AI139" si="553">AI138-AH138</f>
        <v>9</v>
      </c>
    </row>
    <row r="140" spans="14:35" x14ac:dyDescent="0.25">
      <c r="N140" s="7"/>
      <c r="O140" s="4">
        <f t="shared" si="513"/>
        <v>25.899280575539567</v>
      </c>
      <c r="P140">
        <f t="shared" si="356"/>
        <v>139</v>
      </c>
      <c r="Q140" s="6" t="b">
        <f>IF(ROUND($P140/COLUMNS($P$1:Q$1),0)=$P140/COLUMNS($P$1:Q$1),TRUE,FALSE)</f>
        <v>0</v>
      </c>
      <c r="R140" s="6" t="b">
        <f>IF(ROUND($P140/COLUMNS($P$1:R$1),0)=$P140/COLUMNS($P$1:R$1),TRUE,FALSE)</f>
        <v>0</v>
      </c>
      <c r="S140" s="6" t="b">
        <f>IF(ROUND($P140/COLUMNS($P$1:S$1),0)=$P140/COLUMNS($P$1:S$1),TRUE,FALSE)</f>
        <v>0</v>
      </c>
      <c r="T140" s="6" t="b">
        <f>IF(ROUND($P140/COLUMNS($P$1:T$1),0)=$P140/COLUMNS($P$1:T$1),TRUE,FALSE)</f>
        <v>0</v>
      </c>
      <c r="U140" s="6" t="b">
        <f>IF(ROUND($P140/COLUMNS($P$1:U$1),0)=$P140/COLUMNS($P$1:U$1),TRUE,FALSE)</f>
        <v>0</v>
      </c>
      <c r="V140" s="6" t="b">
        <f>IF(ROUND($P140/COLUMNS($P$1:V$1),0)=$P140/COLUMNS($P$1:V$1),TRUE,FALSE)</f>
        <v>0</v>
      </c>
      <c r="W140" s="6" t="b">
        <f>IF(ROUND($P140/COLUMNS($P$1:W$1),0)=$P140/COLUMNS($P$1:W$1),TRUE,FALSE)</f>
        <v>0</v>
      </c>
      <c r="Z140">
        <v>69</v>
      </c>
      <c r="AB140" s="15">
        <f>ROUNDDOWN(COLUMNS($AB$3:AB$3)*$Z140/8,0)</f>
        <v>8</v>
      </c>
      <c r="AC140" s="15">
        <f>ROUNDDOWN(COLUMNS($AB$3:AC$3)*$Z140/8,0)</f>
        <v>17</v>
      </c>
      <c r="AD140" s="15">
        <f>ROUNDDOWN(COLUMNS($AB$3:AD$3)*$Z140/8,0)</f>
        <v>25</v>
      </c>
      <c r="AE140" s="15">
        <f>ROUNDDOWN(COLUMNS($AB$3:AE$3)*$Z140/8,0)</f>
        <v>34</v>
      </c>
      <c r="AF140" s="15">
        <f>ROUNDDOWN(COLUMNS($AB$3:AF$3)*$Z140/8,0)</f>
        <v>43</v>
      </c>
      <c r="AG140" s="15">
        <f>ROUNDDOWN(COLUMNS($AB$3:AG$3)*$Z140/8,0)</f>
        <v>51</v>
      </c>
      <c r="AH140" s="15">
        <f>ROUNDDOWN(COLUMNS($AB$3:AH$3)*$Z140/8,0)</f>
        <v>60</v>
      </c>
      <c r="AI140" s="15">
        <f>ROUNDDOWN(COLUMNS($AB$3:AI$3)*$Z140/8,0)</f>
        <v>69</v>
      </c>
    </row>
    <row r="141" spans="14:35" x14ac:dyDescent="0.25">
      <c r="N141" s="7"/>
      <c r="O141" s="4">
        <f t="shared" si="513"/>
        <v>25.714285714285715</v>
      </c>
      <c r="P141">
        <f t="shared" si="356"/>
        <v>140</v>
      </c>
      <c r="Q141" s="6" t="b">
        <f>IF(ROUND($P141/COLUMNS($P$1:Q$1),0)=$P141/COLUMNS($P$1:Q$1),TRUE,FALSE)</f>
        <v>1</v>
      </c>
      <c r="R141" s="6" t="b">
        <f>IF(ROUND($P141/COLUMNS($P$1:R$1),0)=$P141/COLUMNS($P$1:R$1),TRUE,FALSE)</f>
        <v>0</v>
      </c>
      <c r="S141" s="6" t="b">
        <f>IF(ROUND($P141/COLUMNS($P$1:S$1),0)=$P141/COLUMNS($P$1:S$1),TRUE,FALSE)</f>
        <v>1</v>
      </c>
      <c r="T141" s="6" t="b">
        <f>IF(ROUND($P141/COLUMNS($P$1:T$1),0)=$P141/COLUMNS($P$1:T$1),TRUE,FALSE)</f>
        <v>1</v>
      </c>
      <c r="U141" s="6" t="b">
        <f>IF(ROUND($P141/COLUMNS($P$1:U$1),0)=$P141/COLUMNS($P$1:U$1),TRUE,FALSE)</f>
        <v>0</v>
      </c>
      <c r="V141" s="6" t="b">
        <f>IF(ROUND($P141/COLUMNS($P$1:V$1),0)=$P141/COLUMNS($P$1:V$1),TRUE,FALSE)</f>
        <v>1</v>
      </c>
      <c r="W141" s="6" t="b">
        <f>IF(ROUND($P141/COLUMNS($P$1:W$1),0)=$P141/COLUMNS($P$1:W$1),TRUE,FALSE)</f>
        <v>0</v>
      </c>
      <c r="AB141">
        <f t="shared" ref="AB141" si="554">AB140-AA140</f>
        <v>8</v>
      </c>
      <c r="AC141">
        <f t="shared" ref="AC141" si="555">AC140-AB140</f>
        <v>9</v>
      </c>
      <c r="AD141">
        <f t="shared" ref="AD141" si="556">AD140-AC140</f>
        <v>8</v>
      </c>
      <c r="AE141">
        <f t="shared" ref="AE141" si="557">AE140-AD140</f>
        <v>9</v>
      </c>
      <c r="AF141">
        <f t="shared" ref="AF141" si="558">AF140-AE140</f>
        <v>9</v>
      </c>
      <c r="AG141">
        <f t="shared" ref="AG141" si="559">AG140-AF140</f>
        <v>8</v>
      </c>
      <c r="AH141">
        <f t="shared" ref="AH141" si="560">AH140-AG140</f>
        <v>9</v>
      </c>
      <c r="AI141">
        <f t="shared" ref="AI141" si="561">AI140-AH140</f>
        <v>9</v>
      </c>
    </row>
    <row r="142" spans="14:35" x14ac:dyDescent="0.25">
      <c r="N142" s="7"/>
      <c r="O142" s="4">
        <f t="shared" si="513"/>
        <v>25.531914893617021</v>
      </c>
      <c r="P142">
        <f t="shared" si="356"/>
        <v>141</v>
      </c>
      <c r="Q142" s="6" t="b">
        <f>IF(ROUND($P142/COLUMNS($P$1:Q$1),0)=$P142/COLUMNS($P$1:Q$1),TRUE,FALSE)</f>
        <v>0</v>
      </c>
      <c r="R142" s="6" t="b">
        <f>IF(ROUND($P142/COLUMNS($P$1:R$1),0)=$P142/COLUMNS($P$1:R$1),TRUE,FALSE)</f>
        <v>1</v>
      </c>
      <c r="S142" s="6" t="b">
        <f>IF(ROUND($P142/COLUMNS($P$1:S$1),0)=$P142/COLUMNS($P$1:S$1),TRUE,FALSE)</f>
        <v>0</v>
      </c>
      <c r="T142" s="6" t="b">
        <f>IF(ROUND($P142/COLUMNS($P$1:T$1),0)=$P142/COLUMNS($P$1:T$1),TRUE,FALSE)</f>
        <v>0</v>
      </c>
      <c r="U142" s="6" t="b">
        <f>IF(ROUND($P142/COLUMNS($P$1:U$1),0)=$P142/COLUMNS($P$1:U$1),TRUE,FALSE)</f>
        <v>0</v>
      </c>
      <c r="V142" s="6" t="b">
        <f>IF(ROUND($P142/COLUMNS($P$1:V$1),0)=$P142/COLUMNS($P$1:V$1),TRUE,FALSE)</f>
        <v>0</v>
      </c>
      <c r="W142" s="6" t="b">
        <f>IF(ROUND($P142/COLUMNS($P$1:W$1),0)=$P142/COLUMNS($P$1:W$1),TRUE,FALSE)</f>
        <v>0</v>
      </c>
      <c r="Z142">
        <v>70</v>
      </c>
      <c r="AB142" s="15">
        <f>ROUNDDOWN(COLUMNS($AB$3:AB$3)*$Z142/8,0)</f>
        <v>8</v>
      </c>
      <c r="AC142" s="15">
        <f>ROUNDDOWN(COLUMNS($AB$3:AC$3)*$Z142/8,0)</f>
        <v>17</v>
      </c>
      <c r="AD142" s="15">
        <f>ROUNDDOWN(COLUMNS($AB$3:AD$3)*$Z142/8,0)</f>
        <v>26</v>
      </c>
      <c r="AE142" s="15">
        <f>ROUNDDOWN(COLUMNS($AB$3:AE$3)*$Z142/8,0)</f>
        <v>35</v>
      </c>
      <c r="AF142" s="15">
        <f>ROUNDDOWN(COLUMNS($AB$3:AF$3)*$Z142/8,0)</f>
        <v>43</v>
      </c>
      <c r="AG142" s="15">
        <f>ROUNDDOWN(COLUMNS($AB$3:AG$3)*$Z142/8,0)</f>
        <v>52</v>
      </c>
      <c r="AH142" s="15">
        <f>ROUNDDOWN(COLUMNS($AB$3:AH$3)*$Z142/8,0)</f>
        <v>61</v>
      </c>
      <c r="AI142" s="15">
        <f>ROUNDDOWN(COLUMNS($AB$3:AI$3)*$Z142/8,0)</f>
        <v>70</v>
      </c>
    </row>
    <row r="143" spans="14:35" x14ac:dyDescent="0.25">
      <c r="N143" s="7"/>
      <c r="O143" s="4">
        <f t="shared" si="513"/>
        <v>25.35211267605634</v>
      </c>
      <c r="P143">
        <f t="shared" si="356"/>
        <v>142</v>
      </c>
      <c r="Q143" s="6" t="b">
        <f>IF(ROUND($P143/COLUMNS($P$1:Q$1),0)=$P143/COLUMNS($P$1:Q$1),TRUE,FALSE)</f>
        <v>1</v>
      </c>
      <c r="R143" s="6" t="b">
        <f>IF(ROUND($P143/COLUMNS($P$1:R$1),0)=$P143/COLUMNS($P$1:R$1),TRUE,FALSE)</f>
        <v>0</v>
      </c>
      <c r="S143" s="6" t="b">
        <f>IF(ROUND($P143/COLUMNS($P$1:S$1),0)=$P143/COLUMNS($P$1:S$1),TRUE,FALSE)</f>
        <v>0</v>
      </c>
      <c r="T143" s="6" t="b">
        <f>IF(ROUND($P143/COLUMNS($P$1:T$1),0)=$P143/COLUMNS($P$1:T$1),TRUE,FALSE)</f>
        <v>0</v>
      </c>
      <c r="U143" s="6" t="b">
        <f>IF(ROUND($P143/COLUMNS($P$1:U$1),0)=$P143/COLUMNS($P$1:U$1),TRUE,FALSE)</f>
        <v>0</v>
      </c>
      <c r="V143" s="6" t="b">
        <f>IF(ROUND($P143/COLUMNS($P$1:V$1),0)=$P143/COLUMNS($P$1:V$1),TRUE,FALSE)</f>
        <v>0</v>
      </c>
      <c r="W143" s="6" t="b">
        <f>IF(ROUND($P143/COLUMNS($P$1:W$1),0)=$P143/COLUMNS($P$1:W$1),TRUE,FALSE)</f>
        <v>0</v>
      </c>
      <c r="AB143">
        <f t="shared" ref="AB143" si="562">AB142-AA142</f>
        <v>8</v>
      </c>
      <c r="AC143">
        <f t="shared" ref="AC143" si="563">AC142-AB142</f>
        <v>9</v>
      </c>
      <c r="AD143">
        <f t="shared" ref="AD143" si="564">AD142-AC142</f>
        <v>9</v>
      </c>
      <c r="AE143">
        <f t="shared" ref="AE143" si="565">AE142-AD142</f>
        <v>9</v>
      </c>
      <c r="AF143">
        <f t="shared" ref="AF143" si="566">AF142-AE142</f>
        <v>8</v>
      </c>
      <c r="AG143">
        <f t="shared" ref="AG143" si="567">AG142-AF142</f>
        <v>9</v>
      </c>
      <c r="AH143">
        <f t="shared" ref="AH143" si="568">AH142-AG142</f>
        <v>9</v>
      </c>
      <c r="AI143">
        <f t="shared" ref="AI143" si="569">AI142-AH142</f>
        <v>9</v>
      </c>
    </row>
    <row r="144" spans="14:35" x14ac:dyDescent="0.25">
      <c r="N144" s="7"/>
      <c r="O144" s="4">
        <f t="shared" si="513"/>
        <v>25.174825174825173</v>
      </c>
      <c r="P144">
        <f t="shared" si="356"/>
        <v>143</v>
      </c>
      <c r="Q144" s="6" t="b">
        <f>IF(ROUND($P144/COLUMNS($P$1:Q$1),0)=$P144/COLUMNS($P$1:Q$1),TRUE,FALSE)</f>
        <v>0</v>
      </c>
      <c r="R144" s="6" t="b">
        <f>IF(ROUND($P144/COLUMNS($P$1:R$1),0)=$P144/COLUMNS($P$1:R$1),TRUE,FALSE)</f>
        <v>0</v>
      </c>
      <c r="S144" s="6" t="b">
        <f>IF(ROUND($P144/COLUMNS($P$1:S$1),0)=$P144/COLUMNS($P$1:S$1),TRUE,FALSE)</f>
        <v>0</v>
      </c>
      <c r="T144" s="6" t="b">
        <f>IF(ROUND($P144/COLUMNS($P$1:T$1),0)=$P144/COLUMNS($P$1:T$1),TRUE,FALSE)</f>
        <v>0</v>
      </c>
      <c r="U144" s="6" t="b">
        <f>IF(ROUND($P144/COLUMNS($P$1:U$1),0)=$P144/COLUMNS($P$1:U$1),TRUE,FALSE)</f>
        <v>0</v>
      </c>
      <c r="V144" s="6" t="b">
        <f>IF(ROUND($P144/COLUMNS($P$1:V$1),0)=$P144/COLUMNS($P$1:V$1),TRUE,FALSE)</f>
        <v>0</v>
      </c>
      <c r="W144" s="6" t="b">
        <f>IF(ROUND($P144/COLUMNS($P$1:W$1),0)=$P144/COLUMNS($P$1:W$1),TRUE,FALSE)</f>
        <v>0</v>
      </c>
      <c r="Z144">
        <v>71</v>
      </c>
      <c r="AB144" s="15">
        <f>ROUNDDOWN(COLUMNS($AB$3:AB$3)*$Z144/8,0)</f>
        <v>8</v>
      </c>
      <c r="AC144" s="15">
        <f>ROUNDDOWN(COLUMNS($AB$3:AC$3)*$Z144/8,0)</f>
        <v>17</v>
      </c>
      <c r="AD144" s="15">
        <f>ROUNDDOWN(COLUMNS($AB$3:AD$3)*$Z144/8,0)</f>
        <v>26</v>
      </c>
      <c r="AE144" s="15">
        <f>ROUNDDOWN(COLUMNS($AB$3:AE$3)*$Z144/8,0)</f>
        <v>35</v>
      </c>
      <c r="AF144" s="15">
        <f>ROUNDDOWN(COLUMNS($AB$3:AF$3)*$Z144/8,0)</f>
        <v>44</v>
      </c>
      <c r="AG144" s="15">
        <f>ROUNDDOWN(COLUMNS($AB$3:AG$3)*$Z144/8,0)</f>
        <v>53</v>
      </c>
      <c r="AH144" s="15">
        <f>ROUNDDOWN(COLUMNS($AB$3:AH$3)*$Z144/8,0)</f>
        <v>62</v>
      </c>
      <c r="AI144" s="15">
        <f>ROUNDDOWN(COLUMNS($AB$3:AI$3)*$Z144/8,0)</f>
        <v>71</v>
      </c>
    </row>
    <row r="145" spans="14:35" ht="15.75" thickBot="1" x14ac:dyDescent="0.3">
      <c r="N145" s="7"/>
      <c r="O145" s="8">
        <f t="shared" si="513"/>
        <v>25</v>
      </c>
      <c r="P145" s="9">
        <f t="shared" si="356"/>
        <v>144</v>
      </c>
      <c r="Q145" s="6" t="b">
        <f>IF(ROUND($P145/COLUMNS($P$1:Q$1),0)=$P145/COLUMNS($P$1:Q$1),TRUE,FALSE)</f>
        <v>1</v>
      </c>
      <c r="R145" s="6" t="b">
        <f>IF(ROUND($P145/COLUMNS($P$1:R$1),0)=$P145/COLUMNS($P$1:R$1),TRUE,FALSE)</f>
        <v>1</v>
      </c>
      <c r="S145" s="6" t="b">
        <f>IF(ROUND($P145/COLUMNS($P$1:S$1),0)=$P145/COLUMNS($P$1:S$1),TRUE,FALSE)</f>
        <v>1</v>
      </c>
      <c r="T145" s="6" t="b">
        <f>IF(ROUND($P145/COLUMNS($P$1:T$1),0)=$P145/COLUMNS($P$1:T$1),TRUE,FALSE)</f>
        <v>0</v>
      </c>
      <c r="U145" s="6" t="b">
        <f>IF(ROUND($P145/COLUMNS($P$1:U$1),0)=$P145/COLUMNS($P$1:U$1),TRUE,FALSE)</f>
        <v>1</v>
      </c>
      <c r="V145" s="6" t="b">
        <f>IF(ROUND($P145/COLUMNS($P$1:V$1),0)=$P145/COLUMNS($P$1:V$1),TRUE,FALSE)</f>
        <v>0</v>
      </c>
      <c r="W145" s="6" t="b">
        <f>IF(ROUND($P145/COLUMNS($P$1:W$1),0)=$P145/COLUMNS($P$1:W$1),TRUE,FALSE)</f>
        <v>1</v>
      </c>
      <c r="AB145">
        <f t="shared" ref="AB145" si="570">AB144-AA144</f>
        <v>8</v>
      </c>
      <c r="AC145">
        <f t="shared" ref="AC145" si="571">AC144-AB144</f>
        <v>9</v>
      </c>
      <c r="AD145">
        <f t="shared" ref="AD145" si="572">AD144-AC144</f>
        <v>9</v>
      </c>
      <c r="AE145">
        <f t="shared" ref="AE145" si="573">AE144-AD144</f>
        <v>9</v>
      </c>
      <c r="AF145">
        <f t="shared" ref="AF145" si="574">AF144-AE144</f>
        <v>9</v>
      </c>
      <c r="AG145">
        <f t="shared" ref="AG145" si="575">AG144-AF144</f>
        <v>9</v>
      </c>
      <c r="AH145">
        <f t="shared" ref="AH145" si="576">AH144-AG144</f>
        <v>9</v>
      </c>
      <c r="AI145">
        <f t="shared" ref="AI145" si="577">AI144-AH144</f>
        <v>9</v>
      </c>
    </row>
    <row r="146" spans="14:35" ht="15.75" thickTop="1" x14ac:dyDescent="0.25">
      <c r="N146" s="7"/>
      <c r="O146" s="4">
        <f t="shared" si="513"/>
        <v>24.827586206896552</v>
      </c>
      <c r="P146">
        <f t="shared" si="356"/>
        <v>145</v>
      </c>
      <c r="Q146" s="6" t="b">
        <f>IF(ROUND($P146/COLUMNS($P$1:Q$1),0)=$P146/COLUMNS($P$1:Q$1),TRUE,FALSE)</f>
        <v>0</v>
      </c>
      <c r="R146" s="6" t="b">
        <f>IF(ROUND($P146/COLUMNS($P$1:R$1),0)=$P146/COLUMNS($P$1:R$1),TRUE,FALSE)</f>
        <v>0</v>
      </c>
      <c r="S146" s="6" t="b">
        <f>IF(ROUND($P146/COLUMNS($P$1:S$1),0)=$P146/COLUMNS($P$1:S$1),TRUE,FALSE)</f>
        <v>0</v>
      </c>
      <c r="T146" s="6" t="b">
        <f>IF(ROUND($P146/COLUMNS($P$1:T$1),0)=$P146/COLUMNS($P$1:T$1),TRUE,FALSE)</f>
        <v>1</v>
      </c>
      <c r="U146" s="6" t="b">
        <f>IF(ROUND($P146/COLUMNS($P$1:U$1),0)=$P146/COLUMNS($P$1:U$1),TRUE,FALSE)</f>
        <v>0</v>
      </c>
      <c r="V146" s="6" t="b">
        <f>IF(ROUND($P146/COLUMNS($P$1:V$1),0)=$P146/COLUMNS($P$1:V$1),TRUE,FALSE)</f>
        <v>0</v>
      </c>
      <c r="W146" s="6" t="b">
        <f>IF(ROUND($P146/COLUMNS($P$1:W$1),0)=$P146/COLUMNS($P$1:W$1),TRUE,FALSE)</f>
        <v>0</v>
      </c>
      <c r="Z146">
        <v>72</v>
      </c>
      <c r="AB146" s="15">
        <f>ROUNDDOWN(COLUMNS($AB$3:AB$3)*$Z146/8,0)</f>
        <v>9</v>
      </c>
      <c r="AC146" s="15">
        <f>ROUNDDOWN(COLUMNS($AB$3:AC$3)*$Z146/8,0)</f>
        <v>18</v>
      </c>
      <c r="AD146" s="15">
        <f>ROUNDDOWN(COLUMNS($AB$3:AD$3)*$Z146/8,0)</f>
        <v>27</v>
      </c>
      <c r="AE146" s="15">
        <f>ROUNDDOWN(COLUMNS($AB$3:AE$3)*$Z146/8,0)</f>
        <v>36</v>
      </c>
      <c r="AF146" s="15">
        <f>ROUNDDOWN(COLUMNS($AB$3:AF$3)*$Z146/8,0)</f>
        <v>45</v>
      </c>
      <c r="AG146" s="15">
        <f>ROUNDDOWN(COLUMNS($AB$3:AG$3)*$Z146/8,0)</f>
        <v>54</v>
      </c>
      <c r="AH146" s="15">
        <f>ROUNDDOWN(COLUMNS($AB$3:AH$3)*$Z146/8,0)</f>
        <v>63</v>
      </c>
      <c r="AI146" s="15">
        <f>ROUNDDOWN(COLUMNS($AB$3:AI$3)*$Z146/8,0)</f>
        <v>72</v>
      </c>
    </row>
    <row r="147" spans="14:35" x14ac:dyDescent="0.25">
      <c r="N147" s="7"/>
      <c r="O147" s="4">
        <f t="shared" si="513"/>
        <v>24.657534246575342</v>
      </c>
      <c r="P147">
        <f t="shared" si="356"/>
        <v>146</v>
      </c>
      <c r="Q147" s="6" t="b">
        <f>IF(ROUND($P147/COLUMNS($P$1:Q$1),0)=$P147/COLUMNS($P$1:Q$1),TRUE,FALSE)</f>
        <v>1</v>
      </c>
      <c r="R147" s="6" t="b">
        <f>IF(ROUND($P147/COLUMNS($P$1:R$1),0)=$P147/COLUMNS($P$1:R$1),TRUE,FALSE)</f>
        <v>0</v>
      </c>
      <c r="S147" s="6" t="b">
        <f>IF(ROUND($P147/COLUMNS($P$1:S$1),0)=$P147/COLUMNS($P$1:S$1),TRUE,FALSE)</f>
        <v>0</v>
      </c>
      <c r="T147" s="6" t="b">
        <f>IF(ROUND($P147/COLUMNS($P$1:T$1),0)=$P147/COLUMNS($P$1:T$1),TRUE,FALSE)</f>
        <v>0</v>
      </c>
      <c r="U147" s="6" t="b">
        <f>IF(ROUND($P147/COLUMNS($P$1:U$1),0)=$P147/COLUMNS($P$1:U$1),TRUE,FALSE)</f>
        <v>0</v>
      </c>
      <c r="V147" s="6" t="b">
        <f>IF(ROUND($P147/COLUMNS($P$1:V$1),0)=$P147/COLUMNS($P$1:V$1),TRUE,FALSE)</f>
        <v>0</v>
      </c>
      <c r="W147" s="6" t="b">
        <f>IF(ROUND($P147/COLUMNS($P$1:W$1),0)=$P147/COLUMNS($P$1:W$1),TRUE,FALSE)</f>
        <v>0</v>
      </c>
      <c r="AB147">
        <f t="shared" ref="AB147" si="578">AB146-AA146</f>
        <v>9</v>
      </c>
      <c r="AC147">
        <f t="shared" ref="AC147" si="579">AC146-AB146</f>
        <v>9</v>
      </c>
      <c r="AD147">
        <f t="shared" ref="AD147" si="580">AD146-AC146</f>
        <v>9</v>
      </c>
      <c r="AE147">
        <f t="shared" ref="AE147" si="581">AE146-AD146</f>
        <v>9</v>
      </c>
      <c r="AF147">
        <f t="shared" ref="AF147" si="582">AF146-AE146</f>
        <v>9</v>
      </c>
      <c r="AG147">
        <f t="shared" ref="AG147" si="583">AG146-AF146</f>
        <v>9</v>
      </c>
      <c r="AH147">
        <f t="shared" ref="AH147" si="584">AH146-AG146</f>
        <v>9</v>
      </c>
      <c r="AI147">
        <f t="shared" ref="AI147" si="585">AI146-AH146</f>
        <v>9</v>
      </c>
    </row>
    <row r="148" spans="14:35" x14ac:dyDescent="0.25">
      <c r="N148" s="7"/>
      <c r="O148" s="4">
        <f t="shared" si="513"/>
        <v>24.489795918367346</v>
      </c>
      <c r="P148">
        <f t="shared" si="356"/>
        <v>147</v>
      </c>
      <c r="Q148" s="6" t="b">
        <f>IF(ROUND($P148/COLUMNS($P$1:Q$1),0)=$P148/COLUMNS($P$1:Q$1),TRUE,FALSE)</f>
        <v>0</v>
      </c>
      <c r="R148" s="6" t="b">
        <f>IF(ROUND($P148/COLUMNS($P$1:R$1),0)=$P148/COLUMNS($P$1:R$1),TRUE,FALSE)</f>
        <v>1</v>
      </c>
      <c r="S148" s="6" t="b">
        <f>IF(ROUND($P148/COLUMNS($P$1:S$1),0)=$P148/COLUMNS($P$1:S$1),TRUE,FALSE)</f>
        <v>0</v>
      </c>
      <c r="T148" s="6" t="b">
        <f>IF(ROUND($P148/COLUMNS($P$1:T$1),0)=$P148/COLUMNS($P$1:T$1),TRUE,FALSE)</f>
        <v>0</v>
      </c>
      <c r="U148" s="6" t="b">
        <f>IF(ROUND($P148/COLUMNS($P$1:U$1),0)=$P148/COLUMNS($P$1:U$1),TRUE,FALSE)</f>
        <v>0</v>
      </c>
      <c r="V148" s="6" t="b">
        <f>IF(ROUND($P148/COLUMNS($P$1:V$1),0)=$P148/COLUMNS($P$1:V$1),TRUE,FALSE)</f>
        <v>1</v>
      </c>
      <c r="W148" s="6" t="b">
        <f>IF(ROUND($P148/COLUMNS($P$1:W$1),0)=$P148/COLUMNS($P$1:W$1),TRUE,FALSE)</f>
        <v>0</v>
      </c>
      <c r="Z148">
        <v>73</v>
      </c>
      <c r="AB148" s="15">
        <f>ROUNDDOWN(COLUMNS($AB$3:AB$3)*$Z148/8,0)</f>
        <v>9</v>
      </c>
      <c r="AC148" s="15">
        <f>ROUNDDOWN(COLUMNS($AB$3:AC$3)*$Z148/8,0)</f>
        <v>18</v>
      </c>
      <c r="AD148" s="15">
        <f>ROUNDDOWN(COLUMNS($AB$3:AD$3)*$Z148/8,0)</f>
        <v>27</v>
      </c>
      <c r="AE148" s="15">
        <f>ROUNDDOWN(COLUMNS($AB$3:AE$3)*$Z148/8,0)</f>
        <v>36</v>
      </c>
      <c r="AF148" s="15">
        <f>ROUNDDOWN(COLUMNS($AB$3:AF$3)*$Z148/8,0)</f>
        <v>45</v>
      </c>
      <c r="AG148" s="15">
        <f>ROUNDDOWN(COLUMNS($AB$3:AG$3)*$Z148/8,0)</f>
        <v>54</v>
      </c>
      <c r="AH148" s="15">
        <f>ROUNDDOWN(COLUMNS($AB$3:AH$3)*$Z148/8,0)</f>
        <v>63</v>
      </c>
      <c r="AI148" s="15">
        <f>ROUNDDOWN(COLUMNS($AB$3:AI$3)*$Z148/8,0)</f>
        <v>73</v>
      </c>
    </row>
    <row r="149" spans="14:35" x14ac:dyDescent="0.25">
      <c r="N149" s="7"/>
      <c r="O149" s="4">
        <f t="shared" si="513"/>
        <v>24.324324324324323</v>
      </c>
      <c r="P149">
        <f t="shared" si="356"/>
        <v>148</v>
      </c>
      <c r="Q149" s="6" t="b">
        <f>IF(ROUND($P149/COLUMNS($P$1:Q$1),0)=$P149/COLUMNS($P$1:Q$1),TRUE,FALSE)</f>
        <v>1</v>
      </c>
      <c r="R149" s="6" t="b">
        <f>IF(ROUND($P149/COLUMNS($P$1:R$1),0)=$P149/COLUMNS($P$1:R$1),TRUE,FALSE)</f>
        <v>0</v>
      </c>
      <c r="S149" s="6" t="b">
        <f>IF(ROUND($P149/COLUMNS($P$1:S$1),0)=$P149/COLUMNS($P$1:S$1),TRUE,FALSE)</f>
        <v>1</v>
      </c>
      <c r="T149" s="6" t="b">
        <f>IF(ROUND($P149/COLUMNS($P$1:T$1),0)=$P149/COLUMNS($P$1:T$1),TRUE,FALSE)</f>
        <v>0</v>
      </c>
      <c r="U149" s="6" t="b">
        <f>IF(ROUND($P149/COLUMNS($P$1:U$1),0)=$P149/COLUMNS($P$1:U$1),TRUE,FALSE)</f>
        <v>0</v>
      </c>
      <c r="V149" s="6" t="b">
        <f>IF(ROUND($P149/COLUMNS($P$1:V$1),0)=$P149/COLUMNS($P$1:V$1),TRUE,FALSE)</f>
        <v>0</v>
      </c>
      <c r="W149" s="6" t="b">
        <f>IF(ROUND($P149/COLUMNS($P$1:W$1),0)=$P149/COLUMNS($P$1:W$1),TRUE,FALSE)</f>
        <v>0</v>
      </c>
      <c r="AB149">
        <f t="shared" ref="AB149" si="586">AB148-AA148</f>
        <v>9</v>
      </c>
      <c r="AC149">
        <f t="shared" ref="AC149" si="587">AC148-AB148</f>
        <v>9</v>
      </c>
      <c r="AD149">
        <f t="shared" ref="AD149" si="588">AD148-AC148</f>
        <v>9</v>
      </c>
      <c r="AE149">
        <f t="shared" ref="AE149" si="589">AE148-AD148</f>
        <v>9</v>
      </c>
      <c r="AF149">
        <f t="shared" ref="AF149" si="590">AF148-AE148</f>
        <v>9</v>
      </c>
      <c r="AG149">
        <f t="shared" ref="AG149" si="591">AG148-AF148</f>
        <v>9</v>
      </c>
      <c r="AH149">
        <f t="shared" ref="AH149" si="592">AH148-AG148</f>
        <v>9</v>
      </c>
      <c r="AI149">
        <f t="shared" ref="AI149" si="593">AI148-AH148</f>
        <v>10</v>
      </c>
    </row>
    <row r="150" spans="14:35" x14ac:dyDescent="0.25">
      <c r="N150" s="7"/>
      <c r="O150" s="4">
        <f t="shared" si="513"/>
        <v>24.161073825503355</v>
      </c>
      <c r="P150">
        <f t="shared" si="356"/>
        <v>149</v>
      </c>
      <c r="Q150" s="6" t="b">
        <f>IF(ROUND($P150/COLUMNS($P$1:Q$1),0)=$P150/COLUMNS($P$1:Q$1),TRUE,FALSE)</f>
        <v>0</v>
      </c>
      <c r="R150" s="6" t="b">
        <f>IF(ROUND($P150/COLUMNS($P$1:R$1),0)=$P150/COLUMNS($P$1:R$1),TRUE,FALSE)</f>
        <v>0</v>
      </c>
      <c r="S150" s="6" t="b">
        <f>IF(ROUND($P150/COLUMNS($P$1:S$1),0)=$P150/COLUMNS($P$1:S$1),TRUE,FALSE)</f>
        <v>0</v>
      </c>
      <c r="T150" s="6" t="b">
        <f>IF(ROUND($P150/COLUMNS($P$1:T$1),0)=$P150/COLUMNS($P$1:T$1),TRUE,FALSE)</f>
        <v>0</v>
      </c>
      <c r="U150" s="6" t="b">
        <f>IF(ROUND($P150/COLUMNS($P$1:U$1),0)=$P150/COLUMNS($P$1:U$1),TRUE,FALSE)</f>
        <v>0</v>
      </c>
      <c r="V150" s="6" t="b">
        <f>IF(ROUND($P150/COLUMNS($P$1:V$1),0)=$P150/COLUMNS($P$1:V$1),TRUE,FALSE)</f>
        <v>0</v>
      </c>
      <c r="W150" s="6" t="b">
        <f>IF(ROUND($P150/COLUMNS($P$1:W$1),0)=$P150/COLUMNS($P$1:W$1),TRUE,FALSE)</f>
        <v>0</v>
      </c>
      <c r="Z150">
        <v>74</v>
      </c>
      <c r="AB150" s="15">
        <f>ROUNDDOWN(COLUMNS($AB$3:AB$3)*$Z150/8,0)</f>
        <v>9</v>
      </c>
      <c r="AC150" s="15">
        <f>ROUNDDOWN(COLUMNS($AB$3:AC$3)*$Z150/8,0)</f>
        <v>18</v>
      </c>
      <c r="AD150" s="15">
        <f>ROUNDDOWN(COLUMNS($AB$3:AD$3)*$Z150/8,0)</f>
        <v>27</v>
      </c>
      <c r="AE150" s="15">
        <f>ROUNDDOWN(COLUMNS($AB$3:AE$3)*$Z150/8,0)</f>
        <v>37</v>
      </c>
      <c r="AF150" s="15">
        <f>ROUNDDOWN(COLUMNS($AB$3:AF$3)*$Z150/8,0)</f>
        <v>46</v>
      </c>
      <c r="AG150" s="15">
        <f>ROUNDDOWN(COLUMNS($AB$3:AG$3)*$Z150/8,0)</f>
        <v>55</v>
      </c>
      <c r="AH150" s="15">
        <f>ROUNDDOWN(COLUMNS($AB$3:AH$3)*$Z150/8,0)</f>
        <v>64</v>
      </c>
      <c r="AI150" s="15">
        <f>ROUNDDOWN(COLUMNS($AB$3:AI$3)*$Z150/8,0)</f>
        <v>74</v>
      </c>
    </row>
    <row r="151" spans="14:35" x14ac:dyDescent="0.25">
      <c r="N151" s="7"/>
      <c r="O151" s="4">
        <f t="shared" si="513"/>
        <v>24</v>
      </c>
      <c r="P151">
        <f t="shared" si="356"/>
        <v>150</v>
      </c>
      <c r="Q151" s="6" t="b">
        <f>IF(ROUND($P151/COLUMNS($P$1:Q$1),0)=$P151/COLUMNS($P$1:Q$1),TRUE,FALSE)</f>
        <v>1</v>
      </c>
      <c r="R151" s="6" t="b">
        <f>IF(ROUND($P151/COLUMNS($P$1:R$1),0)=$P151/COLUMNS($P$1:R$1),TRUE,FALSE)</f>
        <v>1</v>
      </c>
      <c r="S151" s="6" t="b">
        <f>IF(ROUND($P151/COLUMNS($P$1:S$1),0)=$P151/COLUMNS($P$1:S$1),TRUE,FALSE)</f>
        <v>0</v>
      </c>
      <c r="T151" s="6" t="b">
        <f>IF(ROUND($P151/COLUMNS($P$1:T$1),0)=$P151/COLUMNS($P$1:T$1),TRUE,FALSE)</f>
        <v>1</v>
      </c>
      <c r="U151" s="6" t="b">
        <f>IF(ROUND($P151/COLUMNS($P$1:U$1),0)=$P151/COLUMNS($P$1:U$1),TRUE,FALSE)</f>
        <v>1</v>
      </c>
      <c r="V151" s="6" t="b">
        <f>IF(ROUND($P151/COLUMNS($P$1:V$1),0)=$P151/COLUMNS($P$1:V$1),TRUE,FALSE)</f>
        <v>0</v>
      </c>
      <c r="W151" s="6" t="b">
        <f>IF(ROUND($P151/COLUMNS($P$1:W$1),0)=$P151/COLUMNS($P$1:W$1),TRUE,FALSE)</f>
        <v>0</v>
      </c>
      <c r="AB151">
        <f t="shared" ref="AB151" si="594">AB150-AA150</f>
        <v>9</v>
      </c>
      <c r="AC151">
        <f t="shared" ref="AC151" si="595">AC150-AB150</f>
        <v>9</v>
      </c>
      <c r="AD151">
        <f t="shared" ref="AD151" si="596">AD150-AC150</f>
        <v>9</v>
      </c>
      <c r="AE151">
        <f t="shared" ref="AE151" si="597">AE150-AD150</f>
        <v>10</v>
      </c>
      <c r="AF151">
        <f t="shared" ref="AF151" si="598">AF150-AE150</f>
        <v>9</v>
      </c>
      <c r="AG151">
        <f t="shared" ref="AG151" si="599">AG150-AF150</f>
        <v>9</v>
      </c>
      <c r="AH151">
        <f t="shared" ref="AH151" si="600">AH150-AG150</f>
        <v>9</v>
      </c>
      <c r="AI151">
        <f t="shared" ref="AI151" si="601">AI150-AH150</f>
        <v>10</v>
      </c>
    </row>
    <row r="152" spans="14:35" x14ac:dyDescent="0.25">
      <c r="O152" s="4"/>
      <c r="Q152" s="6"/>
      <c r="R152" s="6"/>
      <c r="S152" s="6"/>
      <c r="T152" s="6"/>
      <c r="U152" s="6"/>
      <c r="V152" s="6"/>
      <c r="Z152">
        <v>75</v>
      </c>
      <c r="AB152" s="15">
        <f>ROUNDDOWN(COLUMNS($AB$3:AB$3)*$Z152/8,0)</f>
        <v>9</v>
      </c>
      <c r="AC152" s="15">
        <f>ROUNDDOWN(COLUMNS($AB$3:AC$3)*$Z152/8,0)</f>
        <v>18</v>
      </c>
      <c r="AD152" s="15">
        <f>ROUNDDOWN(COLUMNS($AB$3:AD$3)*$Z152/8,0)</f>
        <v>28</v>
      </c>
      <c r="AE152" s="15">
        <f>ROUNDDOWN(COLUMNS($AB$3:AE$3)*$Z152/8,0)</f>
        <v>37</v>
      </c>
      <c r="AF152" s="15">
        <f>ROUNDDOWN(COLUMNS($AB$3:AF$3)*$Z152/8,0)</f>
        <v>46</v>
      </c>
      <c r="AG152" s="15">
        <f>ROUNDDOWN(COLUMNS($AB$3:AG$3)*$Z152/8,0)</f>
        <v>56</v>
      </c>
      <c r="AH152" s="15">
        <f>ROUNDDOWN(COLUMNS($AB$3:AH$3)*$Z152/8,0)</f>
        <v>65</v>
      </c>
      <c r="AI152" s="15">
        <f>ROUNDDOWN(COLUMNS($AB$3:AI$3)*$Z152/8,0)</f>
        <v>75</v>
      </c>
    </row>
    <row r="153" spans="14:35" x14ac:dyDescent="0.25">
      <c r="O153" s="4"/>
      <c r="Q153" s="6"/>
      <c r="R153" s="6"/>
      <c r="S153" s="6"/>
      <c r="T153" s="6"/>
      <c r="U153" s="6"/>
      <c r="V153" s="6"/>
      <c r="AB153">
        <f t="shared" ref="AB153" si="602">AB152-AA152</f>
        <v>9</v>
      </c>
      <c r="AC153">
        <f t="shared" ref="AC153" si="603">AC152-AB152</f>
        <v>9</v>
      </c>
      <c r="AD153">
        <f t="shared" ref="AD153" si="604">AD152-AC152</f>
        <v>10</v>
      </c>
      <c r="AE153">
        <f t="shared" ref="AE153" si="605">AE152-AD152</f>
        <v>9</v>
      </c>
      <c r="AF153">
        <f t="shared" ref="AF153" si="606">AF152-AE152</f>
        <v>9</v>
      </c>
      <c r="AG153">
        <f t="shared" ref="AG153" si="607">AG152-AF152</f>
        <v>10</v>
      </c>
      <c r="AH153">
        <f t="shared" ref="AH153" si="608">AH152-AG152</f>
        <v>9</v>
      </c>
      <c r="AI153">
        <f t="shared" ref="AI153" si="609">AI152-AH152</f>
        <v>10</v>
      </c>
    </row>
    <row r="154" spans="14:35" x14ac:dyDescent="0.25">
      <c r="O154" s="4"/>
      <c r="Q154" s="6"/>
      <c r="R154" s="6"/>
      <c r="S154" s="6"/>
      <c r="T154" s="6"/>
      <c r="U154" s="6"/>
      <c r="V154" s="6"/>
    </row>
    <row r="155" spans="14:35" x14ac:dyDescent="0.25">
      <c r="O155" s="4"/>
      <c r="Q155" s="6"/>
      <c r="R155" s="6"/>
      <c r="S155" s="6"/>
      <c r="T155" s="6"/>
      <c r="U155" s="6"/>
      <c r="V155" s="6"/>
    </row>
    <row r="156" spans="14:35" x14ac:dyDescent="0.25">
      <c r="O156" s="4"/>
      <c r="Q156" s="6"/>
      <c r="R156" s="6"/>
      <c r="S156" s="6"/>
      <c r="T156" s="6"/>
      <c r="U156" s="6"/>
      <c r="V156" s="6"/>
    </row>
    <row r="157" spans="14:35" x14ac:dyDescent="0.25">
      <c r="O157" s="4"/>
      <c r="Q157" s="6"/>
      <c r="R157" s="6"/>
      <c r="S157" s="6"/>
      <c r="T157" s="6"/>
      <c r="U157" s="6"/>
      <c r="V157" s="6"/>
    </row>
    <row r="158" spans="14:35" x14ac:dyDescent="0.25">
      <c r="O158" s="4"/>
      <c r="Q158" s="6"/>
      <c r="R158" s="6"/>
      <c r="S158" s="6"/>
      <c r="T158" s="6"/>
      <c r="U158" s="6"/>
      <c r="V158" s="6"/>
    </row>
    <row r="159" spans="14:35" x14ac:dyDescent="0.25">
      <c r="O159" s="4"/>
      <c r="Q159" s="6"/>
      <c r="R159" s="6"/>
      <c r="S159" s="6"/>
      <c r="T159" s="6"/>
      <c r="U159" s="6"/>
      <c r="V159" s="6"/>
    </row>
    <row r="160" spans="14:35" x14ac:dyDescent="0.25">
      <c r="O160" s="4"/>
      <c r="Q160" s="6"/>
      <c r="R160" s="6"/>
      <c r="S160" s="6"/>
      <c r="T160" s="6"/>
      <c r="U160" s="6"/>
      <c r="V160" s="6"/>
    </row>
  </sheetData>
  <phoneticPr fontId="2" type="noConversion"/>
  <conditionalFormatting sqref="Q2:V160 W2:W151">
    <cfRule type="containsText" dxfId="1" priority="1" operator="containsText" text="FALSE">
      <formula>NOT(ISERROR(SEARCH("FALSE",Q2)))</formula>
    </cfRule>
    <cfRule type="containsText" dxfId="0" priority="2" operator="containsText" text="TRUE">
      <formula>NOT(ISERROR(SEARCH("TRUE",Q2)))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15453-320F-4AEB-A039-FB00CC47D3C2}">
  <dimension ref="F1:S57"/>
  <sheetViews>
    <sheetView topLeftCell="A4" workbookViewId="0">
      <selection activeCell="S44" sqref="S44"/>
    </sheetView>
  </sheetViews>
  <sheetFormatPr defaultRowHeight="15" x14ac:dyDescent="0.25"/>
  <cols>
    <col min="6" max="6" width="9.140625" style="11"/>
  </cols>
  <sheetData>
    <row r="1" spans="6:12" x14ac:dyDescent="0.25">
      <c r="L1">
        <v>24</v>
      </c>
    </row>
    <row r="2" spans="6:12" x14ac:dyDescent="0.25">
      <c r="F2" s="11">
        <v>16</v>
      </c>
      <c r="G2">
        <f>HEX2DEC(F2)</f>
        <v>22</v>
      </c>
      <c r="H2">
        <f>SUM($G$2:G2)</f>
        <v>22</v>
      </c>
      <c r="I2">
        <f t="shared" ref="I2:I34" si="0">_xlfn.FLOOR.MATH((H2/$K$2+1))</f>
        <v>1</v>
      </c>
      <c r="J2">
        <f t="shared" ref="J2:J34" si="1">H2-(I2-1)*$K$2</f>
        <v>22</v>
      </c>
      <c r="K2">
        <f>24*6</f>
        <v>144</v>
      </c>
      <c r="L2">
        <f>_xlfn.FLOOR.MATH(J2/$L$1)+1</f>
        <v>1</v>
      </c>
    </row>
    <row r="3" spans="6:12" x14ac:dyDescent="0.25">
      <c r="F3" s="11" t="s">
        <v>52</v>
      </c>
      <c r="G3">
        <f t="shared" ref="G3:G56" si="2">HEX2DEC(F3)</f>
        <v>12</v>
      </c>
      <c r="H3">
        <f>SUM($G$2:G3)</f>
        <v>34</v>
      </c>
      <c r="I3">
        <f t="shared" si="0"/>
        <v>1</v>
      </c>
      <c r="J3">
        <f t="shared" si="1"/>
        <v>34</v>
      </c>
      <c r="L3">
        <f t="shared" ref="L3:L56" si="3">_xlfn.FLOOR.MATH(J3/$L$1)+1</f>
        <v>2</v>
      </c>
    </row>
    <row r="4" spans="6:12" x14ac:dyDescent="0.25">
      <c r="F4" s="11" t="s">
        <v>52</v>
      </c>
      <c r="G4">
        <f t="shared" si="2"/>
        <v>12</v>
      </c>
      <c r="H4">
        <f>SUM($G$2:G4)</f>
        <v>46</v>
      </c>
      <c r="I4">
        <f t="shared" si="0"/>
        <v>1</v>
      </c>
      <c r="J4">
        <f t="shared" si="1"/>
        <v>46</v>
      </c>
      <c r="L4">
        <f t="shared" si="3"/>
        <v>2</v>
      </c>
    </row>
    <row r="5" spans="6:12" x14ac:dyDescent="0.25">
      <c r="F5" s="11" t="s">
        <v>52</v>
      </c>
      <c r="G5">
        <f t="shared" si="2"/>
        <v>12</v>
      </c>
      <c r="H5">
        <f>SUM($G$2:G5)</f>
        <v>58</v>
      </c>
      <c r="I5">
        <f t="shared" si="0"/>
        <v>1</v>
      </c>
      <c r="J5">
        <f t="shared" si="1"/>
        <v>58</v>
      </c>
      <c r="L5">
        <f t="shared" si="3"/>
        <v>3</v>
      </c>
    </row>
    <row r="6" spans="6:12" x14ac:dyDescent="0.25">
      <c r="F6" s="11" t="s">
        <v>52</v>
      </c>
      <c r="G6">
        <f t="shared" si="2"/>
        <v>12</v>
      </c>
      <c r="H6">
        <f>SUM($G$2:G6)</f>
        <v>70</v>
      </c>
      <c r="I6">
        <f t="shared" si="0"/>
        <v>1</v>
      </c>
      <c r="J6">
        <f t="shared" si="1"/>
        <v>70</v>
      </c>
      <c r="L6">
        <f t="shared" si="3"/>
        <v>3</v>
      </c>
    </row>
    <row r="7" spans="6:12" x14ac:dyDescent="0.25">
      <c r="F7" s="11" t="s">
        <v>53</v>
      </c>
      <c r="G7">
        <f t="shared" si="2"/>
        <v>14</v>
      </c>
      <c r="H7">
        <f>SUM($G$2:G7)</f>
        <v>84</v>
      </c>
      <c r="I7">
        <f t="shared" si="0"/>
        <v>1</v>
      </c>
      <c r="J7">
        <f t="shared" si="1"/>
        <v>84</v>
      </c>
      <c r="L7">
        <f t="shared" si="3"/>
        <v>4</v>
      </c>
    </row>
    <row r="8" spans="6:12" x14ac:dyDescent="0.25">
      <c r="F8" s="11" t="s">
        <v>52</v>
      </c>
      <c r="G8">
        <f t="shared" si="2"/>
        <v>12</v>
      </c>
      <c r="H8">
        <f>SUM($G$2:G8)</f>
        <v>96</v>
      </c>
      <c r="I8">
        <f t="shared" si="0"/>
        <v>1</v>
      </c>
      <c r="J8">
        <f t="shared" si="1"/>
        <v>96</v>
      </c>
      <c r="L8">
        <f t="shared" si="3"/>
        <v>5</v>
      </c>
    </row>
    <row r="9" spans="6:12" x14ac:dyDescent="0.25">
      <c r="F9" s="11">
        <v>18</v>
      </c>
      <c r="G9">
        <f t="shared" si="2"/>
        <v>24</v>
      </c>
      <c r="H9">
        <f>SUM($G$2:G9)</f>
        <v>120</v>
      </c>
      <c r="I9">
        <f t="shared" si="0"/>
        <v>1</v>
      </c>
      <c r="J9">
        <f t="shared" si="1"/>
        <v>120</v>
      </c>
      <c r="L9">
        <f t="shared" si="3"/>
        <v>6</v>
      </c>
    </row>
    <row r="10" spans="6:12" x14ac:dyDescent="0.25">
      <c r="F10" s="11" t="s">
        <v>54</v>
      </c>
      <c r="G10">
        <f t="shared" si="2"/>
        <v>46</v>
      </c>
      <c r="H10">
        <f>SUM($G$2:G10)</f>
        <v>166</v>
      </c>
      <c r="I10">
        <f t="shared" si="0"/>
        <v>2</v>
      </c>
      <c r="J10">
        <f t="shared" si="1"/>
        <v>22</v>
      </c>
      <c r="L10">
        <f t="shared" si="3"/>
        <v>1</v>
      </c>
    </row>
    <row r="11" spans="6:12" x14ac:dyDescent="0.25">
      <c r="F11" s="11" t="s">
        <v>52</v>
      </c>
      <c r="G11">
        <f t="shared" si="2"/>
        <v>12</v>
      </c>
      <c r="H11">
        <f>SUM($G$2:G11)</f>
        <v>178</v>
      </c>
      <c r="I11">
        <f t="shared" si="0"/>
        <v>2</v>
      </c>
      <c r="J11">
        <f t="shared" si="1"/>
        <v>34</v>
      </c>
      <c r="L11">
        <f t="shared" si="3"/>
        <v>2</v>
      </c>
    </row>
    <row r="12" spans="6:12" x14ac:dyDescent="0.25">
      <c r="F12" s="11" t="s">
        <v>52</v>
      </c>
      <c r="G12">
        <f t="shared" si="2"/>
        <v>12</v>
      </c>
      <c r="H12">
        <f>SUM($G$2:G12)</f>
        <v>190</v>
      </c>
      <c r="I12">
        <f t="shared" si="0"/>
        <v>2</v>
      </c>
      <c r="J12">
        <f t="shared" si="1"/>
        <v>46</v>
      </c>
      <c r="L12">
        <f t="shared" si="3"/>
        <v>2</v>
      </c>
    </row>
    <row r="13" spans="6:12" x14ac:dyDescent="0.25">
      <c r="F13" s="11" t="s">
        <v>52</v>
      </c>
      <c r="G13">
        <f t="shared" si="2"/>
        <v>12</v>
      </c>
      <c r="H13">
        <f>SUM($G$2:G13)</f>
        <v>202</v>
      </c>
      <c r="I13">
        <f t="shared" si="0"/>
        <v>2</v>
      </c>
      <c r="J13">
        <f t="shared" si="1"/>
        <v>58</v>
      </c>
      <c r="L13">
        <f t="shared" si="3"/>
        <v>3</v>
      </c>
    </row>
    <row r="14" spans="6:12" x14ac:dyDescent="0.25">
      <c r="F14" s="11" t="s">
        <v>52</v>
      </c>
      <c r="G14">
        <f t="shared" si="2"/>
        <v>12</v>
      </c>
      <c r="H14">
        <f>SUM($G$2:G14)</f>
        <v>214</v>
      </c>
      <c r="I14">
        <f t="shared" si="0"/>
        <v>2</v>
      </c>
      <c r="J14">
        <f t="shared" si="1"/>
        <v>70</v>
      </c>
      <c r="L14">
        <f t="shared" si="3"/>
        <v>3</v>
      </c>
    </row>
    <row r="15" spans="6:12" x14ac:dyDescent="0.25">
      <c r="F15" s="11" t="s">
        <v>53</v>
      </c>
      <c r="G15">
        <f t="shared" si="2"/>
        <v>14</v>
      </c>
      <c r="H15">
        <f>SUM($G$2:G15)</f>
        <v>228</v>
      </c>
      <c r="I15">
        <f t="shared" si="0"/>
        <v>2</v>
      </c>
      <c r="J15">
        <f t="shared" si="1"/>
        <v>84</v>
      </c>
      <c r="L15">
        <f t="shared" si="3"/>
        <v>4</v>
      </c>
    </row>
    <row r="16" spans="6:12" x14ac:dyDescent="0.25">
      <c r="F16" s="11" t="s">
        <v>52</v>
      </c>
      <c r="G16">
        <f t="shared" si="2"/>
        <v>12</v>
      </c>
      <c r="H16">
        <f>SUM($G$2:G16)</f>
        <v>240</v>
      </c>
      <c r="I16">
        <f t="shared" si="0"/>
        <v>2</v>
      </c>
      <c r="J16">
        <f t="shared" si="1"/>
        <v>96</v>
      </c>
      <c r="L16">
        <f t="shared" si="3"/>
        <v>5</v>
      </c>
    </row>
    <row r="17" spans="6:12" x14ac:dyDescent="0.25">
      <c r="F17" s="11" t="s">
        <v>55</v>
      </c>
      <c r="G17">
        <f t="shared" si="2"/>
        <v>24</v>
      </c>
      <c r="H17">
        <f>SUM($G$2:G17)</f>
        <v>264</v>
      </c>
      <c r="I17">
        <f t="shared" si="0"/>
        <v>2</v>
      </c>
      <c r="J17">
        <f t="shared" si="1"/>
        <v>120</v>
      </c>
      <c r="L17">
        <f t="shared" si="3"/>
        <v>6</v>
      </c>
    </row>
    <row r="18" spans="6:12" x14ac:dyDescent="0.25">
      <c r="F18" s="11" t="s">
        <v>54</v>
      </c>
      <c r="G18">
        <f t="shared" si="2"/>
        <v>46</v>
      </c>
      <c r="H18">
        <f>SUM($G$2:G18)</f>
        <v>310</v>
      </c>
      <c r="I18">
        <f t="shared" si="0"/>
        <v>3</v>
      </c>
      <c r="J18">
        <f t="shared" si="1"/>
        <v>22</v>
      </c>
      <c r="L18">
        <f t="shared" si="3"/>
        <v>1</v>
      </c>
    </row>
    <row r="19" spans="6:12" x14ac:dyDescent="0.25">
      <c r="F19" s="11" t="s">
        <v>52</v>
      </c>
      <c r="G19">
        <f t="shared" si="2"/>
        <v>12</v>
      </c>
      <c r="H19">
        <f>SUM($G$2:G19)</f>
        <v>322</v>
      </c>
      <c r="I19">
        <f t="shared" si="0"/>
        <v>3</v>
      </c>
      <c r="J19">
        <f t="shared" si="1"/>
        <v>34</v>
      </c>
      <c r="L19">
        <f t="shared" si="3"/>
        <v>2</v>
      </c>
    </row>
    <row r="20" spans="6:12" x14ac:dyDescent="0.25">
      <c r="F20" s="11" t="s">
        <v>52</v>
      </c>
      <c r="G20">
        <f t="shared" si="2"/>
        <v>12</v>
      </c>
      <c r="H20">
        <f>SUM($G$2:G20)</f>
        <v>334</v>
      </c>
      <c r="I20">
        <f t="shared" si="0"/>
        <v>3</v>
      </c>
      <c r="J20">
        <f t="shared" si="1"/>
        <v>46</v>
      </c>
      <c r="L20">
        <f t="shared" si="3"/>
        <v>2</v>
      </c>
    </row>
    <row r="21" spans="6:12" x14ac:dyDescent="0.25">
      <c r="F21" s="11" t="s">
        <v>52</v>
      </c>
      <c r="G21">
        <f t="shared" si="2"/>
        <v>12</v>
      </c>
      <c r="H21">
        <f>SUM($G$2:G21)</f>
        <v>346</v>
      </c>
      <c r="I21">
        <f t="shared" si="0"/>
        <v>3</v>
      </c>
      <c r="J21">
        <f t="shared" si="1"/>
        <v>58</v>
      </c>
      <c r="L21">
        <f t="shared" si="3"/>
        <v>3</v>
      </c>
    </row>
    <row r="22" spans="6:12" x14ac:dyDescent="0.25">
      <c r="F22" s="11" t="s">
        <v>52</v>
      </c>
      <c r="G22">
        <f t="shared" si="2"/>
        <v>12</v>
      </c>
      <c r="H22">
        <f>SUM($G$2:G22)</f>
        <v>358</v>
      </c>
      <c r="I22">
        <f t="shared" si="0"/>
        <v>3</v>
      </c>
      <c r="J22">
        <f t="shared" si="1"/>
        <v>70</v>
      </c>
      <c r="L22">
        <f t="shared" si="3"/>
        <v>3</v>
      </c>
    </row>
    <row r="23" spans="6:12" x14ac:dyDescent="0.25">
      <c r="F23" s="11" t="s">
        <v>53</v>
      </c>
      <c r="G23">
        <f t="shared" si="2"/>
        <v>14</v>
      </c>
      <c r="H23">
        <f>SUM($G$2:G23)</f>
        <v>372</v>
      </c>
      <c r="I23">
        <f t="shared" si="0"/>
        <v>3</v>
      </c>
      <c r="J23">
        <f t="shared" si="1"/>
        <v>84</v>
      </c>
      <c r="L23">
        <f t="shared" si="3"/>
        <v>4</v>
      </c>
    </row>
    <row r="24" spans="6:12" x14ac:dyDescent="0.25">
      <c r="F24" s="11" t="s">
        <v>52</v>
      </c>
      <c r="G24">
        <f t="shared" si="2"/>
        <v>12</v>
      </c>
      <c r="H24">
        <f>SUM($G$2:G24)</f>
        <v>384</v>
      </c>
      <c r="I24">
        <f t="shared" si="0"/>
        <v>3</v>
      </c>
      <c r="J24">
        <f t="shared" si="1"/>
        <v>96</v>
      </c>
      <c r="L24">
        <f t="shared" si="3"/>
        <v>5</v>
      </c>
    </row>
    <row r="25" spans="6:12" x14ac:dyDescent="0.25">
      <c r="F25" s="11" t="s">
        <v>55</v>
      </c>
      <c r="G25">
        <f t="shared" si="2"/>
        <v>24</v>
      </c>
      <c r="H25">
        <f>SUM($G$2:G25)</f>
        <v>408</v>
      </c>
      <c r="I25">
        <f t="shared" si="0"/>
        <v>3</v>
      </c>
      <c r="J25">
        <f t="shared" si="1"/>
        <v>120</v>
      </c>
      <c r="L25">
        <f t="shared" si="3"/>
        <v>6</v>
      </c>
    </row>
    <row r="26" spans="6:12" x14ac:dyDescent="0.25">
      <c r="F26" s="11" t="s">
        <v>54</v>
      </c>
      <c r="G26">
        <f t="shared" si="2"/>
        <v>46</v>
      </c>
      <c r="H26">
        <f>SUM($G$2:G26)</f>
        <v>454</v>
      </c>
      <c r="I26">
        <f t="shared" si="0"/>
        <v>4</v>
      </c>
      <c r="J26">
        <f t="shared" si="1"/>
        <v>22</v>
      </c>
      <c r="L26">
        <f t="shared" si="3"/>
        <v>1</v>
      </c>
    </row>
    <row r="27" spans="6:12" x14ac:dyDescent="0.25">
      <c r="F27" s="11" t="s">
        <v>52</v>
      </c>
      <c r="G27">
        <f t="shared" si="2"/>
        <v>12</v>
      </c>
      <c r="H27">
        <f>SUM($G$2:G27)</f>
        <v>466</v>
      </c>
      <c r="I27">
        <f t="shared" si="0"/>
        <v>4</v>
      </c>
      <c r="J27">
        <f t="shared" si="1"/>
        <v>34</v>
      </c>
      <c r="L27">
        <f t="shared" si="3"/>
        <v>2</v>
      </c>
    </row>
    <row r="28" spans="6:12" x14ac:dyDescent="0.25">
      <c r="F28" s="11" t="s">
        <v>52</v>
      </c>
      <c r="G28">
        <f t="shared" si="2"/>
        <v>12</v>
      </c>
      <c r="H28">
        <f>SUM($G$2:G28)</f>
        <v>478</v>
      </c>
      <c r="I28">
        <f t="shared" si="0"/>
        <v>4</v>
      </c>
      <c r="J28">
        <f t="shared" si="1"/>
        <v>46</v>
      </c>
      <c r="L28">
        <f t="shared" si="3"/>
        <v>2</v>
      </c>
    </row>
    <row r="29" spans="6:12" x14ac:dyDescent="0.25">
      <c r="F29" s="11" t="s">
        <v>52</v>
      </c>
      <c r="G29">
        <f t="shared" si="2"/>
        <v>12</v>
      </c>
      <c r="H29">
        <f>SUM($G$2:G29)</f>
        <v>490</v>
      </c>
      <c r="I29">
        <f t="shared" si="0"/>
        <v>4</v>
      </c>
      <c r="J29">
        <f t="shared" si="1"/>
        <v>58</v>
      </c>
      <c r="L29">
        <f t="shared" si="3"/>
        <v>3</v>
      </c>
    </row>
    <row r="30" spans="6:12" x14ac:dyDescent="0.25">
      <c r="F30" s="11" t="s">
        <v>52</v>
      </c>
      <c r="G30">
        <f t="shared" si="2"/>
        <v>12</v>
      </c>
      <c r="H30">
        <f>SUM($G$2:G30)</f>
        <v>502</v>
      </c>
      <c r="I30">
        <f t="shared" si="0"/>
        <v>4</v>
      </c>
      <c r="J30">
        <f t="shared" si="1"/>
        <v>70</v>
      </c>
      <c r="L30">
        <f t="shared" si="3"/>
        <v>3</v>
      </c>
    </row>
    <row r="31" spans="6:12" x14ac:dyDescent="0.25">
      <c r="F31" s="11" t="s">
        <v>53</v>
      </c>
      <c r="G31">
        <f t="shared" si="2"/>
        <v>14</v>
      </c>
      <c r="H31">
        <f>SUM($G$2:G31)</f>
        <v>516</v>
      </c>
      <c r="I31">
        <f t="shared" si="0"/>
        <v>4</v>
      </c>
      <c r="J31">
        <f t="shared" si="1"/>
        <v>84</v>
      </c>
      <c r="L31">
        <f t="shared" si="3"/>
        <v>4</v>
      </c>
    </row>
    <row r="32" spans="6:12" x14ac:dyDescent="0.25">
      <c r="F32" s="11" t="s">
        <v>52</v>
      </c>
      <c r="G32">
        <f t="shared" si="2"/>
        <v>12</v>
      </c>
      <c r="H32">
        <f>SUM($G$2:G32)</f>
        <v>528</v>
      </c>
      <c r="I32">
        <f t="shared" si="0"/>
        <v>4</v>
      </c>
      <c r="J32">
        <f t="shared" si="1"/>
        <v>96</v>
      </c>
      <c r="L32">
        <f t="shared" si="3"/>
        <v>5</v>
      </c>
    </row>
    <row r="33" spans="6:19" x14ac:dyDescent="0.25">
      <c r="F33" s="11" t="s">
        <v>55</v>
      </c>
      <c r="G33">
        <f t="shared" si="2"/>
        <v>24</v>
      </c>
      <c r="H33">
        <f>SUM($G$2:G33)</f>
        <v>552</v>
      </c>
      <c r="I33">
        <f t="shared" si="0"/>
        <v>4</v>
      </c>
      <c r="J33">
        <f t="shared" si="1"/>
        <v>120</v>
      </c>
      <c r="L33">
        <f t="shared" si="3"/>
        <v>6</v>
      </c>
      <c r="O33">
        <v>2</v>
      </c>
      <c r="P33" t="s">
        <v>61</v>
      </c>
    </row>
    <row r="34" spans="6:19" x14ac:dyDescent="0.25">
      <c r="F34" s="11" t="s">
        <v>54</v>
      </c>
      <c r="G34">
        <f t="shared" si="2"/>
        <v>46</v>
      </c>
      <c r="H34">
        <f>SUM($G$2:G34)</f>
        <v>598</v>
      </c>
      <c r="I34">
        <f t="shared" si="0"/>
        <v>5</v>
      </c>
      <c r="J34">
        <f t="shared" si="1"/>
        <v>22</v>
      </c>
      <c r="K34">
        <v>96</v>
      </c>
      <c r="L34">
        <f t="shared" si="3"/>
        <v>1</v>
      </c>
      <c r="O34">
        <v>3</v>
      </c>
      <c r="P34" t="s">
        <v>58</v>
      </c>
    </row>
    <row r="35" spans="6:19" x14ac:dyDescent="0.25">
      <c r="F35" s="11" t="s">
        <v>52</v>
      </c>
      <c r="G35">
        <f t="shared" si="2"/>
        <v>12</v>
      </c>
      <c r="H35">
        <f>SUM($G$2:G35)</f>
        <v>610</v>
      </c>
      <c r="I35">
        <f>_xlfn.FLOOR.MATH(((H35-$K$2*4)/$K$34+1))+4</f>
        <v>5</v>
      </c>
      <c r="J35">
        <f>H35-4*$K$2-(I35-5)*$K$34</f>
        <v>34</v>
      </c>
      <c r="L35">
        <f t="shared" si="3"/>
        <v>2</v>
      </c>
      <c r="O35">
        <v>4</v>
      </c>
      <c r="P35" t="s">
        <v>60</v>
      </c>
    </row>
    <row r="36" spans="6:19" x14ac:dyDescent="0.25">
      <c r="F36" s="11" t="s">
        <v>52</v>
      </c>
      <c r="G36">
        <f t="shared" si="2"/>
        <v>12</v>
      </c>
      <c r="H36">
        <f>SUM($G$2:G36)</f>
        <v>622</v>
      </c>
      <c r="I36">
        <f t="shared" ref="I36:I56" si="4">_xlfn.FLOOR.MATH(((H36-$K$2*4)/$K$34+1))+4</f>
        <v>5</v>
      </c>
      <c r="J36">
        <f>H36-4*$K$2-(I36-5)*$K$34</f>
        <v>46</v>
      </c>
      <c r="L36">
        <f t="shared" si="3"/>
        <v>2</v>
      </c>
      <c r="O36">
        <v>6</v>
      </c>
      <c r="P36" t="s">
        <v>47</v>
      </c>
    </row>
    <row r="37" spans="6:19" x14ac:dyDescent="0.25">
      <c r="F37" s="11" t="s">
        <v>52</v>
      </c>
      <c r="G37">
        <f t="shared" si="2"/>
        <v>12</v>
      </c>
      <c r="H37">
        <f>SUM($G$2:G37)</f>
        <v>634</v>
      </c>
      <c r="I37">
        <f t="shared" si="4"/>
        <v>5</v>
      </c>
      <c r="J37">
        <f>H37-4*$K$2-(I37-5)*$K$34</f>
        <v>58</v>
      </c>
      <c r="L37">
        <f t="shared" si="3"/>
        <v>3</v>
      </c>
      <c r="O37">
        <v>8</v>
      </c>
      <c r="P37" t="s">
        <v>59</v>
      </c>
    </row>
    <row r="38" spans="6:19" x14ac:dyDescent="0.25">
      <c r="F38" s="11" t="s">
        <v>52</v>
      </c>
      <c r="G38">
        <f t="shared" si="2"/>
        <v>12</v>
      </c>
      <c r="H38">
        <f>SUM($G$2:G38)</f>
        <v>646</v>
      </c>
      <c r="I38">
        <f t="shared" si="4"/>
        <v>5</v>
      </c>
      <c r="J38">
        <f>H38-4*$K$2-(I38-5)*$K$34</f>
        <v>70</v>
      </c>
      <c r="L38">
        <f t="shared" si="3"/>
        <v>3</v>
      </c>
      <c r="O38">
        <v>12</v>
      </c>
      <c r="P38" t="s">
        <v>45</v>
      </c>
      <c r="S38" s="5" t="s">
        <v>63</v>
      </c>
    </row>
    <row r="39" spans="6:19" x14ac:dyDescent="0.25">
      <c r="F39" s="11" t="s">
        <v>53</v>
      </c>
      <c r="G39">
        <f t="shared" si="2"/>
        <v>14</v>
      </c>
      <c r="H39">
        <f>SUM($G$2:G39)</f>
        <v>660</v>
      </c>
      <c r="I39">
        <f t="shared" si="4"/>
        <v>5</v>
      </c>
      <c r="J39">
        <f t="shared" ref="J39:J47" si="5">H39-4*$K$2-(I39-5)*$K$34</f>
        <v>84</v>
      </c>
      <c r="L39">
        <f t="shared" si="3"/>
        <v>4</v>
      </c>
      <c r="O39">
        <v>24</v>
      </c>
      <c r="P39" t="s">
        <v>57</v>
      </c>
      <c r="R39">
        <v>22</v>
      </c>
      <c r="S39" t="s">
        <v>62</v>
      </c>
    </row>
    <row r="40" spans="6:19" x14ac:dyDescent="0.25">
      <c r="F40" s="11" t="s">
        <v>52</v>
      </c>
      <c r="G40">
        <f t="shared" si="2"/>
        <v>12</v>
      </c>
      <c r="H40">
        <f>SUM($G$2:G40)</f>
        <v>672</v>
      </c>
      <c r="I40">
        <f t="shared" si="4"/>
        <v>6</v>
      </c>
      <c r="J40">
        <f t="shared" si="5"/>
        <v>0</v>
      </c>
      <c r="L40">
        <f t="shared" si="3"/>
        <v>1</v>
      </c>
      <c r="S40" t="s">
        <v>68</v>
      </c>
    </row>
    <row r="41" spans="6:19" x14ac:dyDescent="0.25">
      <c r="F41" s="11" t="s">
        <v>56</v>
      </c>
      <c r="G41">
        <f t="shared" si="2"/>
        <v>22</v>
      </c>
      <c r="H41">
        <f>SUM($G$2:G41)</f>
        <v>694</v>
      </c>
      <c r="I41">
        <f t="shared" si="4"/>
        <v>6</v>
      </c>
      <c r="J41">
        <f t="shared" si="5"/>
        <v>22</v>
      </c>
      <c r="L41">
        <f t="shared" si="3"/>
        <v>1</v>
      </c>
      <c r="S41" s="5" t="s">
        <v>67</v>
      </c>
    </row>
    <row r="42" spans="6:19" x14ac:dyDescent="0.25">
      <c r="F42" s="11" t="s">
        <v>52</v>
      </c>
      <c r="G42">
        <f t="shared" si="2"/>
        <v>12</v>
      </c>
      <c r="H42">
        <f>SUM($G$2:G42)</f>
        <v>706</v>
      </c>
      <c r="I42">
        <f t="shared" si="4"/>
        <v>6</v>
      </c>
      <c r="J42">
        <f t="shared" si="5"/>
        <v>34</v>
      </c>
      <c r="L42">
        <f t="shared" si="3"/>
        <v>2</v>
      </c>
    </row>
    <row r="43" spans="6:19" x14ac:dyDescent="0.25">
      <c r="F43" s="11" t="s">
        <v>52</v>
      </c>
      <c r="G43">
        <f t="shared" si="2"/>
        <v>12</v>
      </c>
      <c r="H43">
        <f>SUM($G$2:G43)</f>
        <v>718</v>
      </c>
      <c r="I43">
        <f t="shared" si="4"/>
        <v>6</v>
      </c>
      <c r="J43">
        <f t="shared" si="5"/>
        <v>46</v>
      </c>
      <c r="L43">
        <f t="shared" si="3"/>
        <v>2</v>
      </c>
      <c r="R43">
        <v>14</v>
      </c>
      <c r="S43" t="s">
        <v>69</v>
      </c>
    </row>
    <row r="44" spans="6:19" x14ac:dyDescent="0.25">
      <c r="F44" s="11" t="s">
        <v>52</v>
      </c>
      <c r="G44">
        <f t="shared" si="2"/>
        <v>12</v>
      </c>
      <c r="H44">
        <f>SUM($G$2:G44)</f>
        <v>730</v>
      </c>
      <c r="I44">
        <f t="shared" si="4"/>
        <v>6</v>
      </c>
      <c r="J44">
        <f t="shared" si="5"/>
        <v>58</v>
      </c>
      <c r="L44">
        <f t="shared" si="3"/>
        <v>3</v>
      </c>
    </row>
    <row r="45" spans="6:19" x14ac:dyDescent="0.25">
      <c r="F45" s="11" t="s">
        <v>52</v>
      </c>
      <c r="G45">
        <f t="shared" si="2"/>
        <v>12</v>
      </c>
      <c r="H45">
        <f>SUM($G$2:G45)</f>
        <v>742</v>
      </c>
      <c r="I45">
        <f t="shared" si="4"/>
        <v>6</v>
      </c>
      <c r="J45">
        <f t="shared" si="5"/>
        <v>70</v>
      </c>
      <c r="L45">
        <f t="shared" si="3"/>
        <v>3</v>
      </c>
    </row>
    <row r="46" spans="6:19" x14ac:dyDescent="0.25">
      <c r="F46" s="11" t="s">
        <v>53</v>
      </c>
      <c r="G46">
        <f t="shared" si="2"/>
        <v>14</v>
      </c>
      <c r="H46">
        <f>SUM($G$2:G46)</f>
        <v>756</v>
      </c>
      <c r="I46">
        <f t="shared" si="4"/>
        <v>6</v>
      </c>
      <c r="J46">
        <f t="shared" si="5"/>
        <v>84</v>
      </c>
      <c r="L46">
        <f t="shared" si="3"/>
        <v>4</v>
      </c>
    </row>
    <row r="47" spans="6:19" x14ac:dyDescent="0.25">
      <c r="F47" s="11" t="s">
        <v>52</v>
      </c>
      <c r="G47">
        <f t="shared" si="2"/>
        <v>12</v>
      </c>
      <c r="H47">
        <f>SUM($G$2:G47)</f>
        <v>768</v>
      </c>
      <c r="I47">
        <f t="shared" si="4"/>
        <v>7</v>
      </c>
      <c r="J47">
        <f t="shared" si="5"/>
        <v>0</v>
      </c>
      <c r="L47">
        <f t="shared" si="3"/>
        <v>1</v>
      </c>
    </row>
    <row r="48" spans="6:19" x14ac:dyDescent="0.25">
      <c r="F48" s="11" t="s">
        <v>56</v>
      </c>
      <c r="G48">
        <f t="shared" si="2"/>
        <v>22</v>
      </c>
      <c r="H48">
        <f>SUM($G$2:G48)</f>
        <v>790</v>
      </c>
      <c r="I48">
        <f t="shared" si="4"/>
        <v>7</v>
      </c>
      <c r="J48">
        <f>H48-4*$K$2-2*$K$34-(I48-7)*$K$48</f>
        <v>22</v>
      </c>
      <c r="K48">
        <f>K34+12</f>
        <v>108</v>
      </c>
      <c r="L48">
        <f t="shared" si="3"/>
        <v>1</v>
      </c>
    </row>
    <row r="49" spans="6:12" x14ac:dyDescent="0.25">
      <c r="F49" s="11" t="s">
        <v>52</v>
      </c>
      <c r="G49">
        <f t="shared" si="2"/>
        <v>12</v>
      </c>
      <c r="H49">
        <f>SUM($G$2:G49)</f>
        <v>802</v>
      </c>
      <c r="I49">
        <f t="shared" si="4"/>
        <v>7</v>
      </c>
      <c r="J49">
        <f t="shared" ref="J49:J55" si="6">H49-4*$K$2-2*$K$34-(I49-7)*$K$48</f>
        <v>34</v>
      </c>
      <c r="L49">
        <f t="shared" si="3"/>
        <v>2</v>
      </c>
    </row>
    <row r="50" spans="6:12" x14ac:dyDescent="0.25">
      <c r="F50" s="11" t="s">
        <v>52</v>
      </c>
      <c r="G50">
        <f t="shared" si="2"/>
        <v>12</v>
      </c>
      <c r="H50">
        <f>SUM($G$2:G50)</f>
        <v>814</v>
      </c>
      <c r="I50">
        <f t="shared" si="4"/>
        <v>7</v>
      </c>
      <c r="J50">
        <f t="shared" si="6"/>
        <v>46</v>
      </c>
      <c r="L50">
        <f t="shared" si="3"/>
        <v>2</v>
      </c>
    </row>
    <row r="51" spans="6:12" x14ac:dyDescent="0.25">
      <c r="F51" s="11" t="s">
        <v>64</v>
      </c>
      <c r="G51">
        <f t="shared" si="2"/>
        <v>2</v>
      </c>
      <c r="H51">
        <f>SUM($G$2:G51)</f>
        <v>816</v>
      </c>
      <c r="I51">
        <f t="shared" si="4"/>
        <v>7</v>
      </c>
      <c r="J51">
        <f t="shared" si="6"/>
        <v>48</v>
      </c>
      <c r="L51">
        <f t="shared" si="3"/>
        <v>3</v>
      </c>
    </row>
    <row r="52" spans="6:12" x14ac:dyDescent="0.25">
      <c r="F52" s="11" t="s">
        <v>52</v>
      </c>
      <c r="G52">
        <f t="shared" si="2"/>
        <v>12</v>
      </c>
      <c r="H52">
        <f>SUM($G$2:G52)</f>
        <v>828</v>
      </c>
      <c r="I52">
        <f t="shared" si="4"/>
        <v>7</v>
      </c>
      <c r="J52">
        <f t="shared" si="6"/>
        <v>60</v>
      </c>
      <c r="L52">
        <f t="shared" si="3"/>
        <v>3</v>
      </c>
    </row>
    <row r="53" spans="6:12" x14ac:dyDescent="0.25">
      <c r="F53" s="11" t="s">
        <v>52</v>
      </c>
      <c r="G53">
        <f t="shared" si="2"/>
        <v>12</v>
      </c>
      <c r="H53">
        <f>SUM($G$2:G53)</f>
        <v>840</v>
      </c>
      <c r="I53">
        <f t="shared" si="4"/>
        <v>7</v>
      </c>
      <c r="J53">
        <f t="shared" si="6"/>
        <v>72</v>
      </c>
      <c r="L53">
        <f t="shared" si="3"/>
        <v>4</v>
      </c>
    </row>
    <row r="54" spans="6:12" x14ac:dyDescent="0.25">
      <c r="F54" s="11" t="s">
        <v>52</v>
      </c>
      <c r="G54">
        <f t="shared" si="2"/>
        <v>12</v>
      </c>
      <c r="H54">
        <f>SUM($G$2:G54)</f>
        <v>852</v>
      </c>
      <c r="I54">
        <f t="shared" si="4"/>
        <v>7</v>
      </c>
      <c r="J54">
        <f t="shared" si="6"/>
        <v>84</v>
      </c>
      <c r="L54">
        <f t="shared" si="3"/>
        <v>4</v>
      </c>
    </row>
    <row r="55" spans="6:12" x14ac:dyDescent="0.25">
      <c r="F55" s="11" t="s">
        <v>65</v>
      </c>
      <c r="G55">
        <f t="shared" si="2"/>
        <v>8</v>
      </c>
      <c r="H55">
        <f>SUM($G$2:G55)</f>
        <v>860</v>
      </c>
      <c r="I55">
        <f t="shared" si="4"/>
        <v>7</v>
      </c>
      <c r="J55">
        <f t="shared" si="6"/>
        <v>92</v>
      </c>
      <c r="L55">
        <f t="shared" si="3"/>
        <v>4</v>
      </c>
    </row>
    <row r="56" spans="6:12" x14ac:dyDescent="0.25">
      <c r="F56" s="11" t="s">
        <v>66</v>
      </c>
      <c r="G56">
        <f t="shared" si="2"/>
        <v>148</v>
      </c>
      <c r="H56">
        <f>SUM($G$2:G56)</f>
        <v>1008</v>
      </c>
      <c r="I56">
        <f t="shared" si="4"/>
        <v>9</v>
      </c>
      <c r="J56">
        <f>H56-4*$K$2-2*$K$34-$K$48-(I56-8)*$K$2</f>
        <v>-12</v>
      </c>
      <c r="L56">
        <f t="shared" si="3"/>
        <v>0</v>
      </c>
    </row>
    <row r="57" spans="6:12" x14ac:dyDescent="0.25">
      <c r="F57" s="10" t="str">
        <f>DEC2HEX(G57)</f>
        <v>3F0</v>
      </c>
      <c r="G57">
        <f>SUM(G2:G56)</f>
        <v>1008</v>
      </c>
      <c r="L57">
        <f>4*K2+2*K34+K48+K2</f>
        <v>1020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6EC3-CD64-4D04-B12E-80E1B2684D37}">
  <dimension ref="A1:Q88"/>
  <sheetViews>
    <sheetView topLeftCell="A67" workbookViewId="0">
      <selection activeCell="I91" sqref="I91"/>
    </sheetView>
  </sheetViews>
  <sheetFormatPr defaultRowHeight="15" x14ac:dyDescent="0.25"/>
  <cols>
    <col min="3" max="3" width="18.140625" customWidth="1"/>
    <col min="4" max="4" width="21.140625" customWidth="1"/>
    <col min="13" max="13" width="9.140625" bestFit="1" customWidth="1"/>
    <col min="14" max="14" width="9.7109375" bestFit="1" customWidth="1"/>
  </cols>
  <sheetData>
    <row r="1" spans="1:14" x14ac:dyDescent="0.25">
      <c r="B1">
        <f>150*24/D1</f>
        <v>37.89473684210526</v>
      </c>
      <c r="C1">
        <f>ROUND(150*24/D1,0)</f>
        <v>38</v>
      </c>
      <c r="D1">
        <v>95</v>
      </c>
      <c r="L1">
        <v>1</v>
      </c>
      <c r="M1" s="23">
        <f>150*24/L1</f>
        <v>3600</v>
      </c>
    </row>
    <row r="2" spans="1:14" x14ac:dyDescent="0.25">
      <c r="C2">
        <v>39</v>
      </c>
      <c r="D2">
        <f>150*24/C2</f>
        <v>92.307692307692307</v>
      </c>
      <c r="L2">
        <f>L1+1</f>
        <v>2</v>
      </c>
      <c r="M2" s="23">
        <f>150*24/L2</f>
        <v>1800</v>
      </c>
      <c r="N2" s="4">
        <f>M2-M1</f>
        <v>-1800</v>
      </c>
    </row>
    <row r="3" spans="1:14" x14ac:dyDescent="0.25">
      <c r="A3">
        <v>1</v>
      </c>
      <c r="B3">
        <f>ROUNDDOWN($C$2/8*A3,0)-ROUNDDOWN($C$2/8*(A3-1),0)</f>
        <v>4</v>
      </c>
      <c r="C3">
        <f>($C$2-MOD($C$2,12))/12</f>
        <v>3</v>
      </c>
      <c r="E3" t="b">
        <f>B3+B4=C3+C4+C5</f>
        <v>1</v>
      </c>
      <c r="F3">
        <f>($C$1 - MOD($C$1,8))/8</f>
        <v>4</v>
      </c>
      <c r="H3" t="str">
        <f ca="1">_xlfn.FORMULATEXT(B3)</f>
        <v>=ROUNDDOWN($C$2/8*A3,0)-ROUNDDOWN($C$2/8*(A3-1),0)</v>
      </c>
      <c r="L3">
        <f>L2+1</f>
        <v>3</v>
      </c>
      <c r="M3" s="23">
        <f>150*24/L3</f>
        <v>1200</v>
      </c>
      <c r="N3" s="4">
        <f>M3-M2</f>
        <v>-600</v>
      </c>
    </row>
    <row r="4" spans="1:14" x14ac:dyDescent="0.25">
      <c r="A4">
        <f>A3+1</f>
        <v>2</v>
      </c>
      <c r="B4">
        <f>ROUNDDOWN($C$2/8*A4,0)-ROUNDDOWN($C$2/8*(A4-1),0)</f>
        <v>5</v>
      </c>
      <c r="C4">
        <f>($C$2*A4-MOD($C$2*A4,12))/12-SUM($C$3:C3)</f>
        <v>3</v>
      </c>
      <c r="E4" t="b">
        <f>B5+B6=C6+C7+C8</f>
        <v>1</v>
      </c>
      <c r="F4">
        <f>($C$1*ROWS($J$30:J31) - MOD($C$1*ROWS($J$30:J31),8))/8-SUM($F$3:F3)</f>
        <v>5</v>
      </c>
      <c r="H4" t="s">
        <v>234</v>
      </c>
      <c r="L4">
        <f>L3+1</f>
        <v>4</v>
      </c>
      <c r="M4" s="23">
        <f>150*24/L4</f>
        <v>900</v>
      </c>
      <c r="N4" s="4">
        <f>M4-M3</f>
        <v>-300</v>
      </c>
    </row>
    <row r="5" spans="1:14" x14ac:dyDescent="0.25">
      <c r="A5">
        <f>A4+1</f>
        <v>3</v>
      </c>
      <c r="B5">
        <f>ROUNDDOWN($C$2/8*A5,0)-ROUNDDOWN($C$2/8*(A5-1),0)</f>
        <v>5</v>
      </c>
      <c r="C5">
        <f>($C$2*A5-MOD($C$2*A5,12))/12-SUM($C$3:C4)</f>
        <v>3</v>
      </c>
      <c r="E5" t="b">
        <f>B7+B8=C9+C10+C11</f>
        <v>1</v>
      </c>
      <c r="F5">
        <f>($C$1*ROWS($J$30:J32) - MOD($C$1*ROWS($J$30:J32),8))/8-SUM($F$3:F4)</f>
        <v>5</v>
      </c>
      <c r="L5">
        <f>L4+1</f>
        <v>5</v>
      </c>
      <c r="M5" s="23">
        <f>150*24/L5</f>
        <v>720</v>
      </c>
      <c r="N5" s="4">
        <f>M5-M4</f>
        <v>-180</v>
      </c>
    </row>
    <row r="6" spans="1:14" x14ac:dyDescent="0.25">
      <c r="A6">
        <f>A5+1</f>
        <v>4</v>
      </c>
      <c r="B6">
        <f>ROUNDDOWN($C$2/8*A6,0)-ROUNDDOWN($C$2/8*(A6-1),0)</f>
        <v>5</v>
      </c>
      <c r="C6">
        <f>($C$2*A6-MOD($C$2*A6,12))/12-SUM($C$3:C5)</f>
        <v>4</v>
      </c>
      <c r="E6" t="b">
        <f>B9+B10=C12+C13+C14</f>
        <v>1</v>
      </c>
      <c r="F6">
        <f>($C$1*ROWS($J$30:J33) - MOD($C$1*ROWS($J$30:J33),8))/8-SUM($F$3:F5)</f>
        <v>5</v>
      </c>
      <c r="J6" t="s">
        <v>233</v>
      </c>
      <c r="L6">
        <f>L5+1</f>
        <v>6</v>
      </c>
      <c r="M6" s="23">
        <f>150*24/L6</f>
        <v>600</v>
      </c>
      <c r="N6" s="4">
        <f>M6-M5</f>
        <v>-120</v>
      </c>
    </row>
    <row r="7" spans="1:14" x14ac:dyDescent="0.25">
      <c r="A7">
        <f>A6+1</f>
        <v>5</v>
      </c>
      <c r="B7">
        <f>ROUNDDOWN($C$2/8*A7,0)-ROUNDDOWN($C$2/8*(A7-1),0)</f>
        <v>5</v>
      </c>
      <c r="C7">
        <f>($C$2*A7-MOD($C$2*A7,12))/12-SUM($C$3:C6)</f>
        <v>3</v>
      </c>
      <c r="F7">
        <f>($C$1*ROWS($J$30:J34) - MOD($C$1*ROWS($J$30:J34),8))/8-SUM($F$3:F6)</f>
        <v>4</v>
      </c>
      <c r="J7" s="5" t="s">
        <v>232</v>
      </c>
      <c r="L7">
        <f>L6+1</f>
        <v>7</v>
      </c>
      <c r="M7" s="23">
        <f>150*24/L7</f>
        <v>514.28571428571433</v>
      </c>
      <c r="N7" s="4">
        <f>M7-M6</f>
        <v>-85.714285714285666</v>
      </c>
    </row>
    <row r="8" spans="1:14" x14ac:dyDescent="0.25">
      <c r="A8">
        <f>A7+1</f>
        <v>6</v>
      </c>
      <c r="B8">
        <f>ROUNDDOWN($C$2/8*A8,0)-ROUNDDOWN($C$2/8*(A8-1),0)</f>
        <v>5</v>
      </c>
      <c r="C8">
        <f>($C$2*A8-MOD($C$2*A8,12))/12-SUM($C$3:C7)</f>
        <v>3</v>
      </c>
      <c r="F8">
        <f>($C$1*ROWS($J$30:J35) - MOD($C$1*ROWS($J$30:J35),8))/8-SUM($F$3:F7)</f>
        <v>5</v>
      </c>
      <c r="L8">
        <f>L7+1</f>
        <v>8</v>
      </c>
      <c r="M8" s="23">
        <f>150*24/L8</f>
        <v>450</v>
      </c>
      <c r="N8" s="4">
        <f>M8-M7</f>
        <v>-64.285714285714334</v>
      </c>
    </row>
    <row r="9" spans="1:14" x14ac:dyDescent="0.25">
      <c r="A9">
        <f>A8+1</f>
        <v>7</v>
      </c>
      <c r="B9">
        <f>ROUNDDOWN($C$2/8*A9,0)-ROUNDDOWN($C$2/8*(A9-1),0)</f>
        <v>5</v>
      </c>
      <c r="C9">
        <f>($C$2*A9-MOD($C$2*A9,12))/12-SUM($C$3:C8)</f>
        <v>3</v>
      </c>
      <c r="F9">
        <f>($C$1*ROWS($J$30:J36) - MOD($C$1*ROWS($J$30:J36),8))/8-SUM($F$3:F8)</f>
        <v>5</v>
      </c>
      <c r="H9" t="s">
        <v>231</v>
      </c>
      <c r="I9" t="s">
        <v>228</v>
      </c>
      <c r="J9" t="s">
        <v>230</v>
      </c>
      <c r="L9">
        <f>L8+1</f>
        <v>9</v>
      </c>
      <c r="M9" s="23">
        <f>150*24/L9</f>
        <v>400</v>
      </c>
      <c r="N9" s="4">
        <f>M9-M8</f>
        <v>-50</v>
      </c>
    </row>
    <row r="10" spans="1:14" x14ac:dyDescent="0.25">
      <c r="A10">
        <f>A9+1</f>
        <v>8</v>
      </c>
      <c r="B10">
        <f>ROUNDDOWN($C$2/8*A10,0)-ROUNDDOWN($C$2/8*(A10-1),0)</f>
        <v>5</v>
      </c>
      <c r="C10">
        <f>($C$2*A10-MOD($C$2*A10,12))/12-SUM($C$3:C9)</f>
        <v>4</v>
      </c>
      <c r="F10">
        <f>($C$1*ROWS($J$30:J37) - MOD($C$1*ROWS($J$30:J37),8))/8-SUM($F$3:F9)</f>
        <v>5</v>
      </c>
      <c r="H10" t="s">
        <v>229</v>
      </c>
      <c r="I10" t="s">
        <v>228</v>
      </c>
      <c r="J10" t="s">
        <v>227</v>
      </c>
      <c r="L10">
        <f>L9+1</f>
        <v>10</v>
      </c>
      <c r="M10" s="23">
        <f>150*24/L10</f>
        <v>360</v>
      </c>
      <c r="N10" s="4">
        <f>M10-M9</f>
        <v>-40</v>
      </c>
    </row>
    <row r="11" spans="1:14" x14ac:dyDescent="0.25">
      <c r="A11">
        <v>9</v>
      </c>
      <c r="C11">
        <f>($C$2*A11-MOD($C$2*A11,12))/12-SUM($C$3:C10)</f>
        <v>3</v>
      </c>
      <c r="F11">
        <f>SUM(F3:F10)</f>
        <v>38</v>
      </c>
      <c r="L11">
        <f>L10+1</f>
        <v>11</v>
      </c>
      <c r="M11" s="23">
        <f>150*24/L11</f>
        <v>327.27272727272725</v>
      </c>
      <c r="N11" s="4">
        <f>M11-M10</f>
        <v>-32.727272727272748</v>
      </c>
    </row>
    <row r="12" spans="1:14" x14ac:dyDescent="0.25">
      <c r="A12">
        <v>10</v>
      </c>
      <c r="C12">
        <f>($C$2*A12-MOD($C$2*A12,12))/12-SUM($C$3:C11)</f>
        <v>3</v>
      </c>
      <c r="M12" s="23"/>
      <c r="N12" s="4"/>
    </row>
    <row r="13" spans="1:14" x14ac:dyDescent="0.25">
      <c r="A13">
        <v>11</v>
      </c>
      <c r="C13">
        <f>($C$2*A13-MOD($C$2*A13,12))/12-SUM($C$3:C12)</f>
        <v>3</v>
      </c>
      <c r="M13" s="23"/>
      <c r="N13" s="4"/>
    </row>
    <row r="14" spans="1:14" x14ac:dyDescent="0.25">
      <c r="A14">
        <v>12</v>
      </c>
      <c r="C14">
        <f>($C$2*A14-MOD($C$2*A14,12))/12-SUM($C$3:C13)</f>
        <v>4</v>
      </c>
      <c r="M14" s="23"/>
      <c r="N14" s="4"/>
    </row>
    <row r="15" spans="1:14" x14ac:dyDescent="0.25">
      <c r="B15">
        <f>SUM(B3:B10)</f>
        <v>39</v>
      </c>
      <c r="C15">
        <f>SUM(C3:C14)</f>
        <v>39</v>
      </c>
      <c r="M15" s="23"/>
      <c r="N15" s="4"/>
    </row>
    <row r="16" spans="1:14" x14ac:dyDescent="0.25">
      <c r="A16" t="s">
        <v>226</v>
      </c>
      <c r="L16">
        <f>L11+1</f>
        <v>12</v>
      </c>
      <c r="M16" s="23">
        <f>150*24/L16</f>
        <v>300</v>
      </c>
      <c r="N16" s="4">
        <f>M16-M11</f>
        <v>-27.272727272727252</v>
      </c>
    </row>
    <row r="17" spans="1:17" x14ac:dyDescent="0.25">
      <c r="A17" t="s">
        <v>221</v>
      </c>
      <c r="B17" t="s">
        <v>225</v>
      </c>
      <c r="L17">
        <f>L16+1</f>
        <v>13</v>
      </c>
      <c r="M17" s="23">
        <f>150*24/L17</f>
        <v>276.92307692307691</v>
      </c>
      <c r="N17" s="4">
        <f>M17-M16</f>
        <v>-23.076923076923094</v>
      </c>
    </row>
    <row r="18" spans="1:17" x14ac:dyDescent="0.25">
      <c r="B18" t="s">
        <v>141</v>
      </c>
      <c r="C18" t="s">
        <v>224</v>
      </c>
      <c r="D18" t="s">
        <v>223</v>
      </c>
      <c r="L18">
        <f>L17+1</f>
        <v>14</v>
      </c>
      <c r="M18" s="23">
        <f>150*24/L18</f>
        <v>257.14285714285717</v>
      </c>
      <c r="N18" s="4">
        <f>M18-M17</f>
        <v>-19.780219780219738</v>
      </c>
    </row>
    <row r="19" spans="1:17" x14ac:dyDescent="0.25">
      <c r="A19" t="s">
        <v>143</v>
      </c>
      <c r="L19">
        <f>L18+1</f>
        <v>15</v>
      </c>
      <c r="M19" s="23">
        <f>150*24/L19</f>
        <v>240</v>
      </c>
      <c r="N19" s="4">
        <f>M19-M18</f>
        <v>-17.142857142857167</v>
      </c>
    </row>
    <row r="20" spans="1:17" x14ac:dyDescent="0.25">
      <c r="L20">
        <f>L19+1</f>
        <v>16</v>
      </c>
      <c r="M20" s="23">
        <f>150*24/L20</f>
        <v>225</v>
      </c>
      <c r="N20" s="4">
        <f>M20-M19</f>
        <v>-15</v>
      </c>
    </row>
    <row r="21" spans="1:17" x14ac:dyDescent="0.25">
      <c r="A21" t="s">
        <v>222</v>
      </c>
      <c r="B21" t="s">
        <v>142</v>
      </c>
      <c r="H21" s="25">
        <v>157</v>
      </c>
      <c r="L21">
        <f>L20+1</f>
        <v>17</v>
      </c>
      <c r="M21" s="23">
        <f>150*24/L21</f>
        <v>211.76470588235293</v>
      </c>
      <c r="N21" s="4">
        <f>M21-M20</f>
        <v>-13.235294117647072</v>
      </c>
    </row>
    <row r="22" spans="1:17" x14ac:dyDescent="0.25">
      <c r="A22" t="s">
        <v>221</v>
      </c>
      <c r="B22" t="s">
        <v>235</v>
      </c>
      <c r="L22">
        <f>L21+1</f>
        <v>18</v>
      </c>
      <c r="M22" s="23">
        <f>150*24/L22</f>
        <v>200</v>
      </c>
      <c r="N22" s="4">
        <f>M22-M21</f>
        <v>-11.764705882352928</v>
      </c>
      <c r="Q22" t="str">
        <f>TRIM(A22&amp;" "&amp;B22&amp;" "&amp;C22&amp;" "&amp;D22&amp;" "&amp;E22)</f>
        <v>.macro tempo</v>
      </c>
    </row>
    <row r="23" spans="1:17" x14ac:dyDescent="0.25">
      <c r="B23" t="s">
        <v>141</v>
      </c>
      <c r="C23" t="s">
        <v>125</v>
      </c>
      <c r="D23" t="s">
        <v>220</v>
      </c>
      <c r="G23" t="s">
        <v>125</v>
      </c>
      <c r="H23">
        <f>150*24/H21</f>
        <v>22.929936305732483</v>
      </c>
      <c r="L23">
        <f>L22+1</f>
        <v>19</v>
      </c>
      <c r="M23" s="23">
        <f>150*24/L23</f>
        <v>189.47368421052633</v>
      </c>
      <c r="N23" s="4">
        <f>M23-M22</f>
        <v>-10.526315789473671</v>
      </c>
    </row>
    <row r="24" spans="1:17" x14ac:dyDescent="0.25">
      <c r="B24" t="s">
        <v>141</v>
      </c>
      <c r="C24" t="s">
        <v>125</v>
      </c>
      <c r="D24" t="s">
        <v>219</v>
      </c>
      <c r="G24" t="s">
        <v>125</v>
      </c>
      <c r="H24">
        <f>(150*24 - MOD((150*24),H21)) / H21</f>
        <v>22</v>
      </c>
      <c r="L24">
        <f>L23+1</f>
        <v>20</v>
      </c>
      <c r="M24" s="23">
        <f>150*24/L24</f>
        <v>180</v>
      </c>
      <c r="N24" s="4">
        <f>M24-M23</f>
        <v>-9.4736842105263293</v>
      </c>
      <c r="Q24" t="str">
        <f t="shared" ref="Q23:Q70" si="0">TRIM(A24&amp;" "&amp;B24&amp;" "&amp;C24&amp;" "&amp;D24&amp;" "&amp;E24)</f>
        <v>.redefine Q (150*24 - (150*24) # \1) / \1</v>
      </c>
    </row>
    <row r="25" spans="1:17" x14ac:dyDescent="0.25">
      <c r="L25">
        <f>L24+1</f>
        <v>21</v>
      </c>
      <c r="M25" s="23">
        <f>150*24/L25</f>
        <v>171.42857142857142</v>
      </c>
      <c r="N25" s="4">
        <f>M25-M24</f>
        <v>-8.5714285714285836</v>
      </c>
      <c r="Q25" t="str">
        <f t="shared" si="0"/>
        <v/>
      </c>
    </row>
    <row r="26" spans="1:17" x14ac:dyDescent="0.25">
      <c r="B26" t="s">
        <v>218</v>
      </c>
      <c r="C26" t="s">
        <v>217</v>
      </c>
      <c r="L26">
        <f>L25+1</f>
        <v>22</v>
      </c>
      <c r="M26" s="23">
        <f>150*24/L26</f>
        <v>163.63636363636363</v>
      </c>
      <c r="N26" s="4">
        <f>M26-M25</f>
        <v>-7.7922077922077904</v>
      </c>
      <c r="Q26" t="str">
        <f t="shared" si="0"/>
        <v>.if ((150*24) # \1) / \1 &gt;= 0.5</v>
      </c>
    </row>
    <row r="27" spans="1:17" x14ac:dyDescent="0.25">
      <c r="C27" t="s">
        <v>141</v>
      </c>
      <c r="D27" t="s">
        <v>125</v>
      </c>
      <c r="E27" t="s">
        <v>216</v>
      </c>
      <c r="G27" t="s">
        <v>125</v>
      </c>
      <c r="H27">
        <f>IF(MOD((150*24),H21)/H21&gt;=0.5,H24+1,H24)</f>
        <v>23</v>
      </c>
      <c r="L27">
        <f>L26+1</f>
        <v>23</v>
      </c>
      <c r="M27" s="23">
        <f>150*24/L27</f>
        <v>156.52173913043478</v>
      </c>
      <c r="N27" s="4">
        <f>M27-M26</f>
        <v>-7.1146245059288447</v>
      </c>
      <c r="Q27" t="str">
        <f t="shared" si="0"/>
        <v>.redefine Q Q+1</v>
      </c>
    </row>
    <row r="28" spans="1:17" x14ac:dyDescent="0.25">
      <c r="B28" t="s">
        <v>215</v>
      </c>
      <c r="L28">
        <f>L27+1</f>
        <v>24</v>
      </c>
      <c r="M28" s="23">
        <f>150*24/L28</f>
        <v>150</v>
      </c>
      <c r="N28" s="4">
        <f>M28-M27</f>
        <v>-6.5217391304347814</v>
      </c>
      <c r="Q28" t="str">
        <f t="shared" si="0"/>
        <v>.endif</v>
      </c>
    </row>
    <row r="29" spans="1:17" x14ac:dyDescent="0.25">
      <c r="L29">
        <f>L28+1</f>
        <v>25</v>
      </c>
      <c r="M29" s="23">
        <f>150*24/L29</f>
        <v>144</v>
      </c>
      <c r="N29" s="4">
        <f>M29-M28</f>
        <v>-6</v>
      </c>
      <c r="Q29" t="str">
        <f t="shared" si="0"/>
        <v/>
      </c>
    </row>
    <row r="30" spans="1:17" x14ac:dyDescent="0.25">
      <c r="B30" t="s">
        <v>141</v>
      </c>
      <c r="C30" t="s">
        <v>117</v>
      </c>
      <c r="D30" t="s">
        <v>214</v>
      </c>
      <c r="G30" t="s">
        <v>117</v>
      </c>
      <c r="H30">
        <f>($H$27-MOD($H$27,8))/8</f>
        <v>2</v>
      </c>
      <c r="L30">
        <f>L29+1</f>
        <v>26</v>
      </c>
      <c r="M30" s="23">
        <f>150*24/L30</f>
        <v>138.46153846153845</v>
      </c>
      <c r="N30" s="4">
        <f>M30-M29</f>
        <v>-5.5384615384615472</v>
      </c>
      <c r="Q30" t="str">
        <f t="shared" si="0"/>
        <v>.redefine T1 (Q - Q # 8)/8</v>
      </c>
    </row>
    <row r="31" spans="1:17" x14ac:dyDescent="0.25">
      <c r="B31" t="s">
        <v>141</v>
      </c>
      <c r="C31" t="s">
        <v>118</v>
      </c>
      <c r="D31" t="s">
        <v>213</v>
      </c>
      <c r="G31" t="s">
        <v>118</v>
      </c>
      <c r="H31">
        <f>($H$27*ROWS($I$30:I31)-MOD($H$27*ROWS($I$30:I31),8))/8-SUM($H$30:H30)</f>
        <v>3</v>
      </c>
      <c r="L31">
        <f>L30+1</f>
        <v>27</v>
      </c>
      <c r="M31" s="23">
        <f>150*24/L31</f>
        <v>133.33333333333334</v>
      </c>
      <c r="N31" s="4">
        <f>M31-M30</f>
        <v>-5.12820512820511</v>
      </c>
      <c r="Q31" t="str">
        <f t="shared" si="0"/>
        <v>.redefine T2 (Q * 2 - (Q * 2) # 8)/8 - T1</v>
      </c>
    </row>
    <row r="32" spans="1:17" x14ac:dyDescent="0.25">
      <c r="B32" t="s">
        <v>141</v>
      </c>
      <c r="C32" t="s">
        <v>119</v>
      </c>
      <c r="D32" t="s">
        <v>212</v>
      </c>
      <c r="G32" t="s">
        <v>119</v>
      </c>
      <c r="H32">
        <f>($H$27*ROWS($I$30:I32)-MOD($H$27*ROWS($I$30:I32),8))/8-SUM($H$30:H31)</f>
        <v>3</v>
      </c>
      <c r="L32">
        <f>L31+1</f>
        <v>28</v>
      </c>
      <c r="M32" s="23">
        <f>150*24/L32</f>
        <v>128.57142857142858</v>
      </c>
      <c r="N32" s="4">
        <f>M32-M31</f>
        <v>-4.7619047619047592</v>
      </c>
      <c r="Q32" t="str">
        <f t="shared" si="0"/>
        <v>.redefine T3 (Q * 3 - (Q * 3) # 8)/8 - (T1+T2)</v>
      </c>
    </row>
    <row r="33" spans="2:17" x14ac:dyDescent="0.25">
      <c r="B33" t="s">
        <v>141</v>
      </c>
      <c r="C33" t="s">
        <v>120</v>
      </c>
      <c r="D33" t="s">
        <v>211</v>
      </c>
      <c r="G33" t="s">
        <v>120</v>
      </c>
      <c r="H33">
        <f>($H$27*ROWS($I$30:I33)-MOD($H$27*ROWS($I$30:I33),8))/8-SUM($H$30:H32)</f>
        <v>3</v>
      </c>
      <c r="L33">
        <f>L32+1</f>
        <v>29</v>
      </c>
      <c r="M33" s="23">
        <f>150*24/L33</f>
        <v>124.13793103448276</v>
      </c>
      <c r="N33" s="4">
        <f>M33-M32</f>
        <v>-4.433497536945822</v>
      </c>
      <c r="Q33" t="str">
        <f t="shared" si="0"/>
        <v>.redefine T4 (Q * 4 - (Q * 4) # 8)/8 - (T1+T2+T3)</v>
      </c>
    </row>
    <row r="34" spans="2:17" x14ac:dyDescent="0.25">
      <c r="B34" t="s">
        <v>141</v>
      </c>
      <c r="C34" t="s">
        <v>121</v>
      </c>
      <c r="D34" t="s">
        <v>210</v>
      </c>
      <c r="G34" t="s">
        <v>121</v>
      </c>
      <c r="H34">
        <f>($H$27*ROWS($I$30:I34)-MOD($H$27*ROWS($I$30:I34),8))/8-SUM($H$30:H33)</f>
        <v>3</v>
      </c>
      <c r="L34">
        <f>L33+1</f>
        <v>30</v>
      </c>
      <c r="M34" s="23">
        <f>150*24/L34</f>
        <v>120</v>
      </c>
      <c r="N34" s="4">
        <f>M34-M33</f>
        <v>-4.1379310344827616</v>
      </c>
      <c r="Q34" t="str">
        <f t="shared" si="0"/>
        <v>.redefine T5 (Q * 5 - (Q * 5) # 8)/8 - (T1+T2+T3+T4)</v>
      </c>
    </row>
    <row r="35" spans="2:17" x14ac:dyDescent="0.25">
      <c r="B35" t="s">
        <v>141</v>
      </c>
      <c r="C35" t="s">
        <v>122</v>
      </c>
      <c r="D35" t="s">
        <v>209</v>
      </c>
      <c r="G35" t="s">
        <v>122</v>
      </c>
      <c r="H35">
        <f>($H$27*ROWS($I$30:I35)-MOD($H$27*ROWS($I$30:I35),8))/8-SUM($H$30:H34)</f>
        <v>3</v>
      </c>
      <c r="L35">
        <f>L34+1</f>
        <v>31</v>
      </c>
      <c r="M35" s="23">
        <f>150*24/L35</f>
        <v>116.12903225806451</v>
      </c>
      <c r="N35" s="4">
        <f>M35-M34</f>
        <v>-3.8709677419354875</v>
      </c>
      <c r="Q35" t="str">
        <f t="shared" si="0"/>
        <v>.redefine T6 (Q * 6 - (Q * 6) # 8)/8 - (T1+T2+T3+T4+T5)</v>
      </c>
    </row>
    <row r="36" spans="2:17" x14ac:dyDescent="0.25">
      <c r="B36" t="s">
        <v>141</v>
      </c>
      <c r="C36" t="s">
        <v>123</v>
      </c>
      <c r="D36" t="s">
        <v>208</v>
      </c>
      <c r="G36" t="s">
        <v>123</v>
      </c>
      <c r="H36">
        <f>($H$27*ROWS($I$30:I36)-MOD($H$27*ROWS($I$30:I36),8))/8-SUM($H$30:H35)</f>
        <v>3</v>
      </c>
      <c r="L36">
        <f>L35+1</f>
        <v>32</v>
      </c>
      <c r="M36" s="23">
        <f>150*24/L36</f>
        <v>112.5</v>
      </c>
      <c r="N36" s="4">
        <f>M36-M35</f>
        <v>-3.6290322580645125</v>
      </c>
      <c r="Q36" t="str">
        <f t="shared" si="0"/>
        <v>.redefine T7 (Q * 7 - (Q * 7) # 8)/8 - (T1+T2+T3+T4+T5+T6)</v>
      </c>
    </row>
    <row r="37" spans="2:17" x14ac:dyDescent="0.25">
      <c r="B37" t="s">
        <v>141</v>
      </c>
      <c r="C37" t="s">
        <v>124</v>
      </c>
      <c r="D37" t="s">
        <v>207</v>
      </c>
      <c r="G37" t="s">
        <v>124</v>
      </c>
      <c r="H37">
        <f>($H$27*ROWS($I$30:I37)-MOD($H$27*ROWS($I$30:I37),8))/8-SUM($H$30:H36)</f>
        <v>3</v>
      </c>
      <c r="L37">
        <f>L36+1</f>
        <v>33</v>
      </c>
      <c r="M37" s="23">
        <f>150*24/L37</f>
        <v>109.09090909090909</v>
      </c>
      <c r="N37" s="4">
        <f>M37-M36</f>
        <v>-3.4090909090909065</v>
      </c>
      <c r="Q37" t="str">
        <f t="shared" si="0"/>
        <v>.redefine T8 (Q * 8 - (Q * 8) # 8)/8 - (T1+T2+T3+T4+T5+T6+T7)</v>
      </c>
    </row>
    <row r="38" spans="2:17" x14ac:dyDescent="0.25">
      <c r="L38">
        <f>L37+1</f>
        <v>34</v>
      </c>
      <c r="M38" s="23">
        <f>150*24/L38</f>
        <v>105.88235294117646</v>
      </c>
      <c r="N38" s="4">
        <f>M38-M37</f>
        <v>-3.2085561497326296</v>
      </c>
      <c r="Q38" t="str">
        <f t="shared" si="0"/>
        <v/>
      </c>
    </row>
    <row r="39" spans="2:17" x14ac:dyDescent="0.25">
      <c r="B39" t="s">
        <v>141</v>
      </c>
      <c r="C39" t="s">
        <v>130</v>
      </c>
      <c r="D39" t="s">
        <v>206</v>
      </c>
      <c r="G39" t="s">
        <v>130</v>
      </c>
      <c r="H39">
        <f>H30+H31</f>
        <v>5</v>
      </c>
      <c r="L39">
        <f>L38+1</f>
        <v>35</v>
      </c>
      <c r="M39" s="23">
        <f>150*24/L39</f>
        <v>102.85714285714286</v>
      </c>
      <c r="N39" s="4">
        <f>M39-M38</f>
        <v>-3.0252100840336027</v>
      </c>
      <c r="Q39" t="str">
        <f t="shared" si="0"/>
        <v>.redefine S1 T1+T2</v>
      </c>
    </row>
    <row r="40" spans="2:17" x14ac:dyDescent="0.25">
      <c r="B40" t="s">
        <v>141</v>
      </c>
      <c r="C40" t="s">
        <v>131</v>
      </c>
      <c r="D40" t="s">
        <v>205</v>
      </c>
      <c r="G40" t="s">
        <v>131</v>
      </c>
      <c r="H40">
        <f>H32+H33</f>
        <v>6</v>
      </c>
      <c r="L40">
        <f>L39+1</f>
        <v>36</v>
      </c>
      <c r="M40" s="23">
        <f>150*24/L40</f>
        <v>100</v>
      </c>
      <c r="N40" s="4">
        <f>M40-M39</f>
        <v>-2.8571428571428612</v>
      </c>
      <c r="Q40" t="str">
        <f t="shared" si="0"/>
        <v>.redefine S2 T3+T4</v>
      </c>
    </row>
    <row r="41" spans="2:17" x14ac:dyDescent="0.25">
      <c r="B41" t="s">
        <v>141</v>
      </c>
      <c r="C41" t="s">
        <v>132</v>
      </c>
      <c r="D41" t="s">
        <v>204</v>
      </c>
      <c r="G41" t="s">
        <v>132</v>
      </c>
      <c r="H41">
        <f>H34+H35</f>
        <v>6</v>
      </c>
      <c r="L41">
        <f>L40+1</f>
        <v>37</v>
      </c>
      <c r="M41" s="23">
        <f>150*24/L41</f>
        <v>97.297297297297291</v>
      </c>
      <c r="N41" s="4">
        <f>M41-M40</f>
        <v>-2.7027027027027088</v>
      </c>
      <c r="Q41" t="str">
        <f t="shared" si="0"/>
        <v>.redefine S3 T5+T6</v>
      </c>
    </row>
    <row r="42" spans="2:17" x14ac:dyDescent="0.25">
      <c r="B42" t="s">
        <v>141</v>
      </c>
      <c r="C42" t="s">
        <v>133</v>
      </c>
      <c r="D42" t="s">
        <v>203</v>
      </c>
      <c r="G42" t="s">
        <v>133</v>
      </c>
      <c r="H42">
        <f>H36+H37</f>
        <v>6</v>
      </c>
      <c r="L42">
        <f>L41+1</f>
        <v>38</v>
      </c>
      <c r="M42" s="23">
        <f>150*24/L42</f>
        <v>94.736842105263165</v>
      </c>
      <c r="N42" s="4">
        <f>M42-M41</f>
        <v>-2.5604551920341265</v>
      </c>
      <c r="Q42" t="str">
        <f t="shared" si="0"/>
        <v>.redefine S4 T7+T8</v>
      </c>
    </row>
    <row r="43" spans="2:17" x14ac:dyDescent="0.25">
      <c r="B43" t="s">
        <v>141</v>
      </c>
      <c r="C43" t="s">
        <v>126</v>
      </c>
      <c r="D43" t="s">
        <v>202</v>
      </c>
      <c r="G43" t="s">
        <v>126</v>
      </c>
      <c r="H43">
        <f>H39+H40</f>
        <v>11</v>
      </c>
      <c r="L43">
        <f>L42+1</f>
        <v>39</v>
      </c>
      <c r="M43" s="23">
        <f>150*24/L43</f>
        <v>92.307692307692307</v>
      </c>
      <c r="N43" s="4">
        <f>M43-M42</f>
        <v>-2.429149797570858</v>
      </c>
      <c r="Q43" t="str">
        <f t="shared" si="0"/>
        <v>.redefine E1 S1+S2</v>
      </c>
    </row>
    <row r="44" spans="2:17" x14ac:dyDescent="0.25">
      <c r="B44" t="s">
        <v>141</v>
      </c>
      <c r="C44" t="s">
        <v>127</v>
      </c>
      <c r="D44" t="s">
        <v>201</v>
      </c>
      <c r="G44" t="s">
        <v>127</v>
      </c>
      <c r="H44">
        <f>H41+H42</f>
        <v>12</v>
      </c>
      <c r="L44">
        <f>L43+1</f>
        <v>40</v>
      </c>
      <c r="M44" s="23">
        <f>150*24/L44</f>
        <v>90</v>
      </c>
      <c r="N44" s="4">
        <f>M44-M43</f>
        <v>-2.3076923076923066</v>
      </c>
      <c r="Q44" t="str">
        <f t="shared" si="0"/>
        <v>.redefine E2 S3+S4</v>
      </c>
    </row>
    <row r="45" spans="2:17" x14ac:dyDescent="0.25">
      <c r="B45" t="s">
        <v>141</v>
      </c>
      <c r="C45" t="s">
        <v>236</v>
      </c>
      <c r="D45" t="s">
        <v>200</v>
      </c>
      <c r="G45" t="s">
        <v>199</v>
      </c>
      <c r="H45">
        <f>H27*2</f>
        <v>46</v>
      </c>
      <c r="L45">
        <f>L44+1</f>
        <v>41</v>
      </c>
      <c r="M45" s="23">
        <f>150*24/L45</f>
        <v>87.804878048780495</v>
      </c>
      <c r="N45" s="4">
        <f>M45-M44</f>
        <v>-2.1951219512195053</v>
      </c>
      <c r="Q45" t="str">
        <f t="shared" si="0"/>
        <v>.redefine HF Q*2</v>
      </c>
    </row>
    <row r="46" spans="2:17" x14ac:dyDescent="0.25">
      <c r="B46" t="s">
        <v>141</v>
      </c>
      <c r="C46" t="s">
        <v>197</v>
      </c>
      <c r="D46" t="s">
        <v>198</v>
      </c>
      <c r="G46" t="s">
        <v>197</v>
      </c>
      <c r="H46">
        <f>H27*4</f>
        <v>92</v>
      </c>
      <c r="L46">
        <f>L45+1</f>
        <v>42</v>
      </c>
      <c r="M46" s="23">
        <f>150*24/L46</f>
        <v>85.714285714285708</v>
      </c>
      <c r="N46" s="4">
        <f>M46-M45</f>
        <v>-2.0905923344947865</v>
      </c>
      <c r="Q46" t="str">
        <f t="shared" si="0"/>
        <v>.redefine W Q*4</v>
      </c>
    </row>
    <row r="47" spans="2:17" x14ac:dyDescent="0.25">
      <c r="B47" t="s">
        <v>141</v>
      </c>
      <c r="C47" t="s">
        <v>196</v>
      </c>
      <c r="D47" s="24">
        <v>1</v>
      </c>
      <c r="G47" t="s">
        <v>196</v>
      </c>
      <c r="H47">
        <v>1</v>
      </c>
      <c r="L47">
        <f>L46+1</f>
        <v>43</v>
      </c>
      <c r="M47" s="23">
        <f>150*24/L47</f>
        <v>83.720930232558146</v>
      </c>
      <c r="N47" s="4">
        <f>M47-M46</f>
        <v>-1.9933554817275621</v>
      </c>
      <c r="Q47" t="str">
        <f t="shared" si="0"/>
        <v>.redefine BEAT 1</v>
      </c>
    </row>
    <row r="48" spans="2:17" x14ac:dyDescent="0.25">
      <c r="L48">
        <f>L47+1</f>
        <v>44</v>
      </c>
      <c r="M48" s="23">
        <f>150*24/L48</f>
        <v>81.818181818181813</v>
      </c>
      <c r="N48" s="4">
        <f>M48-M47</f>
        <v>-1.9027484143763331</v>
      </c>
      <c r="Q48" t="str">
        <f t="shared" si="0"/>
        <v/>
      </c>
    </row>
    <row r="49" spans="2:17" x14ac:dyDescent="0.25">
      <c r="B49" t="s">
        <v>141</v>
      </c>
      <c r="C49" t="s">
        <v>194</v>
      </c>
      <c r="D49" t="s">
        <v>195</v>
      </c>
      <c r="G49" t="s">
        <v>194</v>
      </c>
      <c r="H49">
        <f>($H$27-MOD($H$27,12))/12</f>
        <v>1</v>
      </c>
      <c r="L49">
        <f>L48+1</f>
        <v>45</v>
      </c>
      <c r="M49" s="23">
        <f>150*24/L49</f>
        <v>80</v>
      </c>
      <c r="N49" s="4">
        <f>M49-M48</f>
        <v>-1.818181818181813</v>
      </c>
      <c r="Q49" t="str">
        <f t="shared" si="0"/>
        <v>.redefine W1 (Q - Q # 12)/12</v>
      </c>
    </row>
    <row r="50" spans="2:17" x14ac:dyDescent="0.25">
      <c r="B50" t="s">
        <v>141</v>
      </c>
      <c r="C50" t="s">
        <v>192</v>
      </c>
      <c r="D50" t="s">
        <v>193</v>
      </c>
      <c r="G50" t="s">
        <v>192</v>
      </c>
      <c r="H50">
        <f>($H$27*ROWS($I$49:I50)-MOD($H$27*ROWS($I$49:I50),12))/12-SUM($H$49:H49)</f>
        <v>2</v>
      </c>
      <c r="L50">
        <f>L49+1</f>
        <v>46</v>
      </c>
      <c r="M50" s="23">
        <f>150*24/L50</f>
        <v>78.260869565217391</v>
      </c>
      <c r="N50" s="4">
        <f>M50-M49</f>
        <v>-1.7391304347826093</v>
      </c>
      <c r="Q50" t="str">
        <f t="shared" si="0"/>
        <v>.redefine W2 (Q * 2 - (Q * 2) # 12)/12 - W1</v>
      </c>
    </row>
    <row r="51" spans="2:17" x14ac:dyDescent="0.25">
      <c r="B51" t="s">
        <v>141</v>
      </c>
      <c r="C51" t="s">
        <v>190</v>
      </c>
      <c r="D51" t="s">
        <v>191</v>
      </c>
      <c r="G51" t="s">
        <v>190</v>
      </c>
      <c r="H51">
        <f>($H$27*ROWS($I$49:I51)-MOD($H$27*ROWS($I$49:I51),12))/12-SUM($H$49:H50)</f>
        <v>2</v>
      </c>
      <c r="L51">
        <f>L50+1</f>
        <v>47</v>
      </c>
      <c r="M51" s="23">
        <f>150*24/L51</f>
        <v>76.59574468085107</v>
      </c>
      <c r="N51" s="4">
        <f>M51-M50</f>
        <v>-1.6651248843663211</v>
      </c>
      <c r="Q51" t="str">
        <f t="shared" si="0"/>
        <v>.redefine W3 (Q * 3 - (Q * 3) # 12)/12 - (W1+W2)</v>
      </c>
    </row>
    <row r="52" spans="2:17" x14ac:dyDescent="0.25">
      <c r="B52" t="s">
        <v>141</v>
      </c>
      <c r="C52" t="s">
        <v>188</v>
      </c>
      <c r="D52" t="s">
        <v>189</v>
      </c>
      <c r="G52" t="s">
        <v>188</v>
      </c>
      <c r="H52">
        <f>($H$27*ROWS($I$49:I52)-MOD($H$27*ROWS($I$49:I52),12))/12-SUM($H$49:H51)</f>
        <v>2</v>
      </c>
      <c r="L52">
        <f>L51+1</f>
        <v>48</v>
      </c>
      <c r="M52" s="23">
        <f>150*24/L52</f>
        <v>75</v>
      </c>
      <c r="N52" s="4">
        <f>M52-M51</f>
        <v>-1.5957446808510696</v>
      </c>
      <c r="Q52" t="str">
        <f t="shared" si="0"/>
        <v>.redefine W4 (Q * 4 - (Q * 4) # 12)/12 - (W1+W2+W3)</v>
      </c>
    </row>
    <row r="53" spans="2:17" x14ac:dyDescent="0.25">
      <c r="B53" t="s">
        <v>141</v>
      </c>
      <c r="C53" t="s">
        <v>186</v>
      </c>
      <c r="D53" t="s">
        <v>187</v>
      </c>
      <c r="G53" t="s">
        <v>186</v>
      </c>
      <c r="H53">
        <f>($H$27*ROWS($I$49:I53)-MOD($H$27*ROWS($I$49:I53),12))/12-SUM($H$49:H52)</f>
        <v>2</v>
      </c>
      <c r="Q53" t="str">
        <f t="shared" si="0"/>
        <v>.redefine W5 (Q * 5 - (Q * 5) # 12)/12 - (W1+W2+W3+W4)</v>
      </c>
    </row>
    <row r="54" spans="2:17" x14ac:dyDescent="0.25">
      <c r="B54" t="s">
        <v>141</v>
      </c>
      <c r="C54" t="s">
        <v>184</v>
      </c>
      <c r="D54" t="s">
        <v>185</v>
      </c>
      <c r="G54" t="s">
        <v>184</v>
      </c>
      <c r="H54">
        <f>($H$27*ROWS($I$49:I54)-MOD($H$27*ROWS($I$49:I54),12))/12-SUM($H$49:H53)</f>
        <v>2</v>
      </c>
      <c r="Q54" t="str">
        <f t="shared" si="0"/>
        <v>.redefine W6 (Q * 6 - (Q * 6) # 12)/12 - (W1+W2+W3+W4+W5)</v>
      </c>
    </row>
    <row r="55" spans="2:17" x14ac:dyDescent="0.25">
      <c r="B55" t="s">
        <v>141</v>
      </c>
      <c r="C55" t="s">
        <v>182</v>
      </c>
      <c r="D55" t="s">
        <v>183</v>
      </c>
      <c r="G55" t="s">
        <v>182</v>
      </c>
      <c r="H55">
        <f>($H$27*ROWS($I$49:I55)-MOD($H$27*ROWS($I$49:I55),12))/12-SUM($H$49:H54)</f>
        <v>2</v>
      </c>
      <c r="Q55" t="str">
        <f t="shared" si="0"/>
        <v>.redefine W7 (Q * 7 - (Q * 7) # 12)/12 - (W1+W2+W3+W4+W5+W6)</v>
      </c>
    </row>
    <row r="56" spans="2:17" x14ac:dyDescent="0.25">
      <c r="B56" t="s">
        <v>141</v>
      </c>
      <c r="C56" t="s">
        <v>180</v>
      </c>
      <c r="D56" t="s">
        <v>181</v>
      </c>
      <c r="G56" t="s">
        <v>180</v>
      </c>
      <c r="H56">
        <f>($H$27*ROWS($I$49:I56)-MOD($H$27*ROWS($I$49:I56),12))/12-SUM($H$49:H55)</f>
        <v>2</v>
      </c>
      <c r="Q56" t="str">
        <f t="shared" si="0"/>
        <v>.redefine W8 (Q * 8 - (Q * 8) # 12)/12 - (W1+W2+W3+W4+W5+W6+W7)</v>
      </c>
    </row>
    <row r="57" spans="2:17" x14ac:dyDescent="0.25">
      <c r="B57" t="s">
        <v>141</v>
      </c>
      <c r="C57" t="s">
        <v>178</v>
      </c>
      <c r="D57" t="s">
        <v>179</v>
      </c>
      <c r="G57" t="s">
        <v>178</v>
      </c>
      <c r="H57">
        <f>($H$27*ROWS($I$49:I57)-MOD($H$27*ROWS($I$49:I57),12))/12-SUM($H$49:H56)</f>
        <v>2</v>
      </c>
      <c r="Q57" t="str">
        <f t="shared" si="0"/>
        <v>.redefine W9 (Q * 9 - (Q * 9) # 12)/12 - (W1+W2+W3+W4+W5+W6+W7+W8)</v>
      </c>
    </row>
    <row r="58" spans="2:17" x14ac:dyDescent="0.25">
      <c r="B58" t="s">
        <v>141</v>
      </c>
      <c r="C58" t="s">
        <v>176</v>
      </c>
      <c r="D58" t="s">
        <v>177</v>
      </c>
      <c r="G58" t="s">
        <v>176</v>
      </c>
      <c r="H58">
        <f>($H$27*ROWS($I$49:I58)-MOD($H$27*ROWS($I$49:I58),12))/12-SUM($H$49:H57)</f>
        <v>2</v>
      </c>
      <c r="Q58" t="str">
        <f t="shared" si="0"/>
        <v>.redefine W10 (Q * 10 - (Q * 10) # 12)/12 - (W1+W2+W3+W4+W5+W6+W7+W8+W9)</v>
      </c>
    </row>
    <row r="59" spans="2:17" x14ac:dyDescent="0.25">
      <c r="B59" t="s">
        <v>141</v>
      </c>
      <c r="C59" t="s">
        <v>174</v>
      </c>
      <c r="D59" t="s">
        <v>175</v>
      </c>
      <c r="G59" t="s">
        <v>174</v>
      </c>
      <c r="H59">
        <f>($H$27*ROWS($I$49:I59)-MOD($H$27*ROWS($I$49:I59),12))/12-SUM($H$49:H58)</f>
        <v>2</v>
      </c>
      <c r="Q59" t="str">
        <f t="shared" si="0"/>
        <v>.redefine W11 (Q * 11 - (Q * 11) # 12)/12 - (W1+W2+W3+W4+W5+W6+W7+W8+W9+W10)</v>
      </c>
    </row>
    <row r="60" spans="2:17" x14ac:dyDescent="0.25">
      <c r="B60" t="s">
        <v>141</v>
      </c>
      <c r="C60" t="s">
        <v>172</v>
      </c>
      <c r="D60" t="s">
        <v>173</v>
      </c>
      <c r="G60" t="s">
        <v>172</v>
      </c>
      <c r="H60">
        <f>($H$27*ROWS($I$49:I60)-MOD($H$27*ROWS($I$49:I60),12))/12-SUM($H$49:H59)</f>
        <v>2</v>
      </c>
      <c r="Q60" t="str">
        <f t="shared" si="0"/>
        <v>.redefine W12 (Q * 12 - (Q * 12) # 12)/12 - (W1+W2+W3+W4+W5+W6+W7+W8+W9+W10+W11)</v>
      </c>
    </row>
    <row r="61" spans="2:17" x14ac:dyDescent="0.25">
      <c r="Q61" t="str">
        <f t="shared" si="0"/>
        <v/>
      </c>
    </row>
    <row r="62" spans="2:17" x14ac:dyDescent="0.25">
      <c r="B62" t="s">
        <v>141</v>
      </c>
      <c r="C62" t="s">
        <v>170</v>
      </c>
      <c r="D62" t="s">
        <v>171</v>
      </c>
      <c r="G62" t="s">
        <v>170</v>
      </c>
      <c r="H62">
        <f>H49+H50</f>
        <v>3</v>
      </c>
      <c r="Q62" t="str">
        <f t="shared" si="0"/>
        <v>.redefine Y1 W1+W2</v>
      </c>
    </row>
    <row r="63" spans="2:17" x14ac:dyDescent="0.25">
      <c r="B63" t="s">
        <v>141</v>
      </c>
      <c r="C63" t="s">
        <v>168</v>
      </c>
      <c r="D63" t="s">
        <v>169</v>
      </c>
      <c r="G63" t="s">
        <v>168</v>
      </c>
      <c r="H63">
        <f>H51+H52</f>
        <v>4</v>
      </c>
      <c r="Q63" t="str">
        <f t="shared" si="0"/>
        <v>.redefine Y2 W3+W4</v>
      </c>
    </row>
    <row r="64" spans="2:17" x14ac:dyDescent="0.25">
      <c r="B64" t="s">
        <v>141</v>
      </c>
      <c r="C64" t="s">
        <v>166</v>
      </c>
      <c r="D64" t="s">
        <v>167</v>
      </c>
      <c r="G64" t="s">
        <v>166</v>
      </c>
      <c r="H64">
        <f>H53+H54</f>
        <v>4</v>
      </c>
      <c r="Q64" t="str">
        <f t="shared" si="0"/>
        <v>.redefine Y3 W5+W6</v>
      </c>
    </row>
    <row r="65" spans="1:17" x14ac:dyDescent="0.25">
      <c r="B65" t="s">
        <v>141</v>
      </c>
      <c r="C65" t="s">
        <v>164</v>
      </c>
      <c r="D65" t="s">
        <v>165</v>
      </c>
      <c r="G65" t="s">
        <v>164</v>
      </c>
      <c r="H65">
        <f>H55+H56</f>
        <v>4</v>
      </c>
      <c r="Q65" t="str">
        <f t="shared" si="0"/>
        <v>.redefine Y4 W7+W8</v>
      </c>
    </row>
    <row r="66" spans="1:17" x14ac:dyDescent="0.25">
      <c r="B66" t="s">
        <v>141</v>
      </c>
      <c r="C66" t="s">
        <v>162</v>
      </c>
      <c r="D66" t="s">
        <v>163</v>
      </c>
      <c r="G66" t="s">
        <v>162</v>
      </c>
      <c r="H66">
        <f>H57+H58</f>
        <v>4</v>
      </c>
      <c r="Q66" t="str">
        <f t="shared" si="0"/>
        <v>.redefine Y5 W9+W10</v>
      </c>
    </row>
    <row r="67" spans="1:17" x14ac:dyDescent="0.25">
      <c r="B67" t="s">
        <v>141</v>
      </c>
      <c r="C67" t="s">
        <v>160</v>
      </c>
      <c r="D67" t="s">
        <v>161</v>
      </c>
      <c r="G67" t="s">
        <v>160</v>
      </c>
      <c r="H67">
        <f>H59+H60</f>
        <v>4</v>
      </c>
      <c r="Q67" t="str">
        <f t="shared" si="0"/>
        <v>.redefine Y6 W11+W12</v>
      </c>
    </row>
    <row r="68" spans="1:17" x14ac:dyDescent="0.25">
      <c r="B68" t="s">
        <v>141</v>
      </c>
      <c r="C68" t="s">
        <v>134</v>
      </c>
      <c r="D68" t="s">
        <v>159</v>
      </c>
      <c r="G68" t="s">
        <v>134</v>
      </c>
      <c r="H68">
        <f>H62+H63</f>
        <v>7</v>
      </c>
      <c r="Q68" t="str">
        <f t="shared" si="0"/>
        <v>.redefine R1 Y1+Y2</v>
      </c>
    </row>
    <row r="69" spans="1:17" x14ac:dyDescent="0.25">
      <c r="B69" t="s">
        <v>141</v>
      </c>
      <c r="C69" t="s">
        <v>135</v>
      </c>
      <c r="D69" t="s">
        <v>158</v>
      </c>
      <c r="G69" t="s">
        <v>135</v>
      </c>
      <c r="H69">
        <f>H64+H65</f>
        <v>8</v>
      </c>
      <c r="Q69" t="str">
        <f t="shared" si="0"/>
        <v>.redefine R2 Y3+Y4</v>
      </c>
    </row>
    <row r="70" spans="1:17" x14ac:dyDescent="0.25">
      <c r="B70" t="s">
        <v>141</v>
      </c>
      <c r="C70" t="s">
        <v>136</v>
      </c>
      <c r="D70" t="s">
        <v>157</v>
      </c>
      <c r="G70" t="s">
        <v>136</v>
      </c>
      <c r="H70">
        <f>H66+H67</f>
        <v>8</v>
      </c>
      <c r="Q70" t="str">
        <f t="shared" si="0"/>
        <v>.redefine R3 Y5+Y6</v>
      </c>
    </row>
    <row r="71" spans="1:17" x14ac:dyDescent="0.25">
      <c r="A71" s="22" t="s">
        <v>156</v>
      </c>
      <c r="B71" s="22"/>
    </row>
    <row r="72" spans="1:17" x14ac:dyDescent="0.25">
      <c r="B72" s="22" t="s">
        <v>141</v>
      </c>
      <c r="C72" s="22" t="s">
        <v>155</v>
      </c>
      <c r="D72" s="22" t="s">
        <v>154</v>
      </c>
    </row>
    <row r="73" spans="1:17" x14ac:dyDescent="0.25">
      <c r="B73" s="22" t="s">
        <v>141</v>
      </c>
      <c r="C73" s="22" t="s">
        <v>153</v>
      </c>
      <c r="D73" s="22" t="s">
        <v>152</v>
      </c>
    </row>
    <row r="74" spans="1:17" x14ac:dyDescent="0.25">
      <c r="B74" s="22" t="s">
        <v>141</v>
      </c>
      <c r="C74" s="22" t="s">
        <v>151</v>
      </c>
      <c r="D74" s="22" t="s">
        <v>150</v>
      </c>
    </row>
    <row r="76" spans="1:17" x14ac:dyDescent="0.25">
      <c r="B76" s="22" t="s">
        <v>141</v>
      </c>
      <c r="C76" s="22" t="s">
        <v>149</v>
      </c>
      <c r="D76" s="22" t="s">
        <v>148</v>
      </c>
    </row>
    <row r="77" spans="1:17" x14ac:dyDescent="0.25">
      <c r="B77" s="22" t="s">
        <v>141</v>
      </c>
      <c r="C77" s="22" t="s">
        <v>147</v>
      </c>
      <c r="D77" s="22" t="s">
        <v>146</v>
      </c>
    </row>
    <row r="78" spans="1:17" x14ac:dyDescent="0.25">
      <c r="B78" s="22" t="s">
        <v>141</v>
      </c>
      <c r="C78" s="22" t="s">
        <v>145</v>
      </c>
      <c r="D78" s="22" t="s">
        <v>144</v>
      </c>
    </row>
    <row r="79" spans="1:17" x14ac:dyDescent="0.25">
      <c r="A79" t="s">
        <v>143</v>
      </c>
    </row>
    <row r="80" spans="1:17" x14ac:dyDescent="0.25">
      <c r="C80" s="22" t="s">
        <v>246</v>
      </c>
      <c r="D80" s="22">
        <f>ROUND(150*24/E80,0)</f>
        <v>37</v>
      </c>
      <c r="E80">
        <v>98</v>
      </c>
    </row>
    <row r="81" spans="1:10" x14ac:dyDescent="0.25">
      <c r="C81" s="22" t="s">
        <v>196</v>
      </c>
      <c r="D81" s="22">
        <v>4</v>
      </c>
    </row>
    <row r="82" spans="1:10" x14ac:dyDescent="0.25">
      <c r="C82" s="22" t="s">
        <v>247</v>
      </c>
      <c r="D82" s="26">
        <f>1/4</f>
        <v>0.25</v>
      </c>
    </row>
    <row r="84" spans="1:10" x14ac:dyDescent="0.25">
      <c r="A84" s="11" t="s">
        <v>237</v>
      </c>
      <c r="B84" s="11" t="s">
        <v>141</v>
      </c>
      <c r="C84" s="11" t="s">
        <v>238</v>
      </c>
      <c r="D84" s="11" t="s">
        <v>239</v>
      </c>
      <c r="F84" s="11"/>
      <c r="G84" s="11"/>
      <c r="I84">
        <f>($D$80*$D$81*$D$82)-MOD($D$80*$D$81*$D$82,1)</f>
        <v>37</v>
      </c>
      <c r="J84" t="str">
        <f>DEC2HEX(I84)</f>
        <v>25</v>
      </c>
    </row>
    <row r="85" spans="1:10" x14ac:dyDescent="0.25">
      <c r="B85" s="11" t="s">
        <v>218</v>
      </c>
      <c r="C85" s="11" t="s">
        <v>240</v>
      </c>
      <c r="D85" s="11" t="s">
        <v>241</v>
      </c>
      <c r="E85" s="11" t="s">
        <v>242</v>
      </c>
    </row>
    <row r="86" spans="1:10" x14ac:dyDescent="0.25">
      <c r="B86" s="11" t="s">
        <v>237</v>
      </c>
      <c r="C86" s="11" t="s">
        <v>141</v>
      </c>
      <c r="D86" s="11" t="s">
        <v>238</v>
      </c>
      <c r="E86" s="11" t="s">
        <v>245</v>
      </c>
      <c r="I86">
        <f>IF(MOD($D$80*$D$81*$D$82,1)&gt;=0.5,I84+1,I84)</f>
        <v>37</v>
      </c>
      <c r="J86" t="str">
        <f>DEC2HEX(I86)</f>
        <v>25</v>
      </c>
    </row>
    <row r="87" spans="1:10" x14ac:dyDescent="0.25">
      <c r="B87" s="11" t="s">
        <v>215</v>
      </c>
    </row>
    <row r="88" spans="1:10" x14ac:dyDescent="0.25">
      <c r="B88" s="11" t="s">
        <v>141</v>
      </c>
      <c r="C88" s="11" t="s">
        <v>243</v>
      </c>
      <c r="D88" s="11" t="s">
        <v>244</v>
      </c>
      <c r="E88" s="11" t="s">
        <v>237</v>
      </c>
      <c r="I88">
        <f>$D$80*$D$81-I86</f>
        <v>111</v>
      </c>
      <c r="J88" t="str">
        <f>DEC2HEX(I88)</f>
        <v>6F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F1C4-F13C-4F05-964E-34B0278D56C7}">
  <dimension ref="A1:O283"/>
  <sheetViews>
    <sheetView topLeftCell="C169" workbookViewId="0">
      <selection activeCell="N186" sqref="N186"/>
    </sheetView>
  </sheetViews>
  <sheetFormatPr defaultRowHeight="15" x14ac:dyDescent="0.25"/>
  <sheetData>
    <row r="1" spans="1:14" x14ac:dyDescent="0.25">
      <c r="A1" t="s">
        <v>248</v>
      </c>
      <c r="B1">
        <f>HEX2DEC(A1)</f>
        <v>208</v>
      </c>
      <c r="C1">
        <f>IF(LEFT(A1,1)="D",1,0)</f>
        <v>1</v>
      </c>
      <c r="D1" t="b">
        <v>1</v>
      </c>
      <c r="I1" t="b">
        <f>B1&lt;=HEX2DEC(60)</f>
        <v>0</v>
      </c>
      <c r="J1" t="b">
        <f>AND(I1,MOD(ROW(B1),2)=MOD(C1+1,2))</f>
        <v>0</v>
      </c>
      <c r="L1" t="s">
        <v>248</v>
      </c>
      <c r="M1">
        <f>HEX2DEC(L1)</f>
        <v>208</v>
      </c>
      <c r="N1">
        <f>IF(E1&lt;&gt;"-",M2,"-")</f>
        <v>8</v>
      </c>
    </row>
    <row r="2" spans="1:14" x14ac:dyDescent="0.25">
      <c r="A2" t="s">
        <v>271</v>
      </c>
      <c r="B2">
        <f t="shared" ref="B2:B65" si="0">HEX2DEC(A2)</f>
        <v>8</v>
      </c>
      <c r="C2">
        <f>IF(LEFT(A2,1)="D",1,0)+C1</f>
        <v>1</v>
      </c>
      <c r="D2" t="b">
        <f t="shared" ref="D2:D65" si="1">IF(OR(LEFT(A1,1)="D",A1="F4"),D1,NOT(D1))</f>
        <v>1</v>
      </c>
      <c r="E2">
        <f>IF(AND(D2,I2),B3,"-")</f>
        <v>12</v>
      </c>
      <c r="I2" t="b">
        <f t="shared" ref="I2:I65" si="2">B2&lt;=HEX2DEC(60)</f>
        <v>1</v>
      </c>
      <c r="J2" t="b">
        <f t="shared" ref="J2:J65" si="3">AND(I2,MOD(ROW(B2),2)=MOD(C2+1,2))</f>
        <v>1</v>
      </c>
      <c r="K2" t="e">
        <f>IF(#REF!,INDEX($B$1:$B$283,ROW(B2)+C2),0)</f>
        <v>#REF!</v>
      </c>
      <c r="L2" t="s">
        <v>271</v>
      </c>
      <c r="M2">
        <f t="shared" ref="M2:M65" si="4">HEX2DEC(L2)</f>
        <v>8</v>
      </c>
      <c r="N2">
        <f t="shared" ref="N2:N65" si="5">IF(E2&lt;&gt;"-",M3,"-")</f>
        <v>10</v>
      </c>
    </row>
    <row r="3" spans="1:14" x14ac:dyDescent="0.25">
      <c r="A3" t="s">
        <v>249</v>
      </c>
      <c r="B3">
        <f t="shared" si="0"/>
        <v>12</v>
      </c>
      <c r="C3">
        <f t="shared" ref="C3:C66" si="6">IF(LEFT(A3,1)="D",1,0)+C2</f>
        <v>1</v>
      </c>
      <c r="D3" t="b">
        <f t="shared" si="1"/>
        <v>0</v>
      </c>
      <c r="E3" t="str">
        <f t="shared" ref="E3:E66" si="7">IF(AND(D3,I3),B4,"-")</f>
        <v>-</v>
      </c>
      <c r="I3" t="b">
        <f t="shared" si="2"/>
        <v>1</v>
      </c>
      <c r="J3" t="b">
        <f t="shared" si="3"/>
        <v>0</v>
      </c>
      <c r="L3" t="s">
        <v>293</v>
      </c>
      <c r="M3">
        <f t="shared" si="4"/>
        <v>10</v>
      </c>
      <c r="N3" t="str">
        <f t="shared" si="5"/>
        <v>-</v>
      </c>
    </row>
    <row r="4" spans="1:14" x14ac:dyDescent="0.25">
      <c r="A4" t="s">
        <v>250</v>
      </c>
      <c r="B4">
        <f t="shared" si="0"/>
        <v>214</v>
      </c>
      <c r="C4">
        <f t="shared" si="6"/>
        <v>2</v>
      </c>
      <c r="D4" t="b">
        <f t="shared" si="1"/>
        <v>1</v>
      </c>
      <c r="E4" t="str">
        <f t="shared" si="7"/>
        <v>-</v>
      </c>
      <c r="I4" t="b">
        <f t="shared" si="2"/>
        <v>0</v>
      </c>
      <c r="J4" t="b">
        <f t="shared" si="3"/>
        <v>0</v>
      </c>
      <c r="L4" t="s">
        <v>250</v>
      </c>
      <c r="M4">
        <f t="shared" si="4"/>
        <v>214</v>
      </c>
      <c r="N4" t="str">
        <f t="shared" si="5"/>
        <v>-</v>
      </c>
    </row>
    <row r="5" spans="1:14" x14ac:dyDescent="0.25">
      <c r="A5" t="s">
        <v>251</v>
      </c>
      <c r="B5">
        <f t="shared" si="0"/>
        <v>224</v>
      </c>
      <c r="C5">
        <f t="shared" si="6"/>
        <v>2</v>
      </c>
      <c r="D5" t="b">
        <f t="shared" si="1"/>
        <v>1</v>
      </c>
      <c r="E5" t="str">
        <f t="shared" si="7"/>
        <v>-</v>
      </c>
      <c r="I5" t="b">
        <f t="shared" si="2"/>
        <v>0</v>
      </c>
      <c r="J5" t="b">
        <f t="shared" si="3"/>
        <v>0</v>
      </c>
      <c r="L5" t="s">
        <v>251</v>
      </c>
      <c r="M5">
        <f t="shared" si="4"/>
        <v>224</v>
      </c>
      <c r="N5" t="str">
        <f t="shared" si="5"/>
        <v>-</v>
      </c>
    </row>
    <row r="6" spans="1:14" x14ac:dyDescent="0.25">
      <c r="A6" t="s">
        <v>272</v>
      </c>
      <c r="B6">
        <f t="shared" si="0"/>
        <v>5</v>
      </c>
      <c r="C6">
        <f t="shared" si="6"/>
        <v>2</v>
      </c>
      <c r="D6" t="b">
        <f t="shared" si="1"/>
        <v>0</v>
      </c>
      <c r="E6" t="str">
        <f t="shared" si="7"/>
        <v>-</v>
      </c>
      <c r="I6" t="b">
        <f t="shared" si="2"/>
        <v>1</v>
      </c>
      <c r="J6" t="b">
        <f t="shared" si="3"/>
        <v>0</v>
      </c>
      <c r="L6" t="s">
        <v>272</v>
      </c>
      <c r="M6">
        <f t="shared" si="4"/>
        <v>5</v>
      </c>
      <c r="N6" t="str">
        <f t="shared" si="5"/>
        <v>-</v>
      </c>
    </row>
    <row r="7" spans="1:14" x14ac:dyDescent="0.25">
      <c r="A7" t="s">
        <v>252</v>
      </c>
      <c r="B7">
        <f t="shared" si="0"/>
        <v>246</v>
      </c>
      <c r="C7">
        <f t="shared" si="6"/>
        <v>2</v>
      </c>
      <c r="D7" t="b">
        <f t="shared" si="1"/>
        <v>1</v>
      </c>
      <c r="E7" t="str">
        <f t="shared" si="7"/>
        <v>-</v>
      </c>
      <c r="I7" t="b">
        <f t="shared" si="2"/>
        <v>0</v>
      </c>
      <c r="J7" t="b">
        <f t="shared" si="3"/>
        <v>0</v>
      </c>
      <c r="L7" t="s">
        <v>252</v>
      </c>
      <c r="M7">
        <f t="shared" si="4"/>
        <v>246</v>
      </c>
      <c r="N7" t="str">
        <f t="shared" si="5"/>
        <v>-</v>
      </c>
    </row>
    <row r="8" spans="1:14" x14ac:dyDescent="0.25">
      <c r="A8" t="s">
        <v>2</v>
      </c>
      <c r="B8">
        <f t="shared" si="0"/>
        <v>0</v>
      </c>
      <c r="C8">
        <f t="shared" si="6"/>
        <v>2</v>
      </c>
      <c r="D8" t="b">
        <f t="shared" si="1"/>
        <v>0</v>
      </c>
      <c r="E8" t="str">
        <f t="shared" si="7"/>
        <v>-</v>
      </c>
      <c r="I8" t="b">
        <f t="shared" si="2"/>
        <v>1</v>
      </c>
      <c r="J8" t="b">
        <f t="shared" si="3"/>
        <v>0</v>
      </c>
      <c r="L8" t="s">
        <v>2</v>
      </c>
      <c r="M8">
        <f t="shared" si="4"/>
        <v>0</v>
      </c>
      <c r="N8" t="str">
        <f t="shared" si="5"/>
        <v>-</v>
      </c>
    </row>
    <row r="9" spans="1:14" x14ac:dyDescent="0.25">
      <c r="A9" t="s">
        <v>273</v>
      </c>
      <c r="B9">
        <f t="shared" si="0"/>
        <v>37</v>
      </c>
      <c r="C9">
        <f t="shared" si="6"/>
        <v>2</v>
      </c>
      <c r="D9" t="b">
        <f t="shared" si="1"/>
        <v>1</v>
      </c>
      <c r="E9">
        <f t="shared" si="7"/>
        <v>48</v>
      </c>
      <c r="I9" t="b">
        <f t="shared" si="2"/>
        <v>1</v>
      </c>
      <c r="J9" t="b">
        <f t="shared" si="3"/>
        <v>1</v>
      </c>
      <c r="L9" t="s">
        <v>273</v>
      </c>
      <c r="M9">
        <f t="shared" si="4"/>
        <v>37</v>
      </c>
      <c r="N9">
        <f t="shared" si="5"/>
        <v>37</v>
      </c>
    </row>
    <row r="10" spans="1:14" x14ac:dyDescent="0.25">
      <c r="A10" t="s">
        <v>274</v>
      </c>
      <c r="B10">
        <f t="shared" si="0"/>
        <v>48</v>
      </c>
      <c r="C10">
        <f t="shared" si="6"/>
        <v>2</v>
      </c>
      <c r="D10" t="b">
        <f t="shared" si="1"/>
        <v>0</v>
      </c>
      <c r="E10" t="str">
        <f t="shared" si="7"/>
        <v>-</v>
      </c>
      <c r="I10" t="b">
        <f t="shared" si="2"/>
        <v>1</v>
      </c>
      <c r="J10" t="b">
        <f t="shared" si="3"/>
        <v>0</v>
      </c>
      <c r="L10" t="s">
        <v>273</v>
      </c>
      <c r="M10">
        <f t="shared" si="4"/>
        <v>37</v>
      </c>
      <c r="N10" t="str">
        <f t="shared" si="5"/>
        <v>-</v>
      </c>
    </row>
    <row r="11" spans="1:14" x14ac:dyDescent="0.25">
      <c r="A11" t="s">
        <v>275</v>
      </c>
      <c r="B11">
        <f t="shared" si="0"/>
        <v>35</v>
      </c>
      <c r="C11">
        <f t="shared" si="6"/>
        <v>2</v>
      </c>
      <c r="D11" t="b">
        <f t="shared" si="1"/>
        <v>1</v>
      </c>
      <c r="E11">
        <f t="shared" si="7"/>
        <v>48</v>
      </c>
      <c r="I11" t="b">
        <f t="shared" si="2"/>
        <v>1</v>
      </c>
      <c r="J11" t="b">
        <f t="shared" si="3"/>
        <v>1</v>
      </c>
      <c r="L11" t="s">
        <v>275</v>
      </c>
      <c r="M11">
        <f t="shared" si="4"/>
        <v>35</v>
      </c>
      <c r="N11">
        <f t="shared" si="5"/>
        <v>37</v>
      </c>
    </row>
    <row r="12" spans="1:14" x14ac:dyDescent="0.25">
      <c r="A12" t="s">
        <v>274</v>
      </c>
      <c r="B12">
        <f t="shared" si="0"/>
        <v>48</v>
      </c>
      <c r="C12">
        <f t="shared" si="6"/>
        <v>2</v>
      </c>
      <c r="D12" t="b">
        <f t="shared" si="1"/>
        <v>0</v>
      </c>
      <c r="E12" t="str">
        <f t="shared" si="7"/>
        <v>-</v>
      </c>
      <c r="I12" t="b">
        <f t="shared" si="2"/>
        <v>1</v>
      </c>
      <c r="J12" t="b">
        <f t="shared" si="3"/>
        <v>0</v>
      </c>
      <c r="L12" t="s">
        <v>273</v>
      </c>
      <c r="M12">
        <f t="shared" si="4"/>
        <v>37</v>
      </c>
      <c r="N12" t="str">
        <f t="shared" si="5"/>
        <v>-</v>
      </c>
    </row>
    <row r="13" spans="1:14" x14ac:dyDescent="0.25">
      <c r="A13" t="s">
        <v>273</v>
      </c>
      <c r="B13">
        <f t="shared" si="0"/>
        <v>37</v>
      </c>
      <c r="C13">
        <f t="shared" si="6"/>
        <v>2</v>
      </c>
      <c r="D13" t="b">
        <f t="shared" si="1"/>
        <v>1</v>
      </c>
      <c r="E13">
        <f t="shared" si="7"/>
        <v>48</v>
      </c>
      <c r="I13" t="b">
        <f t="shared" si="2"/>
        <v>1</v>
      </c>
      <c r="J13" t="b">
        <f t="shared" si="3"/>
        <v>1</v>
      </c>
      <c r="L13" t="s">
        <v>273</v>
      </c>
      <c r="M13">
        <f t="shared" si="4"/>
        <v>37</v>
      </c>
      <c r="N13">
        <f t="shared" si="5"/>
        <v>37</v>
      </c>
    </row>
    <row r="14" spans="1:14" x14ac:dyDescent="0.25">
      <c r="A14" t="s">
        <v>274</v>
      </c>
      <c r="B14">
        <f t="shared" si="0"/>
        <v>48</v>
      </c>
      <c r="C14">
        <f t="shared" si="6"/>
        <v>2</v>
      </c>
      <c r="D14" t="b">
        <f t="shared" si="1"/>
        <v>0</v>
      </c>
      <c r="E14" t="str">
        <f t="shared" si="7"/>
        <v>-</v>
      </c>
      <c r="I14" t="b">
        <f t="shared" si="2"/>
        <v>1</v>
      </c>
      <c r="J14" t="b">
        <f t="shared" si="3"/>
        <v>0</v>
      </c>
      <c r="L14" t="s">
        <v>273</v>
      </c>
      <c r="M14">
        <f t="shared" si="4"/>
        <v>37</v>
      </c>
      <c r="N14" t="str">
        <f t="shared" si="5"/>
        <v>-</v>
      </c>
    </row>
    <row r="15" spans="1:14" x14ac:dyDescent="0.25">
      <c r="A15" t="s">
        <v>276</v>
      </c>
      <c r="B15">
        <f t="shared" si="0"/>
        <v>39</v>
      </c>
      <c r="C15">
        <f t="shared" si="6"/>
        <v>2</v>
      </c>
      <c r="D15" t="b">
        <f t="shared" si="1"/>
        <v>1</v>
      </c>
      <c r="E15">
        <f t="shared" si="7"/>
        <v>48</v>
      </c>
      <c r="I15" t="b">
        <f t="shared" si="2"/>
        <v>1</v>
      </c>
      <c r="J15" t="b">
        <f t="shared" si="3"/>
        <v>1</v>
      </c>
      <c r="L15" t="s">
        <v>276</v>
      </c>
      <c r="M15">
        <f t="shared" si="4"/>
        <v>39</v>
      </c>
      <c r="N15">
        <f t="shared" si="5"/>
        <v>37</v>
      </c>
    </row>
    <row r="16" spans="1:14" x14ac:dyDescent="0.25">
      <c r="A16" t="s">
        <v>274</v>
      </c>
      <c r="B16">
        <f t="shared" si="0"/>
        <v>48</v>
      </c>
      <c r="C16">
        <f t="shared" si="6"/>
        <v>2</v>
      </c>
      <c r="D16" t="b">
        <f t="shared" si="1"/>
        <v>0</v>
      </c>
      <c r="E16" t="str">
        <f t="shared" si="7"/>
        <v>-</v>
      </c>
      <c r="I16" t="b">
        <f t="shared" si="2"/>
        <v>1</v>
      </c>
      <c r="J16" t="b">
        <f t="shared" si="3"/>
        <v>0</v>
      </c>
      <c r="L16" t="s">
        <v>273</v>
      </c>
      <c r="M16">
        <f t="shared" si="4"/>
        <v>37</v>
      </c>
      <c r="N16" t="str">
        <f t="shared" si="5"/>
        <v>-</v>
      </c>
    </row>
    <row r="17" spans="1:14" x14ac:dyDescent="0.25">
      <c r="A17" t="s">
        <v>277</v>
      </c>
      <c r="B17">
        <f t="shared" si="0"/>
        <v>40</v>
      </c>
      <c r="C17">
        <f t="shared" si="6"/>
        <v>2</v>
      </c>
      <c r="D17" t="b">
        <f t="shared" si="1"/>
        <v>1</v>
      </c>
      <c r="E17">
        <f t="shared" si="7"/>
        <v>48</v>
      </c>
      <c r="I17" t="b">
        <f t="shared" si="2"/>
        <v>1</v>
      </c>
      <c r="J17" t="b">
        <f t="shared" si="3"/>
        <v>1</v>
      </c>
      <c r="L17" t="s">
        <v>277</v>
      </c>
      <c r="M17">
        <f t="shared" si="4"/>
        <v>40</v>
      </c>
      <c r="N17">
        <f t="shared" si="5"/>
        <v>37</v>
      </c>
    </row>
    <row r="18" spans="1:14" x14ac:dyDescent="0.25">
      <c r="A18" t="s">
        <v>274</v>
      </c>
      <c r="B18">
        <f t="shared" si="0"/>
        <v>48</v>
      </c>
      <c r="C18">
        <f t="shared" si="6"/>
        <v>2</v>
      </c>
      <c r="D18" t="b">
        <f t="shared" si="1"/>
        <v>0</v>
      </c>
      <c r="E18" t="str">
        <f t="shared" si="7"/>
        <v>-</v>
      </c>
      <c r="I18" t="b">
        <f t="shared" si="2"/>
        <v>1</v>
      </c>
      <c r="J18" t="b">
        <f t="shared" si="3"/>
        <v>0</v>
      </c>
      <c r="L18" t="s">
        <v>273</v>
      </c>
      <c r="M18">
        <f t="shared" si="4"/>
        <v>37</v>
      </c>
      <c r="N18" t="str">
        <f t="shared" si="5"/>
        <v>-</v>
      </c>
    </row>
    <row r="19" spans="1:14" x14ac:dyDescent="0.25">
      <c r="A19" t="s">
        <v>276</v>
      </c>
      <c r="B19">
        <f t="shared" si="0"/>
        <v>39</v>
      </c>
      <c r="C19">
        <f t="shared" si="6"/>
        <v>2</v>
      </c>
      <c r="D19" t="b">
        <f t="shared" si="1"/>
        <v>1</v>
      </c>
      <c r="E19">
        <f t="shared" si="7"/>
        <v>48</v>
      </c>
      <c r="I19" t="b">
        <f t="shared" si="2"/>
        <v>1</v>
      </c>
      <c r="J19" t="b">
        <f t="shared" si="3"/>
        <v>1</v>
      </c>
      <c r="L19" t="s">
        <v>276</v>
      </c>
      <c r="M19">
        <f t="shared" si="4"/>
        <v>39</v>
      </c>
      <c r="N19">
        <f t="shared" si="5"/>
        <v>37</v>
      </c>
    </row>
    <row r="20" spans="1:14" x14ac:dyDescent="0.25">
      <c r="A20" t="s">
        <v>274</v>
      </c>
      <c r="B20">
        <f t="shared" si="0"/>
        <v>48</v>
      </c>
      <c r="C20">
        <f t="shared" si="6"/>
        <v>2</v>
      </c>
      <c r="D20" t="b">
        <f t="shared" si="1"/>
        <v>0</v>
      </c>
      <c r="E20" t="str">
        <f t="shared" si="7"/>
        <v>-</v>
      </c>
      <c r="I20" t="b">
        <f t="shared" si="2"/>
        <v>1</v>
      </c>
      <c r="J20" t="b">
        <f t="shared" si="3"/>
        <v>0</v>
      </c>
      <c r="L20" t="s">
        <v>273</v>
      </c>
      <c r="M20">
        <f t="shared" si="4"/>
        <v>37</v>
      </c>
      <c r="N20" t="str">
        <f t="shared" si="5"/>
        <v>-</v>
      </c>
    </row>
    <row r="21" spans="1:14" x14ac:dyDescent="0.25">
      <c r="A21" t="s">
        <v>277</v>
      </c>
      <c r="B21">
        <f t="shared" si="0"/>
        <v>40</v>
      </c>
      <c r="C21">
        <f t="shared" si="6"/>
        <v>2</v>
      </c>
      <c r="D21" t="b">
        <f t="shared" si="1"/>
        <v>1</v>
      </c>
      <c r="E21">
        <f t="shared" si="7"/>
        <v>48</v>
      </c>
      <c r="I21" t="b">
        <f t="shared" si="2"/>
        <v>1</v>
      </c>
      <c r="J21" t="b">
        <f t="shared" si="3"/>
        <v>1</v>
      </c>
      <c r="L21" t="s">
        <v>277</v>
      </c>
      <c r="M21">
        <f t="shared" si="4"/>
        <v>40</v>
      </c>
      <c r="N21">
        <f t="shared" si="5"/>
        <v>37</v>
      </c>
    </row>
    <row r="22" spans="1:14" x14ac:dyDescent="0.25">
      <c r="A22" t="s">
        <v>274</v>
      </c>
      <c r="B22">
        <f t="shared" si="0"/>
        <v>48</v>
      </c>
      <c r="C22">
        <f t="shared" si="6"/>
        <v>2</v>
      </c>
      <c r="D22" t="b">
        <f t="shared" si="1"/>
        <v>0</v>
      </c>
      <c r="E22" t="str">
        <f t="shared" si="7"/>
        <v>-</v>
      </c>
      <c r="I22" t="b">
        <f t="shared" si="2"/>
        <v>1</v>
      </c>
      <c r="J22" t="b">
        <f t="shared" si="3"/>
        <v>0</v>
      </c>
      <c r="L22" t="s">
        <v>273</v>
      </c>
      <c r="M22">
        <f t="shared" si="4"/>
        <v>37</v>
      </c>
      <c r="N22" t="str">
        <f t="shared" si="5"/>
        <v>-</v>
      </c>
    </row>
    <row r="23" spans="1:14" x14ac:dyDescent="0.25">
      <c r="A23" t="s">
        <v>273</v>
      </c>
      <c r="B23">
        <f t="shared" si="0"/>
        <v>37</v>
      </c>
      <c r="C23">
        <f t="shared" si="6"/>
        <v>2</v>
      </c>
      <c r="D23" t="b">
        <f t="shared" si="1"/>
        <v>1</v>
      </c>
      <c r="E23">
        <f t="shared" si="7"/>
        <v>48</v>
      </c>
      <c r="I23" t="b">
        <f t="shared" si="2"/>
        <v>1</v>
      </c>
      <c r="J23" t="b">
        <f t="shared" si="3"/>
        <v>1</v>
      </c>
      <c r="L23" t="s">
        <v>273</v>
      </c>
      <c r="M23">
        <f t="shared" si="4"/>
        <v>37</v>
      </c>
      <c r="N23">
        <f t="shared" si="5"/>
        <v>37</v>
      </c>
    </row>
    <row r="24" spans="1:14" x14ac:dyDescent="0.25">
      <c r="A24" t="s">
        <v>274</v>
      </c>
      <c r="B24">
        <f t="shared" si="0"/>
        <v>48</v>
      </c>
      <c r="C24">
        <f t="shared" si="6"/>
        <v>2</v>
      </c>
      <c r="D24" t="b">
        <f t="shared" si="1"/>
        <v>0</v>
      </c>
      <c r="E24" t="str">
        <f t="shared" si="7"/>
        <v>-</v>
      </c>
      <c r="I24" t="b">
        <f t="shared" si="2"/>
        <v>1</v>
      </c>
      <c r="J24" t="b">
        <f t="shared" si="3"/>
        <v>0</v>
      </c>
      <c r="L24" t="s">
        <v>273</v>
      </c>
      <c r="M24">
        <f t="shared" si="4"/>
        <v>37</v>
      </c>
      <c r="N24" t="str">
        <f t="shared" si="5"/>
        <v>-</v>
      </c>
    </row>
    <row r="25" spans="1:14" x14ac:dyDescent="0.25">
      <c r="A25" t="s">
        <v>253</v>
      </c>
      <c r="B25">
        <f t="shared" si="0"/>
        <v>212</v>
      </c>
      <c r="C25">
        <f t="shared" si="6"/>
        <v>3</v>
      </c>
      <c r="D25" t="b">
        <f t="shared" si="1"/>
        <v>1</v>
      </c>
      <c r="E25" t="str">
        <f t="shared" si="7"/>
        <v>-</v>
      </c>
      <c r="I25" t="b">
        <f t="shared" si="2"/>
        <v>0</v>
      </c>
      <c r="J25" t="b">
        <f t="shared" si="3"/>
        <v>0</v>
      </c>
      <c r="L25" t="s">
        <v>253</v>
      </c>
      <c r="M25">
        <f t="shared" si="4"/>
        <v>212</v>
      </c>
      <c r="N25" t="str">
        <f t="shared" si="5"/>
        <v>-</v>
      </c>
    </row>
    <row r="26" spans="1:14" x14ac:dyDescent="0.25">
      <c r="A26" t="s">
        <v>278</v>
      </c>
      <c r="B26">
        <f t="shared" si="0"/>
        <v>32</v>
      </c>
      <c r="C26">
        <f t="shared" si="6"/>
        <v>3</v>
      </c>
      <c r="D26" t="b">
        <f t="shared" si="1"/>
        <v>1</v>
      </c>
      <c r="E26">
        <f t="shared" si="7"/>
        <v>48</v>
      </c>
      <c r="I26" t="b">
        <f t="shared" si="2"/>
        <v>1</v>
      </c>
      <c r="J26" t="b">
        <f t="shared" si="3"/>
        <v>1</v>
      </c>
      <c r="L26" t="s">
        <v>278</v>
      </c>
      <c r="M26">
        <f t="shared" si="4"/>
        <v>32</v>
      </c>
      <c r="N26">
        <f t="shared" si="5"/>
        <v>37</v>
      </c>
    </row>
    <row r="27" spans="1:14" x14ac:dyDescent="0.25">
      <c r="A27" t="s">
        <v>274</v>
      </c>
      <c r="B27">
        <f t="shared" si="0"/>
        <v>48</v>
      </c>
      <c r="C27">
        <f t="shared" si="6"/>
        <v>3</v>
      </c>
      <c r="D27" t="b">
        <f t="shared" si="1"/>
        <v>0</v>
      </c>
      <c r="E27" t="str">
        <f t="shared" si="7"/>
        <v>-</v>
      </c>
      <c r="I27" t="b">
        <f t="shared" si="2"/>
        <v>1</v>
      </c>
      <c r="J27" t="b">
        <f t="shared" si="3"/>
        <v>0</v>
      </c>
      <c r="L27" t="s">
        <v>273</v>
      </c>
      <c r="M27">
        <f t="shared" si="4"/>
        <v>37</v>
      </c>
      <c r="N27" t="str">
        <f t="shared" si="5"/>
        <v>-</v>
      </c>
    </row>
    <row r="28" spans="1:14" x14ac:dyDescent="0.25">
      <c r="A28" t="s">
        <v>254</v>
      </c>
      <c r="B28">
        <f t="shared" si="0"/>
        <v>30</v>
      </c>
      <c r="C28">
        <f t="shared" si="6"/>
        <v>3</v>
      </c>
      <c r="D28" t="b">
        <f t="shared" si="1"/>
        <v>1</v>
      </c>
      <c r="E28">
        <f t="shared" si="7"/>
        <v>48</v>
      </c>
      <c r="I28" t="b">
        <f t="shared" si="2"/>
        <v>1</v>
      </c>
      <c r="J28" t="b">
        <f t="shared" si="3"/>
        <v>1</v>
      </c>
      <c r="L28" t="s">
        <v>254</v>
      </c>
      <c r="M28">
        <f t="shared" si="4"/>
        <v>30</v>
      </c>
      <c r="N28">
        <f t="shared" si="5"/>
        <v>37</v>
      </c>
    </row>
    <row r="29" spans="1:14" x14ac:dyDescent="0.25">
      <c r="A29" t="s">
        <v>274</v>
      </c>
      <c r="B29">
        <f t="shared" si="0"/>
        <v>48</v>
      </c>
      <c r="C29">
        <f t="shared" si="6"/>
        <v>3</v>
      </c>
      <c r="D29" t="b">
        <f t="shared" si="1"/>
        <v>0</v>
      </c>
      <c r="E29" t="str">
        <f t="shared" si="7"/>
        <v>-</v>
      </c>
      <c r="I29" t="b">
        <f t="shared" si="2"/>
        <v>1</v>
      </c>
      <c r="J29" t="b">
        <f t="shared" si="3"/>
        <v>0</v>
      </c>
      <c r="L29" t="s">
        <v>273</v>
      </c>
      <c r="M29">
        <f t="shared" si="4"/>
        <v>37</v>
      </c>
      <c r="N29" t="str">
        <f t="shared" si="5"/>
        <v>-</v>
      </c>
    </row>
    <row r="30" spans="1:14" x14ac:dyDescent="0.25">
      <c r="A30" t="s">
        <v>278</v>
      </c>
      <c r="B30">
        <f t="shared" si="0"/>
        <v>32</v>
      </c>
      <c r="C30">
        <f t="shared" si="6"/>
        <v>3</v>
      </c>
      <c r="D30" t="b">
        <f t="shared" si="1"/>
        <v>1</v>
      </c>
      <c r="E30">
        <f t="shared" si="7"/>
        <v>48</v>
      </c>
      <c r="I30" t="b">
        <f t="shared" si="2"/>
        <v>1</v>
      </c>
      <c r="J30" t="b">
        <f t="shared" si="3"/>
        <v>1</v>
      </c>
      <c r="L30" t="s">
        <v>278</v>
      </c>
      <c r="M30">
        <f t="shared" si="4"/>
        <v>32</v>
      </c>
      <c r="N30">
        <f t="shared" si="5"/>
        <v>37</v>
      </c>
    </row>
    <row r="31" spans="1:14" x14ac:dyDescent="0.25">
      <c r="A31" t="s">
        <v>274</v>
      </c>
      <c r="B31">
        <f t="shared" si="0"/>
        <v>48</v>
      </c>
      <c r="C31">
        <f t="shared" si="6"/>
        <v>3</v>
      </c>
      <c r="D31" t="b">
        <f t="shared" si="1"/>
        <v>0</v>
      </c>
      <c r="E31" t="str">
        <f t="shared" si="7"/>
        <v>-</v>
      </c>
      <c r="I31" t="b">
        <f t="shared" si="2"/>
        <v>1</v>
      </c>
      <c r="J31" t="b">
        <f t="shared" si="3"/>
        <v>0</v>
      </c>
      <c r="L31" t="s">
        <v>273</v>
      </c>
      <c r="M31">
        <f t="shared" si="4"/>
        <v>37</v>
      </c>
      <c r="N31" t="str">
        <f t="shared" si="5"/>
        <v>-</v>
      </c>
    </row>
    <row r="32" spans="1:14" x14ac:dyDescent="0.25">
      <c r="A32" t="s">
        <v>275</v>
      </c>
      <c r="B32">
        <f t="shared" si="0"/>
        <v>35</v>
      </c>
      <c r="C32">
        <f t="shared" si="6"/>
        <v>3</v>
      </c>
      <c r="D32" t="b">
        <f t="shared" si="1"/>
        <v>1</v>
      </c>
      <c r="E32">
        <f t="shared" si="7"/>
        <v>48</v>
      </c>
      <c r="I32" t="b">
        <f t="shared" si="2"/>
        <v>1</v>
      </c>
      <c r="J32" t="b">
        <f t="shared" si="3"/>
        <v>1</v>
      </c>
      <c r="L32" t="s">
        <v>275</v>
      </c>
      <c r="M32">
        <f t="shared" si="4"/>
        <v>35</v>
      </c>
      <c r="N32">
        <f t="shared" si="5"/>
        <v>37</v>
      </c>
    </row>
    <row r="33" spans="1:14" x14ac:dyDescent="0.25">
      <c r="A33" t="s">
        <v>274</v>
      </c>
      <c r="B33">
        <f t="shared" si="0"/>
        <v>48</v>
      </c>
      <c r="C33">
        <f t="shared" si="6"/>
        <v>3</v>
      </c>
      <c r="D33" t="b">
        <f t="shared" si="1"/>
        <v>0</v>
      </c>
      <c r="E33" t="str">
        <f t="shared" si="7"/>
        <v>-</v>
      </c>
      <c r="I33" t="b">
        <f t="shared" si="2"/>
        <v>1</v>
      </c>
      <c r="J33" t="b">
        <f t="shared" si="3"/>
        <v>0</v>
      </c>
      <c r="L33" t="s">
        <v>273</v>
      </c>
      <c r="M33">
        <f t="shared" si="4"/>
        <v>37</v>
      </c>
      <c r="N33" t="str">
        <f t="shared" si="5"/>
        <v>-</v>
      </c>
    </row>
    <row r="34" spans="1:14" x14ac:dyDescent="0.25">
      <c r="A34" t="s">
        <v>275</v>
      </c>
      <c r="B34">
        <f t="shared" si="0"/>
        <v>35</v>
      </c>
      <c r="C34">
        <f t="shared" si="6"/>
        <v>3</v>
      </c>
      <c r="D34" t="b">
        <f t="shared" si="1"/>
        <v>1</v>
      </c>
      <c r="E34">
        <f t="shared" si="7"/>
        <v>48</v>
      </c>
      <c r="I34" t="b">
        <f t="shared" si="2"/>
        <v>1</v>
      </c>
      <c r="J34" t="b">
        <f t="shared" si="3"/>
        <v>1</v>
      </c>
      <c r="L34" t="s">
        <v>275</v>
      </c>
      <c r="M34">
        <f t="shared" si="4"/>
        <v>35</v>
      </c>
      <c r="N34">
        <f t="shared" si="5"/>
        <v>37</v>
      </c>
    </row>
    <row r="35" spans="1:14" x14ac:dyDescent="0.25">
      <c r="A35" t="s">
        <v>274</v>
      </c>
      <c r="B35">
        <f t="shared" si="0"/>
        <v>48</v>
      </c>
      <c r="C35">
        <f t="shared" si="6"/>
        <v>3</v>
      </c>
      <c r="D35" t="b">
        <f t="shared" si="1"/>
        <v>0</v>
      </c>
      <c r="E35" t="str">
        <f t="shared" si="7"/>
        <v>-</v>
      </c>
      <c r="I35" t="b">
        <f t="shared" si="2"/>
        <v>1</v>
      </c>
      <c r="J35" t="b">
        <f t="shared" si="3"/>
        <v>0</v>
      </c>
      <c r="L35" t="s">
        <v>273</v>
      </c>
      <c r="M35">
        <f t="shared" si="4"/>
        <v>37</v>
      </c>
      <c r="N35" t="str">
        <f t="shared" si="5"/>
        <v>-</v>
      </c>
    </row>
    <row r="36" spans="1:14" x14ac:dyDescent="0.25">
      <c r="A36" t="s">
        <v>275</v>
      </c>
      <c r="B36">
        <f t="shared" si="0"/>
        <v>35</v>
      </c>
      <c r="C36">
        <f t="shared" si="6"/>
        <v>3</v>
      </c>
      <c r="D36" t="b">
        <f t="shared" si="1"/>
        <v>1</v>
      </c>
      <c r="E36">
        <f t="shared" si="7"/>
        <v>48</v>
      </c>
      <c r="I36" t="b">
        <f t="shared" si="2"/>
        <v>1</v>
      </c>
      <c r="J36" t="b">
        <f t="shared" si="3"/>
        <v>1</v>
      </c>
      <c r="L36" t="s">
        <v>275</v>
      </c>
      <c r="M36">
        <f t="shared" si="4"/>
        <v>35</v>
      </c>
      <c r="N36">
        <f t="shared" si="5"/>
        <v>37</v>
      </c>
    </row>
    <row r="37" spans="1:14" x14ac:dyDescent="0.25">
      <c r="A37" t="s">
        <v>274</v>
      </c>
      <c r="B37">
        <f t="shared" si="0"/>
        <v>48</v>
      </c>
      <c r="C37">
        <f t="shared" si="6"/>
        <v>3</v>
      </c>
      <c r="D37" t="b">
        <f t="shared" si="1"/>
        <v>0</v>
      </c>
      <c r="E37" t="str">
        <f t="shared" si="7"/>
        <v>-</v>
      </c>
      <c r="I37" t="b">
        <f t="shared" si="2"/>
        <v>1</v>
      </c>
      <c r="J37" t="b">
        <f t="shared" si="3"/>
        <v>0</v>
      </c>
      <c r="L37" t="s">
        <v>273</v>
      </c>
      <c r="M37">
        <f t="shared" si="4"/>
        <v>37</v>
      </c>
      <c r="N37" t="str">
        <f t="shared" si="5"/>
        <v>-</v>
      </c>
    </row>
    <row r="38" spans="1:14" x14ac:dyDescent="0.25">
      <c r="A38" t="s">
        <v>275</v>
      </c>
      <c r="B38">
        <f t="shared" si="0"/>
        <v>35</v>
      </c>
      <c r="C38">
        <f t="shared" si="6"/>
        <v>3</v>
      </c>
      <c r="D38" t="b">
        <f t="shared" si="1"/>
        <v>1</v>
      </c>
      <c r="E38">
        <f t="shared" si="7"/>
        <v>48</v>
      </c>
      <c r="I38" t="b">
        <f t="shared" si="2"/>
        <v>1</v>
      </c>
      <c r="J38" t="b">
        <f t="shared" si="3"/>
        <v>1</v>
      </c>
      <c r="L38" t="s">
        <v>275</v>
      </c>
      <c r="M38">
        <f t="shared" si="4"/>
        <v>35</v>
      </c>
      <c r="N38">
        <f t="shared" si="5"/>
        <v>37</v>
      </c>
    </row>
    <row r="39" spans="1:14" x14ac:dyDescent="0.25">
      <c r="A39" t="s">
        <v>274</v>
      </c>
      <c r="B39">
        <f t="shared" si="0"/>
        <v>48</v>
      </c>
      <c r="C39">
        <f t="shared" si="6"/>
        <v>3</v>
      </c>
      <c r="D39" t="b">
        <f t="shared" si="1"/>
        <v>0</v>
      </c>
      <c r="E39" t="str">
        <f t="shared" si="7"/>
        <v>-</v>
      </c>
      <c r="I39" t="b">
        <f t="shared" si="2"/>
        <v>1</v>
      </c>
      <c r="J39" t="b">
        <f t="shared" si="3"/>
        <v>0</v>
      </c>
      <c r="L39" t="s">
        <v>273</v>
      </c>
      <c r="M39">
        <f t="shared" si="4"/>
        <v>37</v>
      </c>
      <c r="N39" t="str">
        <f t="shared" si="5"/>
        <v>-</v>
      </c>
    </row>
    <row r="40" spans="1:14" x14ac:dyDescent="0.25">
      <c r="A40" t="s">
        <v>279</v>
      </c>
      <c r="B40">
        <f t="shared" si="0"/>
        <v>33</v>
      </c>
      <c r="C40">
        <f t="shared" si="6"/>
        <v>3</v>
      </c>
      <c r="D40" t="b">
        <f t="shared" si="1"/>
        <v>1</v>
      </c>
      <c r="E40">
        <f t="shared" si="7"/>
        <v>48</v>
      </c>
      <c r="I40" t="b">
        <f t="shared" si="2"/>
        <v>1</v>
      </c>
      <c r="J40" t="b">
        <f t="shared" si="3"/>
        <v>1</v>
      </c>
      <c r="L40" t="s">
        <v>279</v>
      </c>
      <c r="M40">
        <f t="shared" si="4"/>
        <v>33</v>
      </c>
      <c r="N40">
        <f t="shared" si="5"/>
        <v>37</v>
      </c>
    </row>
    <row r="41" spans="1:14" x14ac:dyDescent="0.25">
      <c r="A41" t="s">
        <v>274</v>
      </c>
      <c r="B41">
        <f t="shared" si="0"/>
        <v>48</v>
      </c>
      <c r="C41">
        <f t="shared" si="6"/>
        <v>3</v>
      </c>
      <c r="D41" t="b">
        <f t="shared" si="1"/>
        <v>0</v>
      </c>
      <c r="E41" t="str">
        <f t="shared" si="7"/>
        <v>-</v>
      </c>
      <c r="I41" t="b">
        <f t="shared" si="2"/>
        <v>1</v>
      </c>
      <c r="J41" t="b">
        <f t="shared" si="3"/>
        <v>0</v>
      </c>
      <c r="L41" t="s">
        <v>273</v>
      </c>
      <c r="M41">
        <f t="shared" si="4"/>
        <v>37</v>
      </c>
      <c r="N41" t="str">
        <f t="shared" si="5"/>
        <v>-</v>
      </c>
    </row>
    <row r="42" spans="1:14" x14ac:dyDescent="0.25">
      <c r="A42" t="s">
        <v>278</v>
      </c>
      <c r="B42">
        <f t="shared" si="0"/>
        <v>32</v>
      </c>
      <c r="C42">
        <f t="shared" si="6"/>
        <v>3</v>
      </c>
      <c r="D42" t="b">
        <f t="shared" si="1"/>
        <v>1</v>
      </c>
      <c r="E42">
        <f t="shared" si="7"/>
        <v>48</v>
      </c>
      <c r="I42" t="b">
        <f t="shared" si="2"/>
        <v>1</v>
      </c>
      <c r="J42" t="b">
        <f t="shared" si="3"/>
        <v>1</v>
      </c>
      <c r="L42" t="s">
        <v>278</v>
      </c>
      <c r="M42">
        <f t="shared" si="4"/>
        <v>32</v>
      </c>
      <c r="N42">
        <f t="shared" si="5"/>
        <v>37</v>
      </c>
    </row>
    <row r="43" spans="1:14" x14ac:dyDescent="0.25">
      <c r="A43" t="s">
        <v>274</v>
      </c>
      <c r="B43">
        <f t="shared" si="0"/>
        <v>48</v>
      </c>
      <c r="C43">
        <f t="shared" si="6"/>
        <v>3</v>
      </c>
      <c r="D43" t="b">
        <f t="shared" si="1"/>
        <v>0</v>
      </c>
      <c r="E43" t="str">
        <f t="shared" si="7"/>
        <v>-</v>
      </c>
      <c r="I43" t="b">
        <f t="shared" si="2"/>
        <v>1</v>
      </c>
      <c r="J43" t="b">
        <f t="shared" si="3"/>
        <v>0</v>
      </c>
      <c r="L43" t="s">
        <v>273</v>
      </c>
      <c r="M43">
        <f t="shared" si="4"/>
        <v>37</v>
      </c>
      <c r="N43" t="str">
        <f t="shared" si="5"/>
        <v>-</v>
      </c>
    </row>
    <row r="44" spans="1:14" x14ac:dyDescent="0.25">
      <c r="A44" t="s">
        <v>254</v>
      </c>
      <c r="B44">
        <f t="shared" si="0"/>
        <v>30</v>
      </c>
      <c r="C44">
        <f t="shared" si="6"/>
        <v>3</v>
      </c>
      <c r="D44" t="b">
        <f t="shared" si="1"/>
        <v>1</v>
      </c>
      <c r="E44">
        <f t="shared" si="7"/>
        <v>48</v>
      </c>
      <c r="I44" t="b">
        <f t="shared" si="2"/>
        <v>1</v>
      </c>
      <c r="J44" t="b">
        <f t="shared" si="3"/>
        <v>1</v>
      </c>
      <c r="L44" t="s">
        <v>254</v>
      </c>
      <c r="M44">
        <f t="shared" si="4"/>
        <v>30</v>
      </c>
      <c r="N44">
        <f t="shared" si="5"/>
        <v>37</v>
      </c>
    </row>
    <row r="45" spans="1:14" x14ac:dyDescent="0.25">
      <c r="A45" t="s">
        <v>274</v>
      </c>
      <c r="B45">
        <f t="shared" si="0"/>
        <v>48</v>
      </c>
      <c r="C45">
        <f t="shared" si="6"/>
        <v>3</v>
      </c>
      <c r="D45" t="b">
        <f t="shared" si="1"/>
        <v>0</v>
      </c>
      <c r="E45" t="str">
        <f t="shared" si="7"/>
        <v>-</v>
      </c>
      <c r="I45" t="b">
        <f t="shared" si="2"/>
        <v>1</v>
      </c>
      <c r="J45" t="b">
        <f t="shared" si="3"/>
        <v>0</v>
      </c>
      <c r="L45" t="s">
        <v>273</v>
      </c>
      <c r="M45">
        <f t="shared" si="4"/>
        <v>37</v>
      </c>
      <c r="N45" t="str">
        <f t="shared" si="5"/>
        <v>-</v>
      </c>
    </row>
    <row r="46" spans="1:14" x14ac:dyDescent="0.25">
      <c r="A46" t="s">
        <v>278</v>
      </c>
      <c r="B46">
        <f t="shared" si="0"/>
        <v>32</v>
      </c>
      <c r="C46">
        <f t="shared" si="6"/>
        <v>3</v>
      </c>
      <c r="D46" t="b">
        <f t="shared" si="1"/>
        <v>1</v>
      </c>
      <c r="E46">
        <f t="shared" si="7"/>
        <v>48</v>
      </c>
      <c r="I46" t="b">
        <f t="shared" si="2"/>
        <v>1</v>
      </c>
      <c r="J46" t="b">
        <f t="shared" si="3"/>
        <v>1</v>
      </c>
      <c r="L46" t="s">
        <v>278</v>
      </c>
      <c r="M46">
        <f t="shared" si="4"/>
        <v>32</v>
      </c>
      <c r="N46">
        <f t="shared" si="5"/>
        <v>37</v>
      </c>
    </row>
    <row r="47" spans="1:14" x14ac:dyDescent="0.25">
      <c r="A47" t="s">
        <v>274</v>
      </c>
      <c r="B47">
        <f t="shared" si="0"/>
        <v>48</v>
      </c>
      <c r="C47">
        <f t="shared" si="6"/>
        <v>3</v>
      </c>
      <c r="D47" t="b">
        <f t="shared" si="1"/>
        <v>0</v>
      </c>
      <c r="E47" t="str">
        <f t="shared" si="7"/>
        <v>-</v>
      </c>
      <c r="I47" t="b">
        <f t="shared" si="2"/>
        <v>1</v>
      </c>
      <c r="J47" t="b">
        <f t="shared" si="3"/>
        <v>0</v>
      </c>
      <c r="L47" t="s">
        <v>273</v>
      </c>
      <c r="M47">
        <f t="shared" si="4"/>
        <v>37</v>
      </c>
      <c r="N47" t="str">
        <f t="shared" si="5"/>
        <v>-</v>
      </c>
    </row>
    <row r="48" spans="1:14" x14ac:dyDescent="0.25">
      <c r="A48" t="s">
        <v>275</v>
      </c>
      <c r="B48">
        <f t="shared" si="0"/>
        <v>35</v>
      </c>
      <c r="C48">
        <f t="shared" si="6"/>
        <v>3</v>
      </c>
      <c r="D48" t="b">
        <f t="shared" si="1"/>
        <v>1</v>
      </c>
      <c r="E48">
        <f t="shared" si="7"/>
        <v>48</v>
      </c>
      <c r="I48" t="b">
        <f t="shared" si="2"/>
        <v>1</v>
      </c>
      <c r="J48" t="b">
        <f t="shared" si="3"/>
        <v>1</v>
      </c>
      <c r="L48" t="s">
        <v>275</v>
      </c>
      <c r="M48">
        <f t="shared" si="4"/>
        <v>35</v>
      </c>
      <c r="N48">
        <f t="shared" si="5"/>
        <v>37</v>
      </c>
    </row>
    <row r="49" spans="1:15" x14ac:dyDescent="0.25">
      <c r="A49" t="s">
        <v>274</v>
      </c>
      <c r="B49">
        <f t="shared" si="0"/>
        <v>48</v>
      </c>
      <c r="C49">
        <f t="shared" si="6"/>
        <v>3</v>
      </c>
      <c r="D49" t="b">
        <f t="shared" si="1"/>
        <v>0</v>
      </c>
      <c r="E49" t="str">
        <f t="shared" si="7"/>
        <v>-</v>
      </c>
      <c r="I49" t="b">
        <f t="shared" si="2"/>
        <v>1</v>
      </c>
      <c r="J49" t="b">
        <f t="shared" si="3"/>
        <v>0</v>
      </c>
      <c r="L49" t="s">
        <v>273</v>
      </c>
      <c r="M49">
        <f t="shared" si="4"/>
        <v>37</v>
      </c>
      <c r="N49" t="str">
        <f t="shared" si="5"/>
        <v>-</v>
      </c>
    </row>
    <row r="50" spans="1:15" x14ac:dyDescent="0.25">
      <c r="A50" t="s">
        <v>275</v>
      </c>
      <c r="B50">
        <f t="shared" si="0"/>
        <v>35</v>
      </c>
      <c r="C50">
        <f t="shared" si="6"/>
        <v>3</v>
      </c>
      <c r="D50" t="b">
        <f t="shared" si="1"/>
        <v>1</v>
      </c>
      <c r="E50">
        <f t="shared" si="7"/>
        <v>48</v>
      </c>
      <c r="I50" t="b">
        <f t="shared" si="2"/>
        <v>1</v>
      </c>
      <c r="J50" t="b">
        <f t="shared" si="3"/>
        <v>1</v>
      </c>
      <c r="L50" t="s">
        <v>275</v>
      </c>
      <c r="M50">
        <f t="shared" si="4"/>
        <v>35</v>
      </c>
      <c r="N50">
        <f t="shared" si="5"/>
        <v>37</v>
      </c>
    </row>
    <row r="51" spans="1:15" x14ac:dyDescent="0.25">
      <c r="A51" t="s">
        <v>274</v>
      </c>
      <c r="B51">
        <f t="shared" si="0"/>
        <v>48</v>
      </c>
      <c r="C51">
        <f t="shared" si="6"/>
        <v>3</v>
      </c>
      <c r="D51" t="b">
        <f t="shared" si="1"/>
        <v>0</v>
      </c>
      <c r="E51" t="str">
        <f t="shared" si="7"/>
        <v>-</v>
      </c>
      <c r="I51" t="b">
        <f t="shared" si="2"/>
        <v>1</v>
      </c>
      <c r="J51" t="b">
        <f t="shared" si="3"/>
        <v>0</v>
      </c>
      <c r="L51" t="s">
        <v>273</v>
      </c>
      <c r="M51">
        <f t="shared" si="4"/>
        <v>37</v>
      </c>
      <c r="N51" t="str">
        <f t="shared" si="5"/>
        <v>-</v>
      </c>
    </row>
    <row r="52" spans="1:15" x14ac:dyDescent="0.25">
      <c r="A52" t="s">
        <v>280</v>
      </c>
      <c r="B52">
        <f t="shared" si="0"/>
        <v>36</v>
      </c>
      <c r="C52">
        <f t="shared" si="6"/>
        <v>3</v>
      </c>
      <c r="D52" t="b">
        <f t="shared" si="1"/>
        <v>1</v>
      </c>
      <c r="E52">
        <f t="shared" si="7"/>
        <v>48</v>
      </c>
      <c r="I52" t="b">
        <f t="shared" si="2"/>
        <v>1</v>
      </c>
      <c r="J52" t="b">
        <f t="shared" si="3"/>
        <v>1</v>
      </c>
      <c r="L52" t="s">
        <v>280</v>
      </c>
      <c r="M52">
        <f t="shared" si="4"/>
        <v>36</v>
      </c>
      <c r="N52">
        <f t="shared" si="5"/>
        <v>37</v>
      </c>
    </row>
    <row r="53" spans="1:15" x14ac:dyDescent="0.25">
      <c r="A53" t="s">
        <v>274</v>
      </c>
      <c r="B53">
        <f t="shared" si="0"/>
        <v>48</v>
      </c>
      <c r="C53">
        <f t="shared" si="6"/>
        <v>3</v>
      </c>
      <c r="D53" t="b">
        <f t="shared" si="1"/>
        <v>0</v>
      </c>
      <c r="E53" t="str">
        <f t="shared" si="7"/>
        <v>-</v>
      </c>
      <c r="I53" t="b">
        <f t="shared" si="2"/>
        <v>1</v>
      </c>
      <c r="J53" t="b">
        <f t="shared" si="3"/>
        <v>0</v>
      </c>
      <c r="L53" t="s">
        <v>273</v>
      </c>
      <c r="M53">
        <f t="shared" si="4"/>
        <v>37</v>
      </c>
      <c r="N53" t="str">
        <f t="shared" si="5"/>
        <v>-</v>
      </c>
    </row>
    <row r="54" spans="1:15" x14ac:dyDescent="0.25">
      <c r="A54" t="s">
        <v>251</v>
      </c>
      <c r="B54">
        <f t="shared" si="0"/>
        <v>224</v>
      </c>
      <c r="C54">
        <f t="shared" si="6"/>
        <v>3</v>
      </c>
      <c r="D54" t="b">
        <f t="shared" si="1"/>
        <v>1</v>
      </c>
      <c r="E54" t="str">
        <f t="shared" si="7"/>
        <v>-</v>
      </c>
      <c r="I54" t="b">
        <f t="shared" si="2"/>
        <v>0</v>
      </c>
      <c r="J54" t="b">
        <f t="shared" si="3"/>
        <v>0</v>
      </c>
      <c r="L54" t="s">
        <v>251</v>
      </c>
      <c r="M54">
        <f t="shared" si="4"/>
        <v>224</v>
      </c>
      <c r="N54" t="str">
        <f t="shared" si="5"/>
        <v>-</v>
      </c>
    </row>
    <row r="55" spans="1:15" x14ac:dyDescent="0.25">
      <c r="A55" t="s">
        <v>2</v>
      </c>
      <c r="B55">
        <f t="shared" si="0"/>
        <v>0</v>
      </c>
      <c r="C55">
        <f t="shared" si="6"/>
        <v>3</v>
      </c>
      <c r="D55" t="b">
        <f t="shared" si="1"/>
        <v>0</v>
      </c>
      <c r="E55" t="str">
        <f t="shared" si="7"/>
        <v>-</v>
      </c>
      <c r="I55" t="b">
        <f t="shared" si="2"/>
        <v>1</v>
      </c>
      <c r="J55" t="b">
        <f t="shared" si="3"/>
        <v>0</v>
      </c>
      <c r="L55" t="s">
        <v>2</v>
      </c>
      <c r="M55">
        <f t="shared" si="4"/>
        <v>0</v>
      </c>
      <c r="N55" t="str">
        <f t="shared" si="5"/>
        <v>-</v>
      </c>
    </row>
    <row r="56" spans="1:15" x14ac:dyDescent="0.25">
      <c r="A56" t="s">
        <v>252</v>
      </c>
      <c r="B56">
        <f t="shared" si="0"/>
        <v>246</v>
      </c>
      <c r="C56">
        <f t="shared" si="6"/>
        <v>3</v>
      </c>
      <c r="D56" t="b">
        <f t="shared" si="1"/>
        <v>1</v>
      </c>
      <c r="E56" t="str">
        <f t="shared" si="7"/>
        <v>-</v>
      </c>
      <c r="I56" t="b">
        <f t="shared" si="2"/>
        <v>0</v>
      </c>
      <c r="J56" t="b">
        <f t="shared" si="3"/>
        <v>0</v>
      </c>
      <c r="L56" t="s">
        <v>252</v>
      </c>
      <c r="M56">
        <f t="shared" si="4"/>
        <v>246</v>
      </c>
      <c r="N56" t="str">
        <f t="shared" si="5"/>
        <v>-</v>
      </c>
    </row>
    <row r="57" spans="1:15" x14ac:dyDescent="0.25">
      <c r="A57" t="s">
        <v>281</v>
      </c>
      <c r="B57">
        <f t="shared" si="0"/>
        <v>2</v>
      </c>
      <c r="C57">
        <f t="shared" si="6"/>
        <v>3</v>
      </c>
      <c r="D57" t="b">
        <f t="shared" si="1"/>
        <v>0</v>
      </c>
      <c r="E57" t="str">
        <f t="shared" si="7"/>
        <v>-</v>
      </c>
      <c r="I57" t="b">
        <f t="shared" si="2"/>
        <v>1</v>
      </c>
      <c r="J57" t="b">
        <f t="shared" si="3"/>
        <v>0</v>
      </c>
      <c r="L57" t="s">
        <v>281</v>
      </c>
      <c r="M57">
        <f t="shared" si="4"/>
        <v>2</v>
      </c>
      <c r="N57" t="str">
        <f t="shared" si="5"/>
        <v>-</v>
      </c>
    </row>
    <row r="58" spans="1:15" x14ac:dyDescent="0.25">
      <c r="A58" t="s">
        <v>282</v>
      </c>
      <c r="B58">
        <f t="shared" si="0"/>
        <v>56</v>
      </c>
      <c r="C58">
        <f t="shared" si="6"/>
        <v>3</v>
      </c>
      <c r="D58" t="b">
        <f t="shared" si="1"/>
        <v>1</v>
      </c>
      <c r="E58">
        <f t="shared" si="7"/>
        <v>24</v>
      </c>
      <c r="I58" t="b">
        <f t="shared" si="2"/>
        <v>1</v>
      </c>
      <c r="J58" t="b">
        <f t="shared" si="3"/>
        <v>1</v>
      </c>
      <c r="L58" t="s">
        <v>282</v>
      </c>
      <c r="M58">
        <f t="shared" si="4"/>
        <v>56</v>
      </c>
      <c r="N58">
        <f t="shared" si="5"/>
        <v>18</v>
      </c>
    </row>
    <row r="59" spans="1:15" x14ac:dyDescent="0.25">
      <c r="A59" t="s">
        <v>55</v>
      </c>
      <c r="B59">
        <f t="shared" si="0"/>
        <v>24</v>
      </c>
      <c r="C59">
        <f t="shared" si="6"/>
        <v>3</v>
      </c>
      <c r="D59" t="b">
        <f t="shared" si="1"/>
        <v>0</v>
      </c>
      <c r="E59" t="str">
        <f t="shared" si="7"/>
        <v>-</v>
      </c>
      <c r="I59" t="b">
        <f t="shared" si="2"/>
        <v>1</v>
      </c>
      <c r="J59" t="b">
        <f t="shared" si="3"/>
        <v>0</v>
      </c>
      <c r="L59" t="s">
        <v>295</v>
      </c>
      <c r="M59">
        <f t="shared" si="4"/>
        <v>18</v>
      </c>
      <c r="N59" t="str">
        <f t="shared" si="5"/>
        <v>-</v>
      </c>
    </row>
    <row r="60" spans="1:15" x14ac:dyDescent="0.25">
      <c r="A60" t="s">
        <v>283</v>
      </c>
      <c r="B60">
        <f t="shared" si="0"/>
        <v>54</v>
      </c>
      <c r="C60">
        <f t="shared" si="6"/>
        <v>3</v>
      </c>
      <c r="D60" t="b">
        <f t="shared" si="1"/>
        <v>1</v>
      </c>
      <c r="E60">
        <f t="shared" si="7"/>
        <v>12</v>
      </c>
      <c r="I60" t="b">
        <f t="shared" si="2"/>
        <v>1</v>
      </c>
      <c r="J60" t="b">
        <f t="shared" si="3"/>
        <v>1</v>
      </c>
      <c r="L60" t="s">
        <v>283</v>
      </c>
      <c r="M60">
        <f t="shared" si="4"/>
        <v>54</v>
      </c>
      <c r="N60">
        <f t="shared" si="5"/>
        <v>9</v>
      </c>
    </row>
    <row r="61" spans="1:15" x14ac:dyDescent="0.25">
      <c r="A61" t="s">
        <v>249</v>
      </c>
      <c r="B61">
        <f t="shared" si="0"/>
        <v>12</v>
      </c>
      <c r="C61">
        <f t="shared" si="6"/>
        <v>3</v>
      </c>
      <c r="D61" t="b">
        <f t="shared" si="1"/>
        <v>0</v>
      </c>
      <c r="E61" t="str">
        <f t="shared" si="7"/>
        <v>-</v>
      </c>
      <c r="I61" t="b">
        <f t="shared" si="2"/>
        <v>1</v>
      </c>
      <c r="J61" t="b">
        <f t="shared" si="3"/>
        <v>0</v>
      </c>
      <c r="L61" t="s">
        <v>296</v>
      </c>
      <c r="M61">
        <f t="shared" si="4"/>
        <v>9</v>
      </c>
      <c r="N61" t="str">
        <f t="shared" si="5"/>
        <v>-</v>
      </c>
    </row>
    <row r="62" spans="1:15" x14ac:dyDescent="0.25">
      <c r="A62" t="s">
        <v>284</v>
      </c>
      <c r="B62">
        <f t="shared" si="0"/>
        <v>52</v>
      </c>
      <c r="C62">
        <f t="shared" si="6"/>
        <v>3</v>
      </c>
      <c r="D62" t="b">
        <f t="shared" si="1"/>
        <v>1</v>
      </c>
      <c r="E62">
        <f t="shared" si="7"/>
        <v>12</v>
      </c>
      <c r="I62" t="b">
        <f t="shared" si="2"/>
        <v>1</v>
      </c>
      <c r="J62" t="b">
        <f t="shared" si="3"/>
        <v>1</v>
      </c>
      <c r="L62" t="s">
        <v>284</v>
      </c>
      <c r="M62">
        <f t="shared" si="4"/>
        <v>52</v>
      </c>
      <c r="N62">
        <f t="shared" si="5"/>
        <v>10</v>
      </c>
    </row>
    <row r="63" spans="1:15" x14ac:dyDescent="0.25">
      <c r="A63" t="s">
        <v>249</v>
      </c>
      <c r="B63">
        <f t="shared" si="0"/>
        <v>12</v>
      </c>
      <c r="C63">
        <f t="shared" si="6"/>
        <v>3</v>
      </c>
      <c r="D63" t="b">
        <f t="shared" si="1"/>
        <v>0</v>
      </c>
      <c r="E63" t="str">
        <f t="shared" si="7"/>
        <v>-</v>
      </c>
      <c r="I63" t="b">
        <f t="shared" si="2"/>
        <v>1</v>
      </c>
      <c r="J63" t="b">
        <f t="shared" si="3"/>
        <v>0</v>
      </c>
      <c r="L63" t="s">
        <v>293</v>
      </c>
      <c r="M63">
        <f t="shared" si="4"/>
        <v>10</v>
      </c>
      <c r="N63" t="str">
        <f t="shared" si="5"/>
        <v>-</v>
      </c>
      <c r="O63">
        <f>N58+N60+N62</f>
        <v>37</v>
      </c>
    </row>
    <row r="64" spans="1:15" x14ac:dyDescent="0.25">
      <c r="A64" t="s">
        <v>285</v>
      </c>
      <c r="B64">
        <f t="shared" si="0"/>
        <v>51</v>
      </c>
      <c r="C64">
        <f t="shared" si="6"/>
        <v>3</v>
      </c>
      <c r="D64" t="b">
        <f t="shared" si="1"/>
        <v>1</v>
      </c>
      <c r="E64">
        <f t="shared" si="7"/>
        <v>24</v>
      </c>
      <c r="I64" t="b">
        <f t="shared" si="2"/>
        <v>1</v>
      </c>
      <c r="J64" t="b">
        <f t="shared" si="3"/>
        <v>1</v>
      </c>
      <c r="L64" t="s">
        <v>285</v>
      </c>
      <c r="M64">
        <f t="shared" si="4"/>
        <v>51</v>
      </c>
      <c r="N64">
        <f t="shared" si="5"/>
        <v>18</v>
      </c>
    </row>
    <row r="65" spans="1:15" x14ac:dyDescent="0.25">
      <c r="A65" t="s">
        <v>55</v>
      </c>
      <c r="B65">
        <f t="shared" si="0"/>
        <v>24</v>
      </c>
      <c r="C65">
        <f t="shared" si="6"/>
        <v>3</v>
      </c>
      <c r="D65" t="b">
        <f t="shared" si="1"/>
        <v>0</v>
      </c>
      <c r="E65" t="str">
        <f t="shared" si="7"/>
        <v>-</v>
      </c>
      <c r="I65" t="b">
        <f t="shared" si="2"/>
        <v>1</v>
      </c>
      <c r="J65" t="b">
        <f t="shared" si="3"/>
        <v>0</v>
      </c>
      <c r="L65" t="s">
        <v>295</v>
      </c>
      <c r="M65">
        <f t="shared" si="4"/>
        <v>18</v>
      </c>
      <c r="N65" t="str">
        <f t="shared" si="5"/>
        <v>-</v>
      </c>
    </row>
    <row r="66" spans="1:15" x14ac:dyDescent="0.25">
      <c r="A66" t="s">
        <v>255</v>
      </c>
      <c r="B66">
        <f t="shared" ref="B66:B129" si="8">HEX2DEC(A66)</f>
        <v>44</v>
      </c>
      <c r="C66">
        <f t="shared" si="6"/>
        <v>3</v>
      </c>
      <c r="D66" t="b">
        <f t="shared" ref="D66:D73" si="9">IF(OR(LEFT(A65,1)="D",A65="F4"),D65,NOT(D65))</f>
        <v>1</v>
      </c>
      <c r="E66">
        <f t="shared" si="7"/>
        <v>12</v>
      </c>
      <c r="I66" t="b">
        <f t="shared" ref="I66:I129" si="10">B66&lt;=HEX2DEC(60)</f>
        <v>1</v>
      </c>
      <c r="J66" t="b">
        <f t="shared" ref="J66:J129" si="11">AND(I66,MOD(ROW(B66),2)=MOD(C66+1,2))</f>
        <v>1</v>
      </c>
      <c r="L66" t="s">
        <v>255</v>
      </c>
      <c r="M66">
        <f t="shared" ref="M66:M129" si="12">HEX2DEC(L66)</f>
        <v>44</v>
      </c>
      <c r="N66">
        <f t="shared" ref="N66:N129" si="13">IF(E66&lt;&gt;"-",M67,"-")</f>
        <v>9</v>
      </c>
    </row>
    <row r="67" spans="1:15" x14ac:dyDescent="0.25">
      <c r="A67" t="s">
        <v>249</v>
      </c>
      <c r="B67">
        <f t="shared" si="8"/>
        <v>12</v>
      </c>
      <c r="C67">
        <f t="shared" ref="C67:C130" si="14">IF(LEFT(A67,1)="D",1,0)+C66</f>
        <v>3</v>
      </c>
      <c r="D67" t="b">
        <f t="shared" si="9"/>
        <v>0</v>
      </c>
      <c r="E67" t="str">
        <f t="shared" ref="E67:E130" si="15">IF(AND(D67,I67),B68,"-")</f>
        <v>-</v>
      </c>
      <c r="I67" t="b">
        <f t="shared" si="10"/>
        <v>1</v>
      </c>
      <c r="J67" t="b">
        <f t="shared" si="11"/>
        <v>0</v>
      </c>
      <c r="L67" t="s">
        <v>296</v>
      </c>
      <c r="M67">
        <f t="shared" si="12"/>
        <v>9</v>
      </c>
      <c r="N67" t="str">
        <f t="shared" si="13"/>
        <v>-</v>
      </c>
    </row>
    <row r="68" spans="1:15" x14ac:dyDescent="0.25">
      <c r="A68" t="s">
        <v>256</v>
      </c>
      <c r="B68">
        <f t="shared" si="8"/>
        <v>42</v>
      </c>
      <c r="C68">
        <f t="shared" si="14"/>
        <v>3</v>
      </c>
      <c r="D68" t="b">
        <f t="shared" si="9"/>
        <v>1</v>
      </c>
      <c r="E68">
        <f t="shared" si="15"/>
        <v>8</v>
      </c>
      <c r="I68" t="b">
        <f t="shared" si="10"/>
        <v>1</v>
      </c>
      <c r="J68" t="b">
        <f t="shared" si="11"/>
        <v>1</v>
      </c>
      <c r="L68" t="s">
        <v>256</v>
      </c>
      <c r="M68">
        <f t="shared" si="12"/>
        <v>42</v>
      </c>
      <c r="N68">
        <f t="shared" si="13"/>
        <v>6</v>
      </c>
    </row>
    <row r="69" spans="1:15" x14ac:dyDescent="0.25">
      <c r="A69" t="s">
        <v>271</v>
      </c>
      <c r="B69">
        <f t="shared" si="8"/>
        <v>8</v>
      </c>
      <c r="C69">
        <f t="shared" si="14"/>
        <v>3</v>
      </c>
      <c r="D69" t="b">
        <f t="shared" si="9"/>
        <v>0</v>
      </c>
      <c r="E69" t="str">
        <f t="shared" si="15"/>
        <v>-</v>
      </c>
      <c r="I69" t="b">
        <f t="shared" si="10"/>
        <v>1</v>
      </c>
      <c r="J69" t="b">
        <f t="shared" si="11"/>
        <v>0</v>
      </c>
      <c r="L69" t="s">
        <v>297</v>
      </c>
      <c r="M69">
        <f t="shared" si="12"/>
        <v>6</v>
      </c>
      <c r="N69" t="str">
        <f t="shared" si="13"/>
        <v>-</v>
      </c>
    </row>
    <row r="70" spans="1:15" x14ac:dyDescent="0.25">
      <c r="A70" t="s">
        <v>255</v>
      </c>
      <c r="B70">
        <f t="shared" si="8"/>
        <v>44</v>
      </c>
      <c r="C70">
        <f t="shared" si="14"/>
        <v>3</v>
      </c>
      <c r="D70" t="b">
        <f t="shared" si="9"/>
        <v>1</v>
      </c>
      <c r="E70">
        <f t="shared" si="15"/>
        <v>2</v>
      </c>
      <c r="I70" t="b">
        <f t="shared" si="10"/>
        <v>1</v>
      </c>
      <c r="J70" t="b">
        <f t="shared" si="11"/>
        <v>1</v>
      </c>
      <c r="L70" t="s">
        <v>255</v>
      </c>
      <c r="M70">
        <f t="shared" si="12"/>
        <v>44</v>
      </c>
      <c r="N70">
        <f t="shared" si="13"/>
        <v>2</v>
      </c>
    </row>
    <row r="71" spans="1:15" x14ac:dyDescent="0.25">
      <c r="A71" t="s">
        <v>281</v>
      </c>
      <c r="B71">
        <f t="shared" si="8"/>
        <v>2</v>
      </c>
      <c r="C71">
        <f t="shared" si="14"/>
        <v>3</v>
      </c>
      <c r="D71" t="b">
        <f t="shared" si="9"/>
        <v>0</v>
      </c>
      <c r="E71" t="str">
        <f t="shared" si="15"/>
        <v>-</v>
      </c>
      <c r="I71" t="b">
        <f t="shared" si="10"/>
        <v>1</v>
      </c>
      <c r="J71" t="b">
        <f t="shared" si="11"/>
        <v>0</v>
      </c>
      <c r="L71" t="s">
        <v>281</v>
      </c>
      <c r="M71">
        <f t="shared" si="12"/>
        <v>2</v>
      </c>
      <c r="N71" t="str">
        <f t="shared" si="13"/>
        <v>-</v>
      </c>
    </row>
    <row r="72" spans="1:15" x14ac:dyDescent="0.25">
      <c r="A72" t="s">
        <v>257</v>
      </c>
      <c r="B72">
        <f t="shared" si="8"/>
        <v>45</v>
      </c>
      <c r="C72">
        <f t="shared" si="14"/>
        <v>3</v>
      </c>
      <c r="D72" t="b">
        <f t="shared" si="9"/>
        <v>1</v>
      </c>
      <c r="E72">
        <f t="shared" si="15"/>
        <v>2</v>
      </c>
      <c r="I72" t="b">
        <f t="shared" si="10"/>
        <v>1</v>
      </c>
      <c r="J72" t="b">
        <f t="shared" si="11"/>
        <v>1</v>
      </c>
      <c r="L72" t="s">
        <v>257</v>
      </c>
      <c r="M72">
        <f t="shared" si="12"/>
        <v>45</v>
      </c>
      <c r="N72">
        <f t="shared" si="13"/>
        <v>2</v>
      </c>
    </row>
    <row r="73" spans="1:15" x14ac:dyDescent="0.25">
      <c r="A73" t="s">
        <v>281</v>
      </c>
      <c r="B73">
        <f t="shared" si="8"/>
        <v>2</v>
      </c>
      <c r="C73">
        <f t="shared" si="14"/>
        <v>3</v>
      </c>
      <c r="D73" t="b">
        <f t="shared" si="9"/>
        <v>0</v>
      </c>
      <c r="E73" t="str">
        <f t="shared" si="15"/>
        <v>-</v>
      </c>
      <c r="I73" t="b">
        <f t="shared" si="10"/>
        <v>1</v>
      </c>
      <c r="J73" t="b">
        <f t="shared" si="11"/>
        <v>0</v>
      </c>
      <c r="L73" t="s">
        <v>281</v>
      </c>
      <c r="M73">
        <f t="shared" si="12"/>
        <v>2</v>
      </c>
      <c r="N73" t="str">
        <f t="shared" si="13"/>
        <v>-</v>
      </c>
      <c r="O73">
        <f>N64+N66+N68+N70+N72</f>
        <v>37</v>
      </c>
    </row>
    <row r="74" spans="1:15" x14ac:dyDescent="0.25">
      <c r="A74" t="s">
        <v>258</v>
      </c>
      <c r="B74">
        <f t="shared" si="8"/>
        <v>244</v>
      </c>
      <c r="C74">
        <f t="shared" si="14"/>
        <v>3</v>
      </c>
      <c r="D74" t="b">
        <f>IF(OR(LEFT(A73,1)="D",A73="F4"),D73,NOT(D73))</f>
        <v>1</v>
      </c>
      <c r="E74" t="str">
        <f t="shared" si="15"/>
        <v>-</v>
      </c>
      <c r="I74" t="b">
        <f t="shared" si="10"/>
        <v>0</v>
      </c>
      <c r="J74" t="b">
        <f t="shared" si="11"/>
        <v>0</v>
      </c>
      <c r="L74" t="s">
        <v>258</v>
      </c>
      <c r="M74">
        <f t="shared" si="12"/>
        <v>244</v>
      </c>
      <c r="N74" t="str">
        <f t="shared" si="13"/>
        <v>-</v>
      </c>
    </row>
    <row r="75" spans="1:15" x14ac:dyDescent="0.25">
      <c r="A75" t="s">
        <v>251</v>
      </c>
      <c r="B75">
        <f t="shared" si="8"/>
        <v>224</v>
      </c>
      <c r="C75">
        <f t="shared" si="14"/>
        <v>3</v>
      </c>
      <c r="D75" t="b">
        <f t="shared" ref="D75:D138" si="16">IF(OR(LEFT(A74,1)="D",A74="F4"),D74,NOT(D74))</f>
        <v>1</v>
      </c>
      <c r="E75" t="str">
        <f t="shared" si="15"/>
        <v>-</v>
      </c>
      <c r="I75" t="b">
        <f t="shared" si="10"/>
        <v>0</v>
      </c>
      <c r="J75" t="b">
        <f t="shared" si="11"/>
        <v>0</v>
      </c>
      <c r="L75" t="s">
        <v>251</v>
      </c>
      <c r="M75">
        <f t="shared" si="12"/>
        <v>224</v>
      </c>
      <c r="N75" t="str">
        <f t="shared" si="13"/>
        <v>-</v>
      </c>
    </row>
    <row r="76" spans="1:15" x14ac:dyDescent="0.25">
      <c r="A76" t="s">
        <v>2</v>
      </c>
      <c r="B76">
        <f t="shared" si="8"/>
        <v>0</v>
      </c>
      <c r="C76">
        <f t="shared" si="14"/>
        <v>3</v>
      </c>
      <c r="D76" t="b">
        <f t="shared" si="16"/>
        <v>0</v>
      </c>
      <c r="E76" t="str">
        <f t="shared" si="15"/>
        <v>-</v>
      </c>
      <c r="I76" t="b">
        <f t="shared" si="10"/>
        <v>1</v>
      </c>
      <c r="J76" t="b">
        <f t="shared" si="11"/>
        <v>1</v>
      </c>
      <c r="L76" t="s">
        <v>2</v>
      </c>
      <c r="M76">
        <f t="shared" si="12"/>
        <v>0</v>
      </c>
    </row>
    <row r="77" spans="1:15" x14ac:dyDescent="0.25">
      <c r="A77" t="s">
        <v>252</v>
      </c>
      <c r="B77">
        <f t="shared" si="8"/>
        <v>246</v>
      </c>
      <c r="C77">
        <f t="shared" si="14"/>
        <v>3</v>
      </c>
      <c r="D77" t="b">
        <f t="shared" si="16"/>
        <v>1</v>
      </c>
      <c r="E77" t="str">
        <f t="shared" si="15"/>
        <v>-</v>
      </c>
      <c r="I77" t="b">
        <f t="shared" si="10"/>
        <v>0</v>
      </c>
      <c r="J77" t="b">
        <f t="shared" si="11"/>
        <v>0</v>
      </c>
      <c r="L77" t="s">
        <v>252</v>
      </c>
      <c r="M77">
        <f t="shared" si="12"/>
        <v>246</v>
      </c>
    </row>
    <row r="78" spans="1:15" x14ac:dyDescent="0.25">
      <c r="A78" t="s">
        <v>281</v>
      </c>
      <c r="B78">
        <f t="shared" si="8"/>
        <v>2</v>
      </c>
      <c r="C78">
        <f t="shared" si="14"/>
        <v>3</v>
      </c>
      <c r="D78" t="b">
        <f t="shared" si="16"/>
        <v>0</v>
      </c>
      <c r="E78" t="str">
        <f t="shared" si="15"/>
        <v>-</v>
      </c>
      <c r="I78" t="b">
        <f t="shared" si="10"/>
        <v>1</v>
      </c>
      <c r="J78" t="b">
        <f t="shared" si="11"/>
        <v>1</v>
      </c>
      <c r="L78" t="s">
        <v>281</v>
      </c>
      <c r="M78">
        <f t="shared" si="12"/>
        <v>2</v>
      </c>
    </row>
    <row r="79" spans="1:15" x14ac:dyDescent="0.25">
      <c r="A79" t="s">
        <v>259</v>
      </c>
      <c r="B79">
        <f t="shared" si="8"/>
        <v>249</v>
      </c>
      <c r="C79">
        <f t="shared" si="14"/>
        <v>3</v>
      </c>
      <c r="D79" t="b">
        <f t="shared" si="16"/>
        <v>1</v>
      </c>
      <c r="E79" t="str">
        <f t="shared" si="15"/>
        <v>-</v>
      </c>
      <c r="I79" t="b">
        <f t="shared" si="10"/>
        <v>0</v>
      </c>
      <c r="J79" t="b">
        <f t="shared" si="11"/>
        <v>0</v>
      </c>
      <c r="L79" t="s">
        <v>259</v>
      </c>
      <c r="M79">
        <f t="shared" si="12"/>
        <v>249</v>
      </c>
      <c r="N79" t="str">
        <f t="shared" si="13"/>
        <v>-</v>
      </c>
    </row>
    <row r="80" spans="1:15" x14ac:dyDescent="0.25">
      <c r="A80" t="s">
        <v>286</v>
      </c>
      <c r="B80">
        <f t="shared" si="8"/>
        <v>129</v>
      </c>
      <c r="C80">
        <f t="shared" si="14"/>
        <v>3</v>
      </c>
      <c r="D80" t="b">
        <f t="shared" si="16"/>
        <v>0</v>
      </c>
      <c r="E80" t="str">
        <f t="shared" si="15"/>
        <v>-</v>
      </c>
      <c r="I80" t="b">
        <f t="shared" si="10"/>
        <v>0</v>
      </c>
      <c r="J80" t="b">
        <f t="shared" si="11"/>
        <v>0</v>
      </c>
      <c r="L80" t="s">
        <v>286</v>
      </c>
      <c r="M80">
        <f t="shared" si="12"/>
        <v>129</v>
      </c>
      <c r="N80" t="str">
        <f t="shared" si="13"/>
        <v>-</v>
      </c>
    </row>
    <row r="81" spans="1:15" x14ac:dyDescent="0.25">
      <c r="A81" t="s">
        <v>255</v>
      </c>
      <c r="B81">
        <f t="shared" si="8"/>
        <v>44</v>
      </c>
      <c r="C81">
        <f t="shared" si="14"/>
        <v>3</v>
      </c>
      <c r="D81" t="b">
        <f t="shared" si="16"/>
        <v>1</v>
      </c>
      <c r="E81">
        <f t="shared" si="15"/>
        <v>48</v>
      </c>
      <c r="I81" t="b">
        <f t="shared" si="10"/>
        <v>1</v>
      </c>
      <c r="J81" t="b">
        <f t="shared" si="11"/>
        <v>0</v>
      </c>
      <c r="L81" t="s">
        <v>255</v>
      </c>
      <c r="M81">
        <f t="shared" si="12"/>
        <v>44</v>
      </c>
      <c r="N81">
        <f t="shared" si="13"/>
        <v>37</v>
      </c>
    </row>
    <row r="82" spans="1:15" x14ac:dyDescent="0.25">
      <c r="A82" t="s">
        <v>274</v>
      </c>
      <c r="B82">
        <f t="shared" si="8"/>
        <v>48</v>
      </c>
      <c r="C82">
        <f t="shared" si="14"/>
        <v>3</v>
      </c>
      <c r="D82" t="b">
        <f t="shared" si="16"/>
        <v>0</v>
      </c>
      <c r="E82" t="str">
        <f t="shared" si="15"/>
        <v>-</v>
      </c>
      <c r="I82" t="b">
        <f t="shared" si="10"/>
        <v>1</v>
      </c>
      <c r="J82" t="b">
        <f t="shared" si="11"/>
        <v>1</v>
      </c>
      <c r="L82" t="s">
        <v>273</v>
      </c>
      <c r="M82">
        <f t="shared" si="12"/>
        <v>37</v>
      </c>
      <c r="N82" t="str">
        <f t="shared" si="13"/>
        <v>-</v>
      </c>
    </row>
    <row r="83" spans="1:15" x14ac:dyDescent="0.25">
      <c r="A83" t="s">
        <v>260</v>
      </c>
      <c r="B83">
        <f t="shared" si="8"/>
        <v>210</v>
      </c>
      <c r="C83">
        <f t="shared" si="14"/>
        <v>4</v>
      </c>
      <c r="D83" t="b">
        <f t="shared" si="16"/>
        <v>1</v>
      </c>
      <c r="E83" t="str">
        <f t="shared" si="15"/>
        <v>-</v>
      </c>
      <c r="I83" t="b">
        <f t="shared" si="10"/>
        <v>0</v>
      </c>
      <c r="J83" t="b">
        <f t="shared" si="11"/>
        <v>0</v>
      </c>
      <c r="L83" t="s">
        <v>260</v>
      </c>
      <c r="M83">
        <f t="shared" si="12"/>
        <v>210</v>
      </c>
      <c r="N83" t="str">
        <f t="shared" si="13"/>
        <v>-</v>
      </c>
    </row>
    <row r="84" spans="1:15" x14ac:dyDescent="0.25">
      <c r="A84" t="s">
        <v>259</v>
      </c>
      <c r="B84">
        <f t="shared" si="8"/>
        <v>249</v>
      </c>
      <c r="C84">
        <f t="shared" si="14"/>
        <v>4</v>
      </c>
      <c r="D84" t="b">
        <f t="shared" si="16"/>
        <v>1</v>
      </c>
      <c r="E84" t="str">
        <f t="shared" si="15"/>
        <v>-</v>
      </c>
      <c r="I84" t="b">
        <f t="shared" si="10"/>
        <v>0</v>
      </c>
      <c r="J84" t="b">
        <f t="shared" si="11"/>
        <v>0</v>
      </c>
      <c r="L84" t="s">
        <v>259</v>
      </c>
      <c r="M84">
        <f t="shared" si="12"/>
        <v>249</v>
      </c>
      <c r="N84" t="str">
        <f t="shared" si="13"/>
        <v>-</v>
      </c>
    </row>
    <row r="85" spans="1:15" x14ac:dyDescent="0.25">
      <c r="A85" t="s">
        <v>287</v>
      </c>
      <c r="B85">
        <f t="shared" si="8"/>
        <v>1</v>
      </c>
      <c r="C85">
        <f t="shared" si="14"/>
        <v>4</v>
      </c>
      <c r="D85" t="b">
        <f t="shared" si="16"/>
        <v>0</v>
      </c>
      <c r="E85" t="str">
        <f t="shared" si="15"/>
        <v>-</v>
      </c>
      <c r="I85" t="b">
        <f t="shared" si="10"/>
        <v>1</v>
      </c>
      <c r="J85" t="b">
        <f t="shared" si="11"/>
        <v>1</v>
      </c>
      <c r="L85" t="s">
        <v>287</v>
      </c>
      <c r="M85">
        <f t="shared" si="12"/>
        <v>1</v>
      </c>
      <c r="N85" t="str">
        <f t="shared" si="13"/>
        <v>-</v>
      </c>
    </row>
    <row r="86" spans="1:15" x14ac:dyDescent="0.25">
      <c r="A86" t="s">
        <v>255</v>
      </c>
      <c r="B86">
        <f t="shared" si="8"/>
        <v>44</v>
      </c>
      <c r="C86">
        <f t="shared" si="14"/>
        <v>4</v>
      </c>
      <c r="D86" t="b">
        <f t="shared" si="16"/>
        <v>1</v>
      </c>
      <c r="E86">
        <f t="shared" si="15"/>
        <v>24</v>
      </c>
      <c r="I86" t="b">
        <f t="shared" si="10"/>
        <v>1</v>
      </c>
      <c r="J86" t="b">
        <f t="shared" si="11"/>
        <v>0</v>
      </c>
      <c r="L86" t="s">
        <v>255</v>
      </c>
      <c r="M86">
        <f t="shared" si="12"/>
        <v>44</v>
      </c>
      <c r="N86">
        <f t="shared" si="13"/>
        <v>18</v>
      </c>
    </row>
    <row r="87" spans="1:15" x14ac:dyDescent="0.25">
      <c r="A87" t="s">
        <v>55</v>
      </c>
      <c r="B87">
        <f t="shared" si="8"/>
        <v>24</v>
      </c>
      <c r="C87">
        <f t="shared" si="14"/>
        <v>4</v>
      </c>
      <c r="D87" t="b">
        <f t="shared" si="16"/>
        <v>0</v>
      </c>
      <c r="E87" t="str">
        <f t="shared" si="15"/>
        <v>-</v>
      </c>
      <c r="I87" t="b">
        <f t="shared" si="10"/>
        <v>1</v>
      </c>
      <c r="J87" t="b">
        <f t="shared" si="11"/>
        <v>1</v>
      </c>
      <c r="L87" t="s">
        <v>295</v>
      </c>
      <c r="M87">
        <f t="shared" si="12"/>
        <v>18</v>
      </c>
      <c r="N87" t="str">
        <f t="shared" si="13"/>
        <v>-</v>
      </c>
    </row>
    <row r="88" spans="1:15" x14ac:dyDescent="0.25">
      <c r="A88" t="s">
        <v>261</v>
      </c>
      <c r="B88">
        <f t="shared" si="8"/>
        <v>209</v>
      </c>
      <c r="C88">
        <f t="shared" si="14"/>
        <v>5</v>
      </c>
      <c r="D88" t="b">
        <f t="shared" si="16"/>
        <v>1</v>
      </c>
      <c r="E88" t="str">
        <f t="shared" si="15"/>
        <v>-</v>
      </c>
      <c r="I88" t="b">
        <f t="shared" si="10"/>
        <v>0</v>
      </c>
      <c r="J88" t="b">
        <f t="shared" si="11"/>
        <v>0</v>
      </c>
      <c r="L88" t="s">
        <v>261</v>
      </c>
      <c r="M88">
        <f t="shared" si="12"/>
        <v>209</v>
      </c>
      <c r="N88" t="str">
        <f t="shared" si="13"/>
        <v>-</v>
      </c>
    </row>
    <row r="89" spans="1:15" x14ac:dyDescent="0.25">
      <c r="A89" t="s">
        <v>255</v>
      </c>
      <c r="B89">
        <f t="shared" si="8"/>
        <v>44</v>
      </c>
      <c r="C89">
        <f t="shared" si="14"/>
        <v>5</v>
      </c>
      <c r="D89" t="b">
        <f t="shared" si="16"/>
        <v>1</v>
      </c>
      <c r="E89">
        <f t="shared" si="15"/>
        <v>24</v>
      </c>
      <c r="I89" t="b">
        <f t="shared" si="10"/>
        <v>1</v>
      </c>
      <c r="J89" t="b">
        <f t="shared" si="11"/>
        <v>0</v>
      </c>
      <c r="L89" t="s">
        <v>255</v>
      </c>
      <c r="M89">
        <f t="shared" si="12"/>
        <v>44</v>
      </c>
      <c r="N89">
        <f t="shared" si="13"/>
        <v>19</v>
      </c>
    </row>
    <row r="90" spans="1:15" x14ac:dyDescent="0.25">
      <c r="A90" t="s">
        <v>55</v>
      </c>
      <c r="B90">
        <f t="shared" si="8"/>
        <v>24</v>
      </c>
      <c r="C90">
        <f t="shared" si="14"/>
        <v>5</v>
      </c>
      <c r="D90" t="b">
        <f t="shared" si="16"/>
        <v>0</v>
      </c>
      <c r="E90" t="str">
        <f t="shared" si="15"/>
        <v>-</v>
      </c>
      <c r="I90" t="b">
        <f t="shared" si="10"/>
        <v>1</v>
      </c>
      <c r="J90" t="b">
        <f t="shared" si="11"/>
        <v>1</v>
      </c>
      <c r="L90" t="s">
        <v>298</v>
      </c>
      <c r="M90">
        <f t="shared" si="12"/>
        <v>19</v>
      </c>
      <c r="N90" t="str">
        <f t="shared" si="13"/>
        <v>-</v>
      </c>
      <c r="O90">
        <f>N86+N89</f>
        <v>37</v>
      </c>
    </row>
    <row r="91" spans="1:15" x14ac:dyDescent="0.25">
      <c r="A91" t="s">
        <v>253</v>
      </c>
      <c r="B91">
        <f t="shared" si="8"/>
        <v>212</v>
      </c>
      <c r="C91">
        <f t="shared" si="14"/>
        <v>6</v>
      </c>
      <c r="D91" t="b">
        <f t="shared" si="16"/>
        <v>1</v>
      </c>
      <c r="E91" t="str">
        <f t="shared" si="15"/>
        <v>-</v>
      </c>
      <c r="I91" t="b">
        <f t="shared" si="10"/>
        <v>0</v>
      </c>
      <c r="J91" t="b">
        <f t="shared" si="11"/>
        <v>0</v>
      </c>
      <c r="L91" t="s">
        <v>253</v>
      </c>
      <c r="M91">
        <f t="shared" si="12"/>
        <v>212</v>
      </c>
      <c r="N91" t="str">
        <f t="shared" si="13"/>
        <v>-</v>
      </c>
    </row>
    <row r="92" spans="1:15" x14ac:dyDescent="0.25">
      <c r="A92" t="s">
        <v>259</v>
      </c>
      <c r="B92">
        <f t="shared" si="8"/>
        <v>249</v>
      </c>
      <c r="C92">
        <f t="shared" si="14"/>
        <v>6</v>
      </c>
      <c r="D92" t="b">
        <f t="shared" si="16"/>
        <v>1</v>
      </c>
      <c r="E92" t="str">
        <f t="shared" si="15"/>
        <v>-</v>
      </c>
      <c r="I92" t="b">
        <f t="shared" si="10"/>
        <v>0</v>
      </c>
      <c r="J92" t="b">
        <f t="shared" si="11"/>
        <v>0</v>
      </c>
      <c r="L92" t="s">
        <v>259</v>
      </c>
      <c r="M92">
        <f t="shared" si="12"/>
        <v>249</v>
      </c>
      <c r="N92" t="str">
        <f t="shared" si="13"/>
        <v>-</v>
      </c>
    </row>
    <row r="93" spans="1:15" x14ac:dyDescent="0.25">
      <c r="A93" t="s">
        <v>2</v>
      </c>
      <c r="B93">
        <f t="shared" si="8"/>
        <v>0</v>
      </c>
      <c r="C93">
        <f t="shared" si="14"/>
        <v>6</v>
      </c>
      <c r="D93" t="b">
        <f t="shared" si="16"/>
        <v>0</v>
      </c>
      <c r="E93" t="str">
        <f t="shared" si="15"/>
        <v>-</v>
      </c>
      <c r="I93" t="b">
        <f t="shared" si="10"/>
        <v>1</v>
      </c>
      <c r="J93" t="b">
        <f t="shared" si="11"/>
        <v>1</v>
      </c>
      <c r="L93" t="s">
        <v>2</v>
      </c>
      <c r="M93">
        <f t="shared" si="12"/>
        <v>0</v>
      </c>
      <c r="N93" t="str">
        <f t="shared" si="13"/>
        <v>-</v>
      </c>
    </row>
    <row r="94" spans="1:15" x14ac:dyDescent="0.25">
      <c r="A94" t="s">
        <v>251</v>
      </c>
      <c r="B94">
        <f t="shared" si="8"/>
        <v>224</v>
      </c>
      <c r="C94">
        <f t="shared" si="14"/>
        <v>6</v>
      </c>
      <c r="D94" t="b">
        <f t="shared" si="16"/>
        <v>1</v>
      </c>
      <c r="E94" t="str">
        <f t="shared" si="15"/>
        <v>-</v>
      </c>
      <c r="I94" t="b">
        <f t="shared" si="10"/>
        <v>0</v>
      </c>
      <c r="J94" t="b">
        <f t="shared" si="11"/>
        <v>0</v>
      </c>
      <c r="L94" t="s">
        <v>251</v>
      </c>
      <c r="M94">
        <f t="shared" si="12"/>
        <v>224</v>
      </c>
      <c r="N94" t="str">
        <f t="shared" si="13"/>
        <v>-</v>
      </c>
    </row>
    <row r="95" spans="1:15" x14ac:dyDescent="0.25">
      <c r="A95" t="s">
        <v>272</v>
      </c>
      <c r="B95">
        <f t="shared" si="8"/>
        <v>5</v>
      </c>
      <c r="C95">
        <f t="shared" si="14"/>
        <v>6</v>
      </c>
      <c r="D95" t="b">
        <f t="shared" si="16"/>
        <v>0</v>
      </c>
      <c r="E95" t="str">
        <f t="shared" si="15"/>
        <v>-</v>
      </c>
      <c r="I95" t="b">
        <f t="shared" si="10"/>
        <v>1</v>
      </c>
      <c r="J95" t="b">
        <f t="shared" si="11"/>
        <v>1</v>
      </c>
      <c r="L95" t="s">
        <v>272</v>
      </c>
      <c r="M95">
        <f t="shared" si="12"/>
        <v>5</v>
      </c>
      <c r="N95" t="str">
        <f t="shared" si="13"/>
        <v>-</v>
      </c>
    </row>
    <row r="96" spans="1:15" x14ac:dyDescent="0.25">
      <c r="A96" t="s">
        <v>252</v>
      </c>
      <c r="B96">
        <f t="shared" si="8"/>
        <v>246</v>
      </c>
      <c r="C96">
        <f t="shared" si="14"/>
        <v>6</v>
      </c>
      <c r="D96" t="b">
        <f t="shared" si="16"/>
        <v>1</v>
      </c>
      <c r="E96" t="str">
        <f t="shared" si="15"/>
        <v>-</v>
      </c>
      <c r="I96" t="b">
        <f t="shared" si="10"/>
        <v>0</v>
      </c>
      <c r="J96" t="b">
        <f t="shared" si="11"/>
        <v>0</v>
      </c>
      <c r="L96" t="s">
        <v>252</v>
      </c>
      <c r="M96">
        <f t="shared" si="12"/>
        <v>246</v>
      </c>
      <c r="N96" t="str">
        <f t="shared" si="13"/>
        <v>-</v>
      </c>
    </row>
    <row r="97" spans="1:14" x14ac:dyDescent="0.25">
      <c r="A97" t="s">
        <v>2</v>
      </c>
      <c r="B97">
        <f t="shared" si="8"/>
        <v>0</v>
      </c>
      <c r="C97">
        <f t="shared" si="14"/>
        <v>6</v>
      </c>
      <c r="D97" t="b">
        <f t="shared" si="16"/>
        <v>0</v>
      </c>
      <c r="E97" t="str">
        <f t="shared" si="15"/>
        <v>-</v>
      </c>
      <c r="I97" t="b">
        <f t="shared" si="10"/>
        <v>1</v>
      </c>
      <c r="J97" t="b">
        <f t="shared" si="11"/>
        <v>1</v>
      </c>
      <c r="L97" t="s">
        <v>2</v>
      </c>
      <c r="M97">
        <f t="shared" si="12"/>
        <v>0</v>
      </c>
      <c r="N97" t="str">
        <f t="shared" si="13"/>
        <v>-</v>
      </c>
    </row>
    <row r="98" spans="1:14" x14ac:dyDescent="0.25">
      <c r="A98" t="s">
        <v>278</v>
      </c>
      <c r="B98">
        <f t="shared" si="8"/>
        <v>32</v>
      </c>
      <c r="C98">
        <f t="shared" si="14"/>
        <v>6</v>
      </c>
      <c r="D98" t="b">
        <f t="shared" si="16"/>
        <v>1</v>
      </c>
      <c r="E98">
        <f t="shared" si="15"/>
        <v>48</v>
      </c>
      <c r="I98" t="b">
        <f t="shared" si="10"/>
        <v>1</v>
      </c>
      <c r="J98" t="b">
        <f t="shared" si="11"/>
        <v>0</v>
      </c>
      <c r="L98" t="s">
        <v>278</v>
      </c>
      <c r="M98">
        <f t="shared" si="12"/>
        <v>32</v>
      </c>
      <c r="N98">
        <f t="shared" si="13"/>
        <v>37</v>
      </c>
    </row>
    <row r="99" spans="1:14" x14ac:dyDescent="0.25">
      <c r="A99" t="s">
        <v>274</v>
      </c>
      <c r="B99">
        <f t="shared" si="8"/>
        <v>48</v>
      </c>
      <c r="C99">
        <f t="shared" si="14"/>
        <v>6</v>
      </c>
      <c r="D99" t="b">
        <f t="shared" si="16"/>
        <v>0</v>
      </c>
      <c r="E99" t="str">
        <f t="shared" si="15"/>
        <v>-</v>
      </c>
      <c r="I99" t="b">
        <f t="shared" si="10"/>
        <v>1</v>
      </c>
      <c r="J99" t="b">
        <f t="shared" si="11"/>
        <v>1</v>
      </c>
      <c r="L99" t="s">
        <v>273</v>
      </c>
      <c r="M99">
        <f t="shared" si="12"/>
        <v>37</v>
      </c>
      <c r="N99" t="str">
        <f t="shared" si="13"/>
        <v>-</v>
      </c>
    </row>
    <row r="100" spans="1:14" x14ac:dyDescent="0.25">
      <c r="A100" t="s">
        <v>275</v>
      </c>
      <c r="B100">
        <f t="shared" si="8"/>
        <v>35</v>
      </c>
      <c r="C100">
        <f t="shared" si="14"/>
        <v>6</v>
      </c>
      <c r="D100" t="b">
        <f t="shared" si="16"/>
        <v>1</v>
      </c>
      <c r="E100">
        <f t="shared" si="15"/>
        <v>48</v>
      </c>
      <c r="I100" t="b">
        <f t="shared" si="10"/>
        <v>1</v>
      </c>
      <c r="J100" t="b">
        <f t="shared" si="11"/>
        <v>0</v>
      </c>
      <c r="L100" t="s">
        <v>275</v>
      </c>
      <c r="M100">
        <f t="shared" si="12"/>
        <v>35</v>
      </c>
      <c r="N100">
        <f t="shared" si="13"/>
        <v>37</v>
      </c>
    </row>
    <row r="101" spans="1:14" x14ac:dyDescent="0.25">
      <c r="A101" t="s">
        <v>274</v>
      </c>
      <c r="B101">
        <f t="shared" si="8"/>
        <v>48</v>
      </c>
      <c r="C101">
        <f t="shared" si="14"/>
        <v>6</v>
      </c>
      <c r="D101" t="b">
        <f t="shared" si="16"/>
        <v>0</v>
      </c>
      <c r="E101" t="str">
        <f t="shared" si="15"/>
        <v>-</v>
      </c>
      <c r="I101" t="b">
        <f t="shared" si="10"/>
        <v>1</v>
      </c>
      <c r="J101" t="b">
        <f t="shared" si="11"/>
        <v>1</v>
      </c>
      <c r="L101" t="s">
        <v>273</v>
      </c>
      <c r="M101">
        <f t="shared" si="12"/>
        <v>37</v>
      </c>
      <c r="N101" t="str">
        <f t="shared" si="13"/>
        <v>-</v>
      </c>
    </row>
    <row r="102" spans="1:14" x14ac:dyDescent="0.25">
      <c r="A102" t="s">
        <v>278</v>
      </c>
      <c r="B102">
        <f t="shared" si="8"/>
        <v>32</v>
      </c>
      <c r="C102">
        <f t="shared" si="14"/>
        <v>6</v>
      </c>
      <c r="D102" t="b">
        <f t="shared" si="16"/>
        <v>1</v>
      </c>
      <c r="E102">
        <f t="shared" si="15"/>
        <v>48</v>
      </c>
      <c r="I102" t="b">
        <f t="shared" si="10"/>
        <v>1</v>
      </c>
      <c r="J102" t="b">
        <f t="shared" si="11"/>
        <v>0</v>
      </c>
      <c r="L102" t="s">
        <v>278</v>
      </c>
      <c r="M102">
        <f t="shared" si="12"/>
        <v>32</v>
      </c>
      <c r="N102">
        <f t="shared" si="13"/>
        <v>37</v>
      </c>
    </row>
    <row r="103" spans="1:14" x14ac:dyDescent="0.25">
      <c r="A103" t="s">
        <v>274</v>
      </c>
      <c r="B103">
        <f t="shared" si="8"/>
        <v>48</v>
      </c>
      <c r="C103">
        <f t="shared" si="14"/>
        <v>6</v>
      </c>
      <c r="D103" t="b">
        <f t="shared" si="16"/>
        <v>0</v>
      </c>
      <c r="E103" t="str">
        <f t="shared" si="15"/>
        <v>-</v>
      </c>
      <c r="I103" t="b">
        <f t="shared" si="10"/>
        <v>1</v>
      </c>
      <c r="J103" t="b">
        <f t="shared" si="11"/>
        <v>1</v>
      </c>
      <c r="L103" t="s">
        <v>273</v>
      </c>
      <c r="M103">
        <f t="shared" si="12"/>
        <v>37</v>
      </c>
      <c r="N103" t="str">
        <f t="shared" si="13"/>
        <v>-</v>
      </c>
    </row>
    <row r="104" spans="1:14" x14ac:dyDescent="0.25">
      <c r="A104" t="s">
        <v>254</v>
      </c>
      <c r="B104">
        <f t="shared" si="8"/>
        <v>30</v>
      </c>
      <c r="C104">
        <f t="shared" si="14"/>
        <v>6</v>
      </c>
      <c r="D104" t="b">
        <f t="shared" si="16"/>
        <v>1</v>
      </c>
      <c r="E104">
        <f t="shared" si="15"/>
        <v>48</v>
      </c>
      <c r="I104" t="b">
        <f t="shared" si="10"/>
        <v>1</v>
      </c>
      <c r="J104" t="b">
        <f t="shared" si="11"/>
        <v>0</v>
      </c>
      <c r="L104" t="s">
        <v>254</v>
      </c>
      <c r="M104">
        <f t="shared" si="12"/>
        <v>30</v>
      </c>
      <c r="N104">
        <f t="shared" si="13"/>
        <v>37</v>
      </c>
    </row>
    <row r="105" spans="1:14" x14ac:dyDescent="0.25">
      <c r="A105" t="s">
        <v>274</v>
      </c>
      <c r="B105">
        <f t="shared" si="8"/>
        <v>48</v>
      </c>
      <c r="C105">
        <f t="shared" si="14"/>
        <v>6</v>
      </c>
      <c r="D105" t="b">
        <f t="shared" si="16"/>
        <v>0</v>
      </c>
      <c r="E105" t="str">
        <f t="shared" si="15"/>
        <v>-</v>
      </c>
      <c r="I105" t="b">
        <f t="shared" si="10"/>
        <v>1</v>
      </c>
      <c r="J105" t="b">
        <f t="shared" si="11"/>
        <v>1</v>
      </c>
      <c r="L105" t="s">
        <v>273</v>
      </c>
      <c r="M105">
        <f t="shared" si="12"/>
        <v>37</v>
      </c>
      <c r="N105" t="str">
        <f t="shared" si="13"/>
        <v>-</v>
      </c>
    </row>
    <row r="106" spans="1:14" x14ac:dyDescent="0.25">
      <c r="A106" t="s">
        <v>278</v>
      </c>
      <c r="B106">
        <f t="shared" si="8"/>
        <v>32</v>
      </c>
      <c r="C106">
        <f t="shared" si="14"/>
        <v>6</v>
      </c>
      <c r="D106" t="b">
        <f t="shared" si="16"/>
        <v>1</v>
      </c>
      <c r="E106">
        <f t="shared" si="15"/>
        <v>48</v>
      </c>
      <c r="I106" t="b">
        <f t="shared" si="10"/>
        <v>1</v>
      </c>
      <c r="J106" t="b">
        <f t="shared" si="11"/>
        <v>0</v>
      </c>
      <c r="L106" t="s">
        <v>278</v>
      </c>
      <c r="M106">
        <f t="shared" si="12"/>
        <v>32</v>
      </c>
      <c r="N106">
        <f t="shared" si="13"/>
        <v>37</v>
      </c>
    </row>
    <row r="107" spans="1:14" x14ac:dyDescent="0.25">
      <c r="A107" t="s">
        <v>274</v>
      </c>
      <c r="B107">
        <f t="shared" si="8"/>
        <v>48</v>
      </c>
      <c r="C107">
        <f t="shared" si="14"/>
        <v>6</v>
      </c>
      <c r="D107" t="b">
        <f t="shared" si="16"/>
        <v>0</v>
      </c>
      <c r="E107" t="str">
        <f t="shared" si="15"/>
        <v>-</v>
      </c>
      <c r="I107" t="b">
        <f t="shared" si="10"/>
        <v>1</v>
      </c>
      <c r="J107" t="b">
        <f t="shared" si="11"/>
        <v>1</v>
      </c>
      <c r="L107" t="s">
        <v>273</v>
      </c>
      <c r="M107">
        <f t="shared" si="12"/>
        <v>37</v>
      </c>
      <c r="N107" t="str">
        <f t="shared" si="13"/>
        <v>-</v>
      </c>
    </row>
    <row r="108" spans="1:14" x14ac:dyDescent="0.25">
      <c r="A108" t="s">
        <v>262</v>
      </c>
      <c r="B108">
        <f t="shared" si="8"/>
        <v>28</v>
      </c>
      <c r="C108">
        <f t="shared" si="14"/>
        <v>6</v>
      </c>
      <c r="D108" t="b">
        <f t="shared" si="16"/>
        <v>1</v>
      </c>
      <c r="E108">
        <f t="shared" si="15"/>
        <v>24</v>
      </c>
      <c r="I108" t="b">
        <f t="shared" si="10"/>
        <v>1</v>
      </c>
      <c r="J108" t="b">
        <f t="shared" si="11"/>
        <v>0</v>
      </c>
      <c r="L108" t="s">
        <v>262</v>
      </c>
      <c r="M108">
        <f t="shared" si="12"/>
        <v>28</v>
      </c>
      <c r="N108">
        <f t="shared" si="13"/>
        <v>18</v>
      </c>
    </row>
    <row r="109" spans="1:14" x14ac:dyDescent="0.25">
      <c r="A109" t="s">
        <v>55</v>
      </c>
      <c r="B109">
        <f t="shared" si="8"/>
        <v>24</v>
      </c>
      <c r="C109">
        <f t="shared" si="14"/>
        <v>6</v>
      </c>
      <c r="D109" t="b">
        <f t="shared" si="16"/>
        <v>0</v>
      </c>
      <c r="E109" s="25" t="str">
        <f t="shared" si="15"/>
        <v>-</v>
      </c>
      <c r="I109" t="b">
        <f t="shared" si="10"/>
        <v>1</v>
      </c>
      <c r="J109" t="b">
        <f t="shared" si="11"/>
        <v>1</v>
      </c>
      <c r="L109" t="s">
        <v>295</v>
      </c>
      <c r="M109">
        <f t="shared" si="12"/>
        <v>18</v>
      </c>
      <c r="N109" t="str">
        <f t="shared" si="13"/>
        <v>-</v>
      </c>
    </row>
    <row r="110" spans="1:14" x14ac:dyDescent="0.25">
      <c r="A110" t="s">
        <v>251</v>
      </c>
      <c r="B110">
        <f t="shared" si="8"/>
        <v>224</v>
      </c>
      <c r="C110">
        <f t="shared" si="14"/>
        <v>6</v>
      </c>
      <c r="D110" t="b">
        <f t="shared" si="16"/>
        <v>1</v>
      </c>
      <c r="E110" t="str">
        <f t="shared" si="15"/>
        <v>-</v>
      </c>
      <c r="I110" t="b">
        <f t="shared" si="10"/>
        <v>0</v>
      </c>
      <c r="J110" t="b">
        <f t="shared" si="11"/>
        <v>0</v>
      </c>
      <c r="L110" t="s">
        <v>251</v>
      </c>
      <c r="M110">
        <f t="shared" si="12"/>
        <v>224</v>
      </c>
      <c r="N110" t="str">
        <f t="shared" si="13"/>
        <v>-</v>
      </c>
    </row>
    <row r="111" spans="1:14" x14ac:dyDescent="0.25">
      <c r="A111" t="s">
        <v>2</v>
      </c>
      <c r="B111">
        <f t="shared" si="8"/>
        <v>0</v>
      </c>
      <c r="C111">
        <f t="shared" si="14"/>
        <v>6</v>
      </c>
      <c r="D111" t="b">
        <f t="shared" si="16"/>
        <v>0</v>
      </c>
      <c r="E111" t="str">
        <f t="shared" si="15"/>
        <v>-</v>
      </c>
      <c r="I111" t="b">
        <f t="shared" si="10"/>
        <v>1</v>
      </c>
      <c r="J111" t="b">
        <f t="shared" si="11"/>
        <v>1</v>
      </c>
      <c r="L111" t="s">
        <v>2</v>
      </c>
      <c r="M111">
        <f t="shared" si="12"/>
        <v>0</v>
      </c>
      <c r="N111" t="str">
        <f t="shared" si="13"/>
        <v>-</v>
      </c>
    </row>
    <row r="112" spans="1:14" x14ac:dyDescent="0.25">
      <c r="A112" t="s">
        <v>252</v>
      </c>
      <c r="B112">
        <f t="shared" si="8"/>
        <v>246</v>
      </c>
      <c r="C112">
        <f t="shared" si="14"/>
        <v>6</v>
      </c>
      <c r="D112" t="b">
        <f t="shared" si="16"/>
        <v>1</v>
      </c>
      <c r="E112" t="str">
        <f t="shared" si="15"/>
        <v>-</v>
      </c>
      <c r="I112" t="b">
        <f t="shared" si="10"/>
        <v>0</v>
      </c>
      <c r="J112" t="b">
        <f t="shared" si="11"/>
        <v>0</v>
      </c>
      <c r="L112" t="s">
        <v>252</v>
      </c>
      <c r="M112">
        <f t="shared" si="12"/>
        <v>246</v>
      </c>
      <c r="N112" t="str">
        <f t="shared" si="13"/>
        <v>-</v>
      </c>
    </row>
    <row r="113" spans="1:15" x14ac:dyDescent="0.25">
      <c r="A113" t="s">
        <v>281</v>
      </c>
      <c r="B113">
        <f t="shared" si="8"/>
        <v>2</v>
      </c>
      <c r="C113">
        <f t="shared" si="14"/>
        <v>6</v>
      </c>
      <c r="D113" t="b">
        <f t="shared" si="16"/>
        <v>0</v>
      </c>
      <c r="E113" t="str">
        <f t="shared" si="15"/>
        <v>-</v>
      </c>
      <c r="I113" t="b">
        <f t="shared" si="10"/>
        <v>1</v>
      </c>
      <c r="J113" t="b">
        <f t="shared" si="11"/>
        <v>1</v>
      </c>
      <c r="L113" t="s">
        <v>281</v>
      </c>
      <c r="M113">
        <f t="shared" si="12"/>
        <v>2</v>
      </c>
      <c r="N113" t="str">
        <f t="shared" si="13"/>
        <v>-</v>
      </c>
    </row>
    <row r="114" spans="1:15" x14ac:dyDescent="0.25">
      <c r="A114" t="s">
        <v>277</v>
      </c>
      <c r="B114">
        <f t="shared" si="8"/>
        <v>40</v>
      </c>
      <c r="C114">
        <f t="shared" si="14"/>
        <v>6</v>
      </c>
      <c r="D114" t="b">
        <f t="shared" si="16"/>
        <v>1</v>
      </c>
      <c r="E114">
        <f t="shared" si="15"/>
        <v>12</v>
      </c>
      <c r="I114" t="b">
        <f t="shared" si="10"/>
        <v>1</v>
      </c>
      <c r="J114" t="b">
        <f t="shared" si="11"/>
        <v>0</v>
      </c>
      <c r="L114" t="s">
        <v>277</v>
      </c>
      <c r="M114">
        <f t="shared" si="12"/>
        <v>40</v>
      </c>
      <c r="N114">
        <f t="shared" si="13"/>
        <v>9</v>
      </c>
    </row>
    <row r="115" spans="1:15" x14ac:dyDescent="0.25">
      <c r="A115" t="s">
        <v>249</v>
      </c>
      <c r="B115">
        <f t="shared" si="8"/>
        <v>12</v>
      </c>
      <c r="C115">
        <f t="shared" si="14"/>
        <v>6</v>
      </c>
      <c r="D115" t="b">
        <f t="shared" si="16"/>
        <v>0</v>
      </c>
      <c r="E115" t="str">
        <f t="shared" si="15"/>
        <v>-</v>
      </c>
      <c r="I115" t="b">
        <f t="shared" si="10"/>
        <v>1</v>
      </c>
      <c r="J115" t="b">
        <f t="shared" si="11"/>
        <v>1</v>
      </c>
      <c r="L115" t="s">
        <v>296</v>
      </c>
      <c r="M115">
        <f t="shared" si="12"/>
        <v>9</v>
      </c>
      <c r="N115" t="str">
        <f t="shared" si="13"/>
        <v>-</v>
      </c>
    </row>
    <row r="116" spans="1:15" x14ac:dyDescent="0.25">
      <c r="A116" t="s">
        <v>255</v>
      </c>
      <c r="B116">
        <f t="shared" si="8"/>
        <v>44</v>
      </c>
      <c r="C116">
        <f t="shared" si="14"/>
        <v>6</v>
      </c>
      <c r="D116" t="b">
        <f t="shared" si="16"/>
        <v>1</v>
      </c>
      <c r="E116">
        <f t="shared" si="15"/>
        <v>12</v>
      </c>
      <c r="I116" t="b">
        <f t="shared" si="10"/>
        <v>1</v>
      </c>
      <c r="J116" t="b">
        <f t="shared" si="11"/>
        <v>0</v>
      </c>
      <c r="L116" t="s">
        <v>255</v>
      </c>
      <c r="M116">
        <f t="shared" si="12"/>
        <v>44</v>
      </c>
      <c r="N116">
        <f t="shared" si="13"/>
        <v>10</v>
      </c>
    </row>
    <row r="117" spans="1:15" x14ac:dyDescent="0.25">
      <c r="A117" t="s">
        <v>249</v>
      </c>
      <c r="B117">
        <f t="shared" si="8"/>
        <v>12</v>
      </c>
      <c r="C117">
        <f t="shared" si="14"/>
        <v>6</v>
      </c>
      <c r="D117" t="b">
        <f t="shared" si="16"/>
        <v>0</v>
      </c>
      <c r="E117" t="str">
        <f t="shared" si="15"/>
        <v>-</v>
      </c>
      <c r="I117" t="b">
        <f t="shared" si="10"/>
        <v>1</v>
      </c>
      <c r="J117" t="b">
        <f t="shared" si="11"/>
        <v>1</v>
      </c>
      <c r="L117" t="s">
        <v>293</v>
      </c>
      <c r="M117">
        <f t="shared" si="12"/>
        <v>10</v>
      </c>
      <c r="N117" t="str">
        <f t="shared" si="13"/>
        <v>-</v>
      </c>
      <c r="O117">
        <f>N108+N114+N116</f>
        <v>37</v>
      </c>
    </row>
    <row r="118" spans="1:15" x14ac:dyDescent="0.25">
      <c r="A118" t="s">
        <v>257</v>
      </c>
      <c r="B118">
        <f t="shared" si="8"/>
        <v>45</v>
      </c>
      <c r="C118">
        <f t="shared" si="14"/>
        <v>6</v>
      </c>
      <c r="D118" t="b">
        <f t="shared" si="16"/>
        <v>1</v>
      </c>
      <c r="E118" s="25">
        <f t="shared" si="15"/>
        <v>72</v>
      </c>
      <c r="F118" t="s">
        <v>300</v>
      </c>
      <c r="I118" t="b">
        <f t="shared" si="10"/>
        <v>1</v>
      </c>
      <c r="J118" t="b">
        <f t="shared" si="11"/>
        <v>0</v>
      </c>
      <c r="L118" t="s">
        <v>257</v>
      </c>
      <c r="M118">
        <f t="shared" si="12"/>
        <v>45</v>
      </c>
      <c r="N118">
        <f t="shared" si="13"/>
        <v>55</v>
      </c>
    </row>
    <row r="119" spans="1:15" x14ac:dyDescent="0.25">
      <c r="A119" t="s">
        <v>288</v>
      </c>
      <c r="B119">
        <f t="shared" si="8"/>
        <v>72</v>
      </c>
      <c r="C119">
        <f t="shared" si="14"/>
        <v>6</v>
      </c>
      <c r="D119" t="b">
        <f t="shared" si="16"/>
        <v>0</v>
      </c>
      <c r="E119" t="str">
        <f t="shared" si="15"/>
        <v>-</v>
      </c>
      <c r="I119" t="b">
        <f t="shared" si="10"/>
        <v>1</v>
      </c>
      <c r="J119" t="b">
        <f t="shared" si="11"/>
        <v>1</v>
      </c>
      <c r="L119" t="s">
        <v>299</v>
      </c>
      <c r="M119">
        <f t="shared" si="12"/>
        <v>55</v>
      </c>
      <c r="N119" t="str">
        <f t="shared" si="13"/>
        <v>-</v>
      </c>
    </row>
    <row r="120" spans="1:15" x14ac:dyDescent="0.25">
      <c r="A120" t="s">
        <v>289</v>
      </c>
      <c r="B120">
        <f t="shared" si="8"/>
        <v>49</v>
      </c>
      <c r="C120">
        <f t="shared" si="14"/>
        <v>6</v>
      </c>
      <c r="D120" t="b">
        <f t="shared" si="16"/>
        <v>1</v>
      </c>
      <c r="E120">
        <f t="shared" si="15"/>
        <v>24</v>
      </c>
      <c r="I120" t="b">
        <f t="shared" si="10"/>
        <v>1</v>
      </c>
      <c r="J120" t="b">
        <f t="shared" si="11"/>
        <v>0</v>
      </c>
      <c r="L120" t="s">
        <v>289</v>
      </c>
      <c r="M120">
        <f t="shared" si="12"/>
        <v>49</v>
      </c>
      <c r="N120">
        <f t="shared" si="13"/>
        <v>19</v>
      </c>
    </row>
    <row r="121" spans="1:15" x14ac:dyDescent="0.25">
      <c r="A121" t="s">
        <v>55</v>
      </c>
      <c r="B121">
        <f t="shared" si="8"/>
        <v>24</v>
      </c>
      <c r="C121">
        <f t="shared" si="14"/>
        <v>6</v>
      </c>
      <c r="D121" t="b">
        <f t="shared" si="16"/>
        <v>0</v>
      </c>
      <c r="E121" t="str">
        <f t="shared" si="15"/>
        <v>-</v>
      </c>
      <c r="I121" t="b">
        <f t="shared" si="10"/>
        <v>1</v>
      </c>
      <c r="J121" t="b">
        <f t="shared" si="11"/>
        <v>1</v>
      </c>
      <c r="L121" t="s">
        <v>298</v>
      </c>
      <c r="M121">
        <f t="shared" si="12"/>
        <v>19</v>
      </c>
      <c r="N121" t="str">
        <f t="shared" si="13"/>
        <v>-</v>
      </c>
      <c r="O121">
        <f>N118+N120</f>
        <v>74</v>
      </c>
    </row>
    <row r="122" spans="1:15" x14ac:dyDescent="0.25">
      <c r="A122" t="s">
        <v>255</v>
      </c>
      <c r="B122">
        <f t="shared" si="8"/>
        <v>44</v>
      </c>
      <c r="C122">
        <f t="shared" si="14"/>
        <v>6</v>
      </c>
      <c r="D122" t="b">
        <f t="shared" si="16"/>
        <v>1</v>
      </c>
      <c r="E122">
        <f t="shared" si="15"/>
        <v>48</v>
      </c>
      <c r="I122" t="b">
        <f t="shared" si="10"/>
        <v>1</v>
      </c>
      <c r="J122" t="b">
        <f t="shared" si="11"/>
        <v>0</v>
      </c>
      <c r="L122" t="s">
        <v>255</v>
      </c>
      <c r="M122">
        <f t="shared" si="12"/>
        <v>44</v>
      </c>
      <c r="N122">
        <f t="shared" si="13"/>
        <v>37</v>
      </c>
    </row>
    <row r="123" spans="1:15" x14ac:dyDescent="0.25">
      <c r="A123" t="s">
        <v>274</v>
      </c>
      <c r="B123">
        <f t="shared" si="8"/>
        <v>48</v>
      </c>
      <c r="C123">
        <f t="shared" si="14"/>
        <v>6</v>
      </c>
      <c r="D123" t="b">
        <f t="shared" si="16"/>
        <v>0</v>
      </c>
      <c r="E123" t="str">
        <f t="shared" si="15"/>
        <v>-</v>
      </c>
      <c r="I123" t="b">
        <f t="shared" si="10"/>
        <v>1</v>
      </c>
      <c r="J123" t="b">
        <f t="shared" si="11"/>
        <v>1</v>
      </c>
      <c r="L123" t="s">
        <v>273</v>
      </c>
      <c r="M123">
        <f t="shared" si="12"/>
        <v>37</v>
      </c>
      <c r="N123" t="str">
        <f t="shared" si="13"/>
        <v>-</v>
      </c>
    </row>
    <row r="124" spans="1:15" x14ac:dyDescent="0.25">
      <c r="A124" t="s">
        <v>290</v>
      </c>
      <c r="B124">
        <f t="shared" si="8"/>
        <v>96</v>
      </c>
      <c r="C124">
        <f t="shared" si="14"/>
        <v>6</v>
      </c>
      <c r="D124" t="b">
        <f t="shared" si="16"/>
        <v>1</v>
      </c>
      <c r="E124">
        <f t="shared" si="15"/>
        <v>24</v>
      </c>
      <c r="I124" t="b">
        <f t="shared" si="10"/>
        <v>1</v>
      </c>
      <c r="J124" t="b">
        <f t="shared" si="11"/>
        <v>0</v>
      </c>
      <c r="L124" t="s">
        <v>290</v>
      </c>
      <c r="M124">
        <f t="shared" si="12"/>
        <v>96</v>
      </c>
      <c r="N124">
        <f t="shared" si="13"/>
        <v>18</v>
      </c>
    </row>
    <row r="125" spans="1:15" x14ac:dyDescent="0.25">
      <c r="A125" t="s">
        <v>55</v>
      </c>
      <c r="B125">
        <f t="shared" si="8"/>
        <v>24</v>
      </c>
      <c r="C125">
        <f t="shared" si="14"/>
        <v>6</v>
      </c>
      <c r="D125" t="b">
        <f t="shared" si="16"/>
        <v>0</v>
      </c>
      <c r="E125" t="str">
        <f t="shared" si="15"/>
        <v>-</v>
      </c>
      <c r="I125" t="b">
        <f t="shared" si="10"/>
        <v>1</v>
      </c>
      <c r="J125" t="b">
        <f t="shared" si="11"/>
        <v>1</v>
      </c>
      <c r="L125" t="s">
        <v>295</v>
      </c>
      <c r="M125">
        <f t="shared" si="12"/>
        <v>18</v>
      </c>
      <c r="N125" t="str">
        <f t="shared" si="13"/>
        <v>-</v>
      </c>
    </row>
    <row r="126" spans="1:15" x14ac:dyDescent="0.25">
      <c r="A126" t="s">
        <v>277</v>
      </c>
      <c r="B126">
        <f t="shared" si="8"/>
        <v>40</v>
      </c>
      <c r="C126">
        <f t="shared" si="14"/>
        <v>6</v>
      </c>
      <c r="D126" t="b">
        <f t="shared" si="16"/>
        <v>1</v>
      </c>
      <c r="E126">
        <f t="shared" si="15"/>
        <v>12</v>
      </c>
      <c r="I126" t="b">
        <f t="shared" si="10"/>
        <v>1</v>
      </c>
      <c r="J126" t="b">
        <f t="shared" si="11"/>
        <v>0</v>
      </c>
      <c r="L126" t="s">
        <v>277</v>
      </c>
      <c r="M126">
        <f t="shared" si="12"/>
        <v>40</v>
      </c>
      <c r="N126">
        <f t="shared" si="13"/>
        <v>9</v>
      </c>
    </row>
    <row r="127" spans="1:15" x14ac:dyDescent="0.25">
      <c r="A127" t="s">
        <v>249</v>
      </c>
      <c r="B127">
        <f t="shared" si="8"/>
        <v>12</v>
      </c>
      <c r="C127">
        <f t="shared" si="14"/>
        <v>6</v>
      </c>
      <c r="D127" t="b">
        <f t="shared" si="16"/>
        <v>0</v>
      </c>
      <c r="E127" t="str">
        <f t="shared" si="15"/>
        <v>-</v>
      </c>
      <c r="I127" t="b">
        <f t="shared" si="10"/>
        <v>1</v>
      </c>
      <c r="J127" t="b">
        <f t="shared" si="11"/>
        <v>1</v>
      </c>
      <c r="L127" t="s">
        <v>296</v>
      </c>
      <c r="M127">
        <f t="shared" si="12"/>
        <v>9</v>
      </c>
      <c r="N127" t="str">
        <f t="shared" si="13"/>
        <v>-</v>
      </c>
    </row>
    <row r="128" spans="1:15" x14ac:dyDescent="0.25">
      <c r="A128" t="s">
        <v>256</v>
      </c>
      <c r="B128">
        <f t="shared" si="8"/>
        <v>42</v>
      </c>
      <c r="C128">
        <f t="shared" si="14"/>
        <v>6</v>
      </c>
      <c r="D128" t="b">
        <f t="shared" si="16"/>
        <v>1</v>
      </c>
      <c r="E128">
        <f t="shared" si="15"/>
        <v>12</v>
      </c>
      <c r="I128" t="b">
        <f t="shared" si="10"/>
        <v>1</v>
      </c>
      <c r="J128" t="b">
        <f t="shared" si="11"/>
        <v>0</v>
      </c>
      <c r="L128" t="s">
        <v>256</v>
      </c>
      <c r="M128">
        <f t="shared" si="12"/>
        <v>42</v>
      </c>
      <c r="N128">
        <f t="shared" si="13"/>
        <v>10</v>
      </c>
    </row>
    <row r="129" spans="1:15" x14ac:dyDescent="0.25">
      <c r="A129" t="s">
        <v>249</v>
      </c>
      <c r="B129">
        <f t="shared" si="8"/>
        <v>12</v>
      </c>
      <c r="C129">
        <f t="shared" si="14"/>
        <v>6</v>
      </c>
      <c r="D129" t="b">
        <f t="shared" si="16"/>
        <v>0</v>
      </c>
      <c r="E129" t="str">
        <f t="shared" si="15"/>
        <v>-</v>
      </c>
      <c r="I129" t="b">
        <f t="shared" si="10"/>
        <v>1</v>
      </c>
      <c r="J129" t="b">
        <f t="shared" si="11"/>
        <v>1</v>
      </c>
      <c r="L129" t="s">
        <v>293</v>
      </c>
      <c r="M129">
        <f t="shared" si="12"/>
        <v>10</v>
      </c>
      <c r="N129" t="str">
        <f t="shared" si="13"/>
        <v>-</v>
      </c>
      <c r="O129">
        <f>N124+N126+N128</f>
        <v>37</v>
      </c>
    </row>
    <row r="130" spans="1:15" x14ac:dyDescent="0.25">
      <c r="A130" t="s">
        <v>255</v>
      </c>
      <c r="B130">
        <f t="shared" ref="B130:B193" si="17">HEX2DEC(A130)</f>
        <v>44</v>
      </c>
      <c r="C130">
        <f t="shared" si="14"/>
        <v>6</v>
      </c>
      <c r="D130" t="b">
        <f t="shared" si="16"/>
        <v>1</v>
      </c>
      <c r="E130" s="25">
        <f t="shared" si="15"/>
        <v>12</v>
      </c>
      <c r="F130" t="s">
        <v>302</v>
      </c>
      <c r="I130" t="b">
        <f t="shared" ref="I130:I193" si="18">B130&lt;=HEX2DEC(60)</f>
        <v>1</v>
      </c>
      <c r="J130" t="b">
        <f t="shared" ref="J130:J193" si="19">AND(I130,MOD(ROW(B130),2)=MOD(C130+1,2))</f>
        <v>0</v>
      </c>
      <c r="L130" t="s">
        <v>255</v>
      </c>
      <c r="M130">
        <f t="shared" ref="M130:M193" si="20">HEX2DEC(L130)</f>
        <v>44</v>
      </c>
      <c r="N130">
        <f t="shared" ref="N130:N193" si="21">IF(E130&lt;&gt;"-",M131,"-")</f>
        <v>9</v>
      </c>
    </row>
    <row r="131" spans="1:15" x14ac:dyDescent="0.25">
      <c r="A131" t="s">
        <v>249</v>
      </c>
      <c r="B131">
        <f t="shared" si="17"/>
        <v>12</v>
      </c>
      <c r="C131">
        <f t="shared" ref="C131:C194" si="22">IF(LEFT(A131,1)="D",1,0)+C130</f>
        <v>6</v>
      </c>
      <c r="D131" t="b">
        <f t="shared" si="16"/>
        <v>0</v>
      </c>
      <c r="E131" t="str">
        <f t="shared" ref="E131:E194" si="23">IF(AND(D131,I131),B132,"-")</f>
        <v>-</v>
      </c>
      <c r="I131" t="b">
        <f t="shared" si="18"/>
        <v>1</v>
      </c>
      <c r="J131" t="b">
        <f t="shared" si="19"/>
        <v>1</v>
      </c>
      <c r="L131" t="s">
        <v>296</v>
      </c>
      <c r="M131">
        <f t="shared" si="20"/>
        <v>9</v>
      </c>
      <c r="N131" t="str">
        <f t="shared" si="21"/>
        <v>-</v>
      </c>
    </row>
    <row r="132" spans="1:15" x14ac:dyDescent="0.25">
      <c r="A132" t="s">
        <v>257</v>
      </c>
      <c r="B132">
        <f t="shared" si="17"/>
        <v>45</v>
      </c>
      <c r="C132">
        <f t="shared" si="22"/>
        <v>6</v>
      </c>
      <c r="D132" t="b">
        <f t="shared" si="16"/>
        <v>1</v>
      </c>
      <c r="E132">
        <f t="shared" si="23"/>
        <v>12</v>
      </c>
      <c r="I132" t="b">
        <f t="shared" si="18"/>
        <v>1</v>
      </c>
      <c r="J132" t="b">
        <f t="shared" si="19"/>
        <v>0</v>
      </c>
      <c r="L132" t="s">
        <v>257</v>
      </c>
      <c r="M132">
        <f t="shared" si="20"/>
        <v>45</v>
      </c>
      <c r="N132">
        <f t="shared" si="21"/>
        <v>9</v>
      </c>
    </row>
    <row r="133" spans="1:15" x14ac:dyDescent="0.25">
      <c r="A133" t="s">
        <v>249</v>
      </c>
      <c r="B133">
        <f t="shared" si="17"/>
        <v>12</v>
      </c>
      <c r="C133">
        <f t="shared" si="22"/>
        <v>6</v>
      </c>
      <c r="D133" t="b">
        <f t="shared" si="16"/>
        <v>0</v>
      </c>
      <c r="E133" t="str">
        <f t="shared" si="23"/>
        <v>-</v>
      </c>
      <c r="I133" t="b">
        <f t="shared" si="18"/>
        <v>1</v>
      </c>
      <c r="J133" t="b">
        <f t="shared" si="19"/>
        <v>1</v>
      </c>
      <c r="L133" t="s">
        <v>296</v>
      </c>
      <c r="M133">
        <f t="shared" si="20"/>
        <v>9</v>
      </c>
      <c r="N133" t="str">
        <f t="shared" si="21"/>
        <v>-</v>
      </c>
    </row>
    <row r="134" spans="1:15" x14ac:dyDescent="0.25">
      <c r="A134" t="s">
        <v>255</v>
      </c>
      <c r="B134">
        <f t="shared" si="17"/>
        <v>44</v>
      </c>
      <c r="C134">
        <f t="shared" si="22"/>
        <v>6</v>
      </c>
      <c r="D134" t="b">
        <f t="shared" si="16"/>
        <v>1</v>
      </c>
      <c r="E134">
        <f t="shared" si="23"/>
        <v>12</v>
      </c>
      <c r="I134" t="b">
        <f t="shared" si="18"/>
        <v>1</v>
      </c>
      <c r="J134" t="b">
        <f t="shared" si="19"/>
        <v>0</v>
      </c>
      <c r="L134" t="s">
        <v>255</v>
      </c>
      <c r="M134">
        <f t="shared" si="20"/>
        <v>44</v>
      </c>
      <c r="N134">
        <f t="shared" si="21"/>
        <v>9</v>
      </c>
    </row>
    <row r="135" spans="1:15" x14ac:dyDescent="0.25">
      <c r="A135" t="s">
        <v>249</v>
      </c>
      <c r="B135">
        <f t="shared" si="17"/>
        <v>12</v>
      </c>
      <c r="C135">
        <f t="shared" si="22"/>
        <v>6</v>
      </c>
      <c r="D135" t="b">
        <f t="shared" si="16"/>
        <v>0</v>
      </c>
      <c r="E135" t="str">
        <f t="shared" si="23"/>
        <v>-</v>
      </c>
      <c r="I135" t="b">
        <f t="shared" si="18"/>
        <v>1</v>
      </c>
      <c r="J135" t="b">
        <f t="shared" si="19"/>
        <v>1</v>
      </c>
      <c r="L135" t="s">
        <v>296</v>
      </c>
      <c r="M135">
        <f t="shared" si="20"/>
        <v>9</v>
      </c>
      <c r="N135" t="str">
        <f t="shared" si="21"/>
        <v>-</v>
      </c>
    </row>
    <row r="136" spans="1:15" x14ac:dyDescent="0.25">
      <c r="A136" t="s">
        <v>256</v>
      </c>
      <c r="B136">
        <f t="shared" si="17"/>
        <v>42</v>
      </c>
      <c r="C136">
        <f t="shared" si="22"/>
        <v>6</v>
      </c>
      <c r="D136" t="b">
        <f t="shared" si="16"/>
        <v>1</v>
      </c>
      <c r="E136">
        <f t="shared" si="23"/>
        <v>12</v>
      </c>
      <c r="I136" t="b">
        <f t="shared" si="18"/>
        <v>1</v>
      </c>
      <c r="J136" t="b">
        <f t="shared" si="19"/>
        <v>0</v>
      </c>
      <c r="L136" t="s">
        <v>256</v>
      </c>
      <c r="M136">
        <f t="shared" si="20"/>
        <v>42</v>
      </c>
      <c r="N136">
        <f t="shared" si="21"/>
        <v>10</v>
      </c>
    </row>
    <row r="137" spans="1:15" x14ac:dyDescent="0.25">
      <c r="A137" t="s">
        <v>249</v>
      </c>
      <c r="B137">
        <f t="shared" si="17"/>
        <v>12</v>
      </c>
      <c r="C137">
        <f t="shared" si="22"/>
        <v>6</v>
      </c>
      <c r="D137" t="b">
        <f t="shared" si="16"/>
        <v>0</v>
      </c>
      <c r="E137" t="str">
        <f t="shared" si="23"/>
        <v>-</v>
      </c>
      <c r="I137" t="b">
        <f t="shared" si="18"/>
        <v>1</v>
      </c>
      <c r="J137" t="b">
        <f t="shared" si="19"/>
        <v>1</v>
      </c>
      <c r="L137" t="s">
        <v>293</v>
      </c>
      <c r="M137">
        <f t="shared" si="20"/>
        <v>10</v>
      </c>
      <c r="N137" t="str">
        <f t="shared" si="21"/>
        <v>-</v>
      </c>
      <c r="O137">
        <f>N130+N132+N134+N136</f>
        <v>37</v>
      </c>
    </row>
    <row r="138" spans="1:15" x14ac:dyDescent="0.25">
      <c r="A138" t="s">
        <v>277</v>
      </c>
      <c r="B138">
        <f t="shared" si="17"/>
        <v>40</v>
      </c>
      <c r="C138">
        <f t="shared" si="22"/>
        <v>6</v>
      </c>
      <c r="D138" t="b">
        <f t="shared" si="16"/>
        <v>1</v>
      </c>
      <c r="E138">
        <f t="shared" si="23"/>
        <v>12</v>
      </c>
      <c r="I138" t="b">
        <f t="shared" si="18"/>
        <v>1</v>
      </c>
      <c r="J138" t="b">
        <f t="shared" si="19"/>
        <v>0</v>
      </c>
      <c r="L138" t="s">
        <v>277</v>
      </c>
      <c r="M138">
        <f t="shared" si="20"/>
        <v>40</v>
      </c>
      <c r="N138">
        <f t="shared" si="21"/>
        <v>9</v>
      </c>
    </row>
    <row r="139" spans="1:15" x14ac:dyDescent="0.25">
      <c r="A139" t="s">
        <v>249</v>
      </c>
      <c r="B139">
        <f t="shared" si="17"/>
        <v>12</v>
      </c>
      <c r="C139">
        <f t="shared" si="22"/>
        <v>6</v>
      </c>
      <c r="D139" t="b">
        <f t="shared" ref="D139:D202" si="24">IF(OR(LEFT(A138,1)="D",A138="F4"),D138,NOT(D138))</f>
        <v>0</v>
      </c>
      <c r="E139" t="str">
        <f t="shared" si="23"/>
        <v>-</v>
      </c>
      <c r="I139" t="b">
        <f t="shared" si="18"/>
        <v>1</v>
      </c>
      <c r="J139" t="b">
        <f t="shared" si="19"/>
        <v>1</v>
      </c>
      <c r="L139" t="s">
        <v>296</v>
      </c>
      <c r="M139">
        <f t="shared" si="20"/>
        <v>9</v>
      </c>
      <c r="N139" t="str">
        <f t="shared" si="21"/>
        <v>-</v>
      </c>
    </row>
    <row r="140" spans="1:15" x14ac:dyDescent="0.25">
      <c r="A140" t="s">
        <v>290</v>
      </c>
      <c r="B140">
        <f t="shared" si="17"/>
        <v>96</v>
      </c>
      <c r="C140">
        <f t="shared" si="22"/>
        <v>6</v>
      </c>
      <c r="D140" t="b">
        <f t="shared" si="24"/>
        <v>1</v>
      </c>
      <c r="E140">
        <f t="shared" si="23"/>
        <v>12</v>
      </c>
      <c r="I140" t="b">
        <f t="shared" si="18"/>
        <v>1</v>
      </c>
      <c r="J140" t="b">
        <f t="shared" si="19"/>
        <v>0</v>
      </c>
      <c r="L140" t="s">
        <v>290</v>
      </c>
      <c r="M140">
        <f t="shared" si="20"/>
        <v>96</v>
      </c>
      <c r="N140">
        <f t="shared" si="21"/>
        <v>9</v>
      </c>
    </row>
    <row r="141" spans="1:15" x14ac:dyDescent="0.25">
      <c r="A141" t="s">
        <v>249</v>
      </c>
      <c r="B141">
        <f t="shared" si="17"/>
        <v>12</v>
      </c>
      <c r="C141">
        <f t="shared" si="22"/>
        <v>6</v>
      </c>
      <c r="D141" t="b">
        <f t="shared" si="24"/>
        <v>0</v>
      </c>
      <c r="E141" t="str">
        <f t="shared" si="23"/>
        <v>-</v>
      </c>
      <c r="I141" t="b">
        <f t="shared" si="18"/>
        <v>1</v>
      </c>
      <c r="J141" t="b">
        <f t="shared" si="19"/>
        <v>1</v>
      </c>
      <c r="L141" t="s">
        <v>296</v>
      </c>
      <c r="M141">
        <f t="shared" si="20"/>
        <v>9</v>
      </c>
      <c r="N141" t="str">
        <f t="shared" si="21"/>
        <v>-</v>
      </c>
    </row>
    <row r="142" spans="1:15" x14ac:dyDescent="0.25">
      <c r="A142" t="s">
        <v>275</v>
      </c>
      <c r="B142">
        <f t="shared" si="17"/>
        <v>35</v>
      </c>
      <c r="C142">
        <f t="shared" si="22"/>
        <v>6</v>
      </c>
      <c r="D142" t="b">
        <f t="shared" si="24"/>
        <v>1</v>
      </c>
      <c r="E142">
        <f t="shared" si="23"/>
        <v>12</v>
      </c>
      <c r="I142" t="b">
        <f t="shared" si="18"/>
        <v>1</v>
      </c>
      <c r="J142" t="b">
        <f t="shared" si="19"/>
        <v>0</v>
      </c>
      <c r="L142" t="s">
        <v>275</v>
      </c>
      <c r="M142">
        <f t="shared" si="20"/>
        <v>35</v>
      </c>
      <c r="N142">
        <f t="shared" si="21"/>
        <v>9</v>
      </c>
    </row>
    <row r="143" spans="1:15" x14ac:dyDescent="0.25">
      <c r="A143" t="s">
        <v>249</v>
      </c>
      <c r="B143">
        <f t="shared" si="17"/>
        <v>12</v>
      </c>
      <c r="C143">
        <f t="shared" si="22"/>
        <v>6</v>
      </c>
      <c r="D143" t="b">
        <f t="shared" si="24"/>
        <v>0</v>
      </c>
      <c r="E143" t="str">
        <f t="shared" si="23"/>
        <v>-</v>
      </c>
      <c r="I143" t="b">
        <f t="shared" si="18"/>
        <v>1</v>
      </c>
      <c r="J143" t="b">
        <f t="shared" si="19"/>
        <v>1</v>
      </c>
      <c r="L143" t="s">
        <v>296</v>
      </c>
      <c r="M143">
        <f t="shared" si="20"/>
        <v>9</v>
      </c>
      <c r="N143" t="str">
        <f t="shared" si="21"/>
        <v>-</v>
      </c>
    </row>
    <row r="144" spans="1:15" x14ac:dyDescent="0.25">
      <c r="A144" t="s">
        <v>290</v>
      </c>
      <c r="B144">
        <f t="shared" si="17"/>
        <v>96</v>
      </c>
      <c r="C144">
        <f t="shared" si="22"/>
        <v>6</v>
      </c>
      <c r="D144" t="b">
        <f t="shared" si="24"/>
        <v>1</v>
      </c>
      <c r="E144">
        <f t="shared" si="23"/>
        <v>12</v>
      </c>
      <c r="I144" t="b">
        <f t="shared" si="18"/>
        <v>1</v>
      </c>
      <c r="J144" t="b">
        <f t="shared" si="19"/>
        <v>0</v>
      </c>
      <c r="L144" t="s">
        <v>290</v>
      </c>
      <c r="M144">
        <f t="shared" si="20"/>
        <v>96</v>
      </c>
      <c r="N144">
        <f t="shared" si="21"/>
        <v>10</v>
      </c>
    </row>
    <row r="145" spans="1:15" x14ac:dyDescent="0.25">
      <c r="A145" t="s">
        <v>249</v>
      </c>
      <c r="B145">
        <f t="shared" si="17"/>
        <v>12</v>
      </c>
      <c r="C145">
        <f t="shared" si="22"/>
        <v>6</v>
      </c>
      <c r="D145" t="b">
        <f t="shared" si="24"/>
        <v>0</v>
      </c>
      <c r="E145" t="str">
        <f t="shared" si="23"/>
        <v>-</v>
      </c>
      <c r="I145" t="b">
        <f t="shared" si="18"/>
        <v>1</v>
      </c>
      <c r="J145" t="b">
        <f t="shared" si="19"/>
        <v>1</v>
      </c>
      <c r="L145" t="s">
        <v>293</v>
      </c>
      <c r="M145">
        <f t="shared" si="20"/>
        <v>10</v>
      </c>
      <c r="N145" t="str">
        <f t="shared" si="21"/>
        <v>-</v>
      </c>
      <c r="O145">
        <f>N138+N140+N142+N144</f>
        <v>37</v>
      </c>
    </row>
    <row r="146" spans="1:15" x14ac:dyDescent="0.25">
      <c r="A146" t="s">
        <v>273</v>
      </c>
      <c r="B146">
        <f t="shared" si="17"/>
        <v>37</v>
      </c>
      <c r="C146">
        <f t="shared" si="22"/>
        <v>6</v>
      </c>
      <c r="D146" t="b">
        <f t="shared" si="24"/>
        <v>1</v>
      </c>
      <c r="E146">
        <f t="shared" si="23"/>
        <v>48</v>
      </c>
      <c r="I146" t="b">
        <f t="shared" si="18"/>
        <v>1</v>
      </c>
      <c r="J146" t="b">
        <f t="shared" si="19"/>
        <v>0</v>
      </c>
      <c r="L146" t="s">
        <v>273</v>
      </c>
      <c r="M146">
        <f t="shared" si="20"/>
        <v>37</v>
      </c>
      <c r="N146">
        <f t="shared" si="21"/>
        <v>37</v>
      </c>
    </row>
    <row r="147" spans="1:15" x14ac:dyDescent="0.25">
      <c r="A147" t="s">
        <v>274</v>
      </c>
      <c r="B147">
        <f t="shared" si="17"/>
        <v>48</v>
      </c>
      <c r="C147">
        <f t="shared" si="22"/>
        <v>6</v>
      </c>
      <c r="D147" t="b">
        <f t="shared" si="24"/>
        <v>0</v>
      </c>
      <c r="E147" t="str">
        <f t="shared" si="23"/>
        <v>-</v>
      </c>
      <c r="I147" t="b">
        <f t="shared" si="18"/>
        <v>1</v>
      </c>
      <c r="J147" t="b">
        <f t="shared" si="19"/>
        <v>1</v>
      </c>
      <c r="L147" t="s">
        <v>273</v>
      </c>
      <c r="M147">
        <f t="shared" si="20"/>
        <v>37</v>
      </c>
      <c r="N147" t="str">
        <f t="shared" si="21"/>
        <v>-</v>
      </c>
    </row>
    <row r="148" spans="1:15" x14ac:dyDescent="0.25">
      <c r="A148" t="s">
        <v>290</v>
      </c>
      <c r="B148">
        <f t="shared" si="17"/>
        <v>96</v>
      </c>
      <c r="C148">
        <f t="shared" si="22"/>
        <v>6</v>
      </c>
      <c r="D148" t="b">
        <f t="shared" si="24"/>
        <v>1</v>
      </c>
      <c r="E148">
        <f t="shared" si="23"/>
        <v>12</v>
      </c>
      <c r="I148" t="b">
        <f t="shared" si="18"/>
        <v>1</v>
      </c>
      <c r="J148" t="b">
        <f t="shared" si="19"/>
        <v>0</v>
      </c>
      <c r="L148" t="s">
        <v>290</v>
      </c>
      <c r="M148">
        <f t="shared" si="20"/>
        <v>96</v>
      </c>
      <c r="N148">
        <f t="shared" si="21"/>
        <v>9</v>
      </c>
    </row>
    <row r="149" spans="1:15" x14ac:dyDescent="0.25">
      <c r="A149" t="s">
        <v>249</v>
      </c>
      <c r="B149">
        <f t="shared" si="17"/>
        <v>12</v>
      </c>
      <c r="C149">
        <f t="shared" si="22"/>
        <v>6</v>
      </c>
      <c r="D149" t="b">
        <f t="shared" si="24"/>
        <v>0</v>
      </c>
      <c r="E149" t="str">
        <f t="shared" si="23"/>
        <v>-</v>
      </c>
      <c r="I149" t="b">
        <f t="shared" si="18"/>
        <v>1</v>
      </c>
      <c r="J149" t="b">
        <f t="shared" si="19"/>
        <v>1</v>
      </c>
      <c r="L149" t="s">
        <v>296</v>
      </c>
      <c r="M149">
        <f t="shared" si="20"/>
        <v>9</v>
      </c>
      <c r="N149" t="str">
        <f t="shared" si="21"/>
        <v>-</v>
      </c>
    </row>
    <row r="150" spans="1:15" x14ac:dyDescent="0.25">
      <c r="A150" t="s">
        <v>275</v>
      </c>
      <c r="B150">
        <f t="shared" si="17"/>
        <v>35</v>
      </c>
      <c r="C150">
        <f t="shared" si="22"/>
        <v>6</v>
      </c>
      <c r="D150" t="b">
        <f t="shared" si="24"/>
        <v>1</v>
      </c>
      <c r="E150">
        <f t="shared" si="23"/>
        <v>12</v>
      </c>
      <c r="I150" t="b">
        <f t="shared" si="18"/>
        <v>1</v>
      </c>
      <c r="J150" t="b">
        <f t="shared" si="19"/>
        <v>0</v>
      </c>
      <c r="L150" t="s">
        <v>275</v>
      </c>
      <c r="M150">
        <f t="shared" si="20"/>
        <v>35</v>
      </c>
      <c r="N150">
        <f t="shared" si="21"/>
        <v>9</v>
      </c>
    </row>
    <row r="151" spans="1:15" x14ac:dyDescent="0.25">
      <c r="A151" t="s">
        <v>249</v>
      </c>
      <c r="B151">
        <f t="shared" si="17"/>
        <v>12</v>
      </c>
      <c r="C151">
        <f t="shared" si="22"/>
        <v>6</v>
      </c>
      <c r="D151" t="b">
        <f t="shared" si="24"/>
        <v>0</v>
      </c>
      <c r="E151" t="str">
        <f t="shared" si="23"/>
        <v>-</v>
      </c>
      <c r="I151" t="b">
        <f t="shared" si="18"/>
        <v>1</v>
      </c>
      <c r="J151" t="b">
        <f t="shared" si="19"/>
        <v>1</v>
      </c>
      <c r="L151" t="s">
        <v>296</v>
      </c>
      <c r="M151">
        <f t="shared" si="20"/>
        <v>9</v>
      </c>
      <c r="N151" t="str">
        <f t="shared" si="21"/>
        <v>-</v>
      </c>
    </row>
    <row r="152" spans="1:15" x14ac:dyDescent="0.25">
      <c r="A152" t="s">
        <v>277</v>
      </c>
      <c r="B152">
        <f t="shared" si="17"/>
        <v>40</v>
      </c>
      <c r="C152">
        <f t="shared" si="22"/>
        <v>6</v>
      </c>
      <c r="D152" t="b">
        <f t="shared" si="24"/>
        <v>1</v>
      </c>
      <c r="E152">
        <f t="shared" si="23"/>
        <v>12</v>
      </c>
      <c r="I152" t="b">
        <f t="shared" si="18"/>
        <v>1</v>
      </c>
      <c r="J152" t="b">
        <f t="shared" si="19"/>
        <v>0</v>
      </c>
      <c r="L152" t="s">
        <v>277</v>
      </c>
      <c r="M152">
        <f t="shared" si="20"/>
        <v>40</v>
      </c>
      <c r="N152">
        <f t="shared" si="21"/>
        <v>9</v>
      </c>
    </row>
    <row r="153" spans="1:15" x14ac:dyDescent="0.25">
      <c r="A153" t="s">
        <v>249</v>
      </c>
      <c r="B153">
        <f t="shared" si="17"/>
        <v>12</v>
      </c>
      <c r="C153">
        <f t="shared" si="22"/>
        <v>6</v>
      </c>
      <c r="D153" t="b">
        <f t="shared" si="24"/>
        <v>0</v>
      </c>
      <c r="E153" t="str">
        <f t="shared" si="23"/>
        <v>-</v>
      </c>
      <c r="I153" t="b">
        <f t="shared" si="18"/>
        <v>1</v>
      </c>
      <c r="J153" t="b">
        <f t="shared" si="19"/>
        <v>1</v>
      </c>
      <c r="L153" t="s">
        <v>296</v>
      </c>
      <c r="M153">
        <f t="shared" si="20"/>
        <v>9</v>
      </c>
      <c r="N153" t="str">
        <f t="shared" si="21"/>
        <v>-</v>
      </c>
    </row>
    <row r="154" spans="1:15" x14ac:dyDescent="0.25">
      <c r="A154" t="s">
        <v>255</v>
      </c>
      <c r="B154">
        <f t="shared" si="17"/>
        <v>44</v>
      </c>
      <c r="C154">
        <f t="shared" si="22"/>
        <v>6</v>
      </c>
      <c r="D154" t="b">
        <f t="shared" si="24"/>
        <v>1</v>
      </c>
      <c r="E154">
        <f t="shared" si="23"/>
        <v>12</v>
      </c>
      <c r="I154" t="b">
        <f t="shared" si="18"/>
        <v>1</v>
      </c>
      <c r="J154" t="b">
        <f t="shared" si="19"/>
        <v>0</v>
      </c>
      <c r="L154" t="s">
        <v>255</v>
      </c>
      <c r="M154">
        <f t="shared" si="20"/>
        <v>44</v>
      </c>
      <c r="N154">
        <f t="shared" si="21"/>
        <v>10</v>
      </c>
    </row>
    <row r="155" spans="1:15" x14ac:dyDescent="0.25">
      <c r="A155" t="s">
        <v>249</v>
      </c>
      <c r="B155">
        <f t="shared" si="17"/>
        <v>12</v>
      </c>
      <c r="C155">
        <f t="shared" si="22"/>
        <v>6</v>
      </c>
      <c r="D155" t="b">
        <f t="shared" si="24"/>
        <v>0</v>
      </c>
      <c r="E155" t="str">
        <f t="shared" si="23"/>
        <v>-</v>
      </c>
      <c r="I155" t="b">
        <f t="shared" si="18"/>
        <v>1</v>
      </c>
      <c r="J155" t="b">
        <f t="shared" si="19"/>
        <v>1</v>
      </c>
      <c r="L155" t="s">
        <v>293</v>
      </c>
      <c r="M155">
        <f t="shared" si="20"/>
        <v>10</v>
      </c>
      <c r="N155" t="str">
        <f t="shared" si="21"/>
        <v>-</v>
      </c>
      <c r="O155">
        <f>N148+N150+N152+N154</f>
        <v>37</v>
      </c>
    </row>
    <row r="156" spans="1:15" x14ac:dyDescent="0.25">
      <c r="A156" t="s">
        <v>257</v>
      </c>
      <c r="B156">
        <f t="shared" si="17"/>
        <v>45</v>
      </c>
      <c r="C156">
        <f t="shared" si="22"/>
        <v>6</v>
      </c>
      <c r="D156" t="b">
        <f t="shared" si="24"/>
        <v>1</v>
      </c>
      <c r="E156" s="25">
        <f t="shared" si="23"/>
        <v>60</v>
      </c>
      <c r="F156" t="s">
        <v>303</v>
      </c>
      <c r="I156" t="b">
        <f t="shared" si="18"/>
        <v>1</v>
      </c>
      <c r="J156" t="b">
        <f t="shared" si="19"/>
        <v>0</v>
      </c>
      <c r="L156" t="s">
        <v>257</v>
      </c>
      <c r="M156">
        <f t="shared" si="20"/>
        <v>45</v>
      </c>
      <c r="N156">
        <f t="shared" si="21"/>
        <v>46</v>
      </c>
    </row>
    <row r="157" spans="1:15" x14ac:dyDescent="0.25">
      <c r="A157" t="s">
        <v>263</v>
      </c>
      <c r="B157">
        <f t="shared" si="17"/>
        <v>60</v>
      </c>
      <c r="C157">
        <f t="shared" si="22"/>
        <v>6</v>
      </c>
      <c r="D157" t="b">
        <f t="shared" si="24"/>
        <v>0</v>
      </c>
      <c r="E157" t="str">
        <f t="shared" si="23"/>
        <v>-</v>
      </c>
      <c r="I157" t="b">
        <f t="shared" si="18"/>
        <v>1</v>
      </c>
      <c r="J157" t="b">
        <f t="shared" si="19"/>
        <v>1</v>
      </c>
      <c r="L157" t="s">
        <v>266</v>
      </c>
      <c r="M157">
        <f t="shared" si="20"/>
        <v>46</v>
      </c>
      <c r="N157" t="str">
        <f t="shared" si="21"/>
        <v>-</v>
      </c>
    </row>
    <row r="158" spans="1:15" x14ac:dyDescent="0.25">
      <c r="A158" t="s">
        <v>290</v>
      </c>
      <c r="B158">
        <f t="shared" si="17"/>
        <v>96</v>
      </c>
      <c r="C158">
        <f t="shared" si="22"/>
        <v>6</v>
      </c>
      <c r="D158" t="b">
        <f t="shared" si="24"/>
        <v>1</v>
      </c>
      <c r="E158">
        <f t="shared" si="23"/>
        <v>12</v>
      </c>
      <c r="I158" t="b">
        <f t="shared" si="18"/>
        <v>1</v>
      </c>
      <c r="J158" t="b">
        <f t="shared" si="19"/>
        <v>0</v>
      </c>
      <c r="L158" t="s">
        <v>290</v>
      </c>
      <c r="M158">
        <f t="shared" si="20"/>
        <v>96</v>
      </c>
      <c r="N158">
        <f t="shared" si="21"/>
        <v>9</v>
      </c>
    </row>
    <row r="159" spans="1:15" x14ac:dyDescent="0.25">
      <c r="A159" t="s">
        <v>249</v>
      </c>
      <c r="B159">
        <f t="shared" si="17"/>
        <v>12</v>
      </c>
      <c r="C159">
        <f t="shared" si="22"/>
        <v>6</v>
      </c>
      <c r="D159" t="b">
        <f t="shared" si="24"/>
        <v>0</v>
      </c>
      <c r="E159" t="str">
        <f t="shared" si="23"/>
        <v>-</v>
      </c>
      <c r="I159" t="b">
        <f t="shared" si="18"/>
        <v>1</v>
      </c>
      <c r="J159" t="b">
        <f t="shared" si="19"/>
        <v>1</v>
      </c>
      <c r="L159" t="s">
        <v>296</v>
      </c>
      <c r="M159">
        <f t="shared" si="20"/>
        <v>9</v>
      </c>
      <c r="N159" t="str">
        <f t="shared" si="21"/>
        <v>-</v>
      </c>
    </row>
    <row r="160" spans="1:15" x14ac:dyDescent="0.25">
      <c r="A160" t="s">
        <v>289</v>
      </c>
      <c r="B160">
        <f t="shared" si="17"/>
        <v>49</v>
      </c>
      <c r="C160">
        <f t="shared" si="22"/>
        <v>6</v>
      </c>
      <c r="D160" t="b">
        <f t="shared" si="24"/>
        <v>1</v>
      </c>
      <c r="E160">
        <f t="shared" si="23"/>
        <v>24</v>
      </c>
      <c r="I160" t="b">
        <f t="shared" si="18"/>
        <v>1</v>
      </c>
      <c r="J160" t="b">
        <f t="shared" si="19"/>
        <v>0</v>
      </c>
      <c r="L160" t="s">
        <v>289</v>
      </c>
      <c r="M160">
        <f t="shared" si="20"/>
        <v>49</v>
      </c>
      <c r="N160">
        <f t="shared" si="21"/>
        <v>19</v>
      </c>
    </row>
    <row r="161" spans="1:15" x14ac:dyDescent="0.25">
      <c r="A161" t="s">
        <v>55</v>
      </c>
      <c r="B161">
        <f t="shared" si="17"/>
        <v>24</v>
      </c>
      <c r="C161">
        <f t="shared" si="22"/>
        <v>6</v>
      </c>
      <c r="D161" t="b">
        <f t="shared" si="24"/>
        <v>0</v>
      </c>
      <c r="E161" t="str">
        <f t="shared" si="23"/>
        <v>-</v>
      </c>
      <c r="I161" t="b">
        <f t="shared" si="18"/>
        <v>1</v>
      </c>
      <c r="J161" t="b">
        <f t="shared" si="19"/>
        <v>1</v>
      </c>
      <c r="L161" t="s">
        <v>298</v>
      </c>
      <c r="M161">
        <f t="shared" si="20"/>
        <v>19</v>
      </c>
      <c r="N161" t="str">
        <f t="shared" si="21"/>
        <v>-</v>
      </c>
      <c r="O161">
        <f>N156+N158+N160</f>
        <v>74</v>
      </c>
    </row>
    <row r="162" spans="1:15" x14ac:dyDescent="0.25">
      <c r="A162" t="s">
        <v>255</v>
      </c>
      <c r="B162">
        <f t="shared" si="17"/>
        <v>44</v>
      </c>
      <c r="C162">
        <f t="shared" si="22"/>
        <v>6</v>
      </c>
      <c r="D162" t="b">
        <f t="shared" si="24"/>
        <v>1</v>
      </c>
      <c r="E162">
        <f t="shared" si="23"/>
        <v>48</v>
      </c>
      <c r="I162" t="b">
        <f t="shared" si="18"/>
        <v>1</v>
      </c>
      <c r="J162" t="b">
        <f t="shared" si="19"/>
        <v>0</v>
      </c>
      <c r="L162" t="s">
        <v>255</v>
      </c>
      <c r="M162">
        <f t="shared" si="20"/>
        <v>44</v>
      </c>
      <c r="N162">
        <f t="shared" si="21"/>
        <v>37</v>
      </c>
    </row>
    <row r="163" spans="1:15" x14ac:dyDescent="0.25">
      <c r="A163" t="s">
        <v>274</v>
      </c>
      <c r="B163">
        <f t="shared" si="17"/>
        <v>48</v>
      </c>
      <c r="C163">
        <f t="shared" si="22"/>
        <v>6</v>
      </c>
      <c r="D163" t="b">
        <f t="shared" si="24"/>
        <v>0</v>
      </c>
      <c r="E163" t="str">
        <f t="shared" si="23"/>
        <v>-</v>
      </c>
      <c r="I163" t="b">
        <f t="shared" si="18"/>
        <v>1</v>
      </c>
      <c r="J163" t="b">
        <f t="shared" si="19"/>
        <v>1</v>
      </c>
      <c r="L163" t="s">
        <v>273</v>
      </c>
      <c r="M163">
        <f t="shared" si="20"/>
        <v>37</v>
      </c>
      <c r="N163" t="str">
        <f t="shared" si="21"/>
        <v>-</v>
      </c>
    </row>
    <row r="164" spans="1:15" x14ac:dyDescent="0.25">
      <c r="A164" t="s">
        <v>290</v>
      </c>
      <c r="B164">
        <f t="shared" si="17"/>
        <v>96</v>
      </c>
      <c r="C164">
        <f t="shared" si="22"/>
        <v>6</v>
      </c>
      <c r="D164" t="b">
        <f t="shared" si="24"/>
        <v>1</v>
      </c>
      <c r="E164">
        <f t="shared" si="23"/>
        <v>24</v>
      </c>
      <c r="I164" t="b">
        <f t="shared" si="18"/>
        <v>1</v>
      </c>
      <c r="J164" t="b">
        <f t="shared" si="19"/>
        <v>0</v>
      </c>
      <c r="L164" t="s">
        <v>290</v>
      </c>
      <c r="M164">
        <f t="shared" si="20"/>
        <v>96</v>
      </c>
      <c r="N164">
        <f t="shared" si="21"/>
        <v>18</v>
      </c>
    </row>
    <row r="165" spans="1:15" x14ac:dyDescent="0.25">
      <c r="A165" t="s">
        <v>55</v>
      </c>
      <c r="B165">
        <f t="shared" si="17"/>
        <v>24</v>
      </c>
      <c r="C165">
        <f t="shared" si="22"/>
        <v>6</v>
      </c>
      <c r="D165" t="b">
        <f t="shared" si="24"/>
        <v>0</v>
      </c>
      <c r="E165" t="str">
        <f t="shared" si="23"/>
        <v>-</v>
      </c>
      <c r="I165" t="b">
        <f t="shared" si="18"/>
        <v>1</v>
      </c>
      <c r="J165" t="b">
        <f t="shared" si="19"/>
        <v>1</v>
      </c>
      <c r="L165" t="s">
        <v>295</v>
      </c>
      <c r="M165">
        <f t="shared" si="20"/>
        <v>18</v>
      </c>
      <c r="N165" t="str">
        <f t="shared" si="21"/>
        <v>-</v>
      </c>
    </row>
    <row r="166" spans="1:15" x14ac:dyDescent="0.25">
      <c r="A166" t="s">
        <v>277</v>
      </c>
      <c r="B166">
        <f t="shared" si="17"/>
        <v>40</v>
      </c>
      <c r="C166">
        <f t="shared" si="22"/>
        <v>6</v>
      </c>
      <c r="D166" t="b">
        <f t="shared" si="24"/>
        <v>1</v>
      </c>
      <c r="E166">
        <f t="shared" si="23"/>
        <v>12</v>
      </c>
      <c r="I166" t="b">
        <f t="shared" si="18"/>
        <v>1</v>
      </c>
      <c r="J166" t="b">
        <f t="shared" si="19"/>
        <v>0</v>
      </c>
      <c r="L166" t="s">
        <v>277</v>
      </c>
      <c r="M166">
        <f t="shared" si="20"/>
        <v>40</v>
      </c>
      <c r="N166">
        <f t="shared" si="21"/>
        <v>9</v>
      </c>
    </row>
    <row r="167" spans="1:15" x14ac:dyDescent="0.25">
      <c r="A167" t="s">
        <v>249</v>
      </c>
      <c r="B167">
        <f t="shared" si="17"/>
        <v>12</v>
      </c>
      <c r="C167">
        <f t="shared" si="22"/>
        <v>6</v>
      </c>
      <c r="D167" t="b">
        <f t="shared" si="24"/>
        <v>0</v>
      </c>
      <c r="E167" t="str">
        <f t="shared" si="23"/>
        <v>-</v>
      </c>
      <c r="I167" t="b">
        <f t="shared" si="18"/>
        <v>1</v>
      </c>
      <c r="J167" t="b">
        <f t="shared" si="19"/>
        <v>1</v>
      </c>
      <c r="L167" t="s">
        <v>296</v>
      </c>
      <c r="M167">
        <f t="shared" si="20"/>
        <v>9</v>
      </c>
      <c r="N167" t="str">
        <f t="shared" si="21"/>
        <v>-</v>
      </c>
    </row>
    <row r="168" spans="1:15" x14ac:dyDescent="0.25">
      <c r="A168" t="s">
        <v>256</v>
      </c>
      <c r="B168">
        <f t="shared" si="17"/>
        <v>42</v>
      </c>
      <c r="C168">
        <f t="shared" si="22"/>
        <v>6</v>
      </c>
      <c r="D168" t="b">
        <f t="shared" si="24"/>
        <v>1</v>
      </c>
      <c r="E168">
        <f t="shared" si="23"/>
        <v>12</v>
      </c>
      <c r="I168" t="b">
        <f t="shared" si="18"/>
        <v>1</v>
      </c>
      <c r="J168" t="b">
        <f t="shared" si="19"/>
        <v>0</v>
      </c>
      <c r="L168" t="s">
        <v>256</v>
      </c>
      <c r="M168">
        <f t="shared" si="20"/>
        <v>42</v>
      </c>
      <c r="N168">
        <f t="shared" si="21"/>
        <v>10</v>
      </c>
    </row>
    <row r="169" spans="1:15" x14ac:dyDescent="0.25">
      <c r="A169" t="s">
        <v>249</v>
      </c>
      <c r="B169">
        <f t="shared" si="17"/>
        <v>12</v>
      </c>
      <c r="C169">
        <f t="shared" si="22"/>
        <v>6</v>
      </c>
      <c r="D169" t="b">
        <f t="shared" si="24"/>
        <v>0</v>
      </c>
      <c r="E169" t="str">
        <f t="shared" si="23"/>
        <v>-</v>
      </c>
      <c r="I169" t="b">
        <f t="shared" si="18"/>
        <v>1</v>
      </c>
      <c r="J169" t="b">
        <f t="shared" si="19"/>
        <v>1</v>
      </c>
      <c r="L169" t="s">
        <v>293</v>
      </c>
      <c r="M169">
        <f t="shared" si="20"/>
        <v>10</v>
      </c>
      <c r="N169" t="str">
        <f t="shared" si="21"/>
        <v>-</v>
      </c>
      <c r="O169">
        <f>N164+N166+N168</f>
        <v>37</v>
      </c>
    </row>
    <row r="170" spans="1:15" x14ac:dyDescent="0.25">
      <c r="A170" t="s">
        <v>264</v>
      </c>
      <c r="B170">
        <f t="shared" si="17"/>
        <v>43</v>
      </c>
      <c r="C170">
        <f t="shared" si="22"/>
        <v>6</v>
      </c>
      <c r="D170" t="b">
        <f t="shared" si="24"/>
        <v>1</v>
      </c>
      <c r="E170" s="25">
        <f t="shared" si="23"/>
        <v>12</v>
      </c>
      <c r="F170" t="s">
        <v>301</v>
      </c>
      <c r="I170" t="b">
        <f t="shared" si="18"/>
        <v>1</v>
      </c>
      <c r="J170" t="b">
        <f t="shared" si="19"/>
        <v>0</v>
      </c>
      <c r="L170" t="s">
        <v>264</v>
      </c>
      <c r="M170">
        <f t="shared" si="20"/>
        <v>43</v>
      </c>
      <c r="N170">
        <f t="shared" si="21"/>
        <v>9</v>
      </c>
    </row>
    <row r="171" spans="1:15" x14ac:dyDescent="0.25">
      <c r="A171" t="s">
        <v>249</v>
      </c>
      <c r="B171">
        <f t="shared" si="17"/>
        <v>12</v>
      </c>
      <c r="C171">
        <f t="shared" si="22"/>
        <v>6</v>
      </c>
      <c r="D171" t="b">
        <f t="shared" si="24"/>
        <v>0</v>
      </c>
      <c r="E171" t="str">
        <f t="shared" si="23"/>
        <v>-</v>
      </c>
      <c r="I171" t="b">
        <f t="shared" si="18"/>
        <v>1</v>
      </c>
      <c r="J171" t="b">
        <f t="shared" si="19"/>
        <v>1</v>
      </c>
      <c r="L171" t="s">
        <v>296</v>
      </c>
      <c r="M171">
        <f t="shared" si="20"/>
        <v>9</v>
      </c>
      <c r="N171" t="str">
        <f t="shared" si="21"/>
        <v>-</v>
      </c>
    </row>
    <row r="172" spans="1:15" x14ac:dyDescent="0.25">
      <c r="A172" t="s">
        <v>257</v>
      </c>
      <c r="B172">
        <f t="shared" si="17"/>
        <v>45</v>
      </c>
      <c r="C172">
        <f t="shared" si="22"/>
        <v>6</v>
      </c>
      <c r="D172" t="b">
        <f t="shared" si="24"/>
        <v>1</v>
      </c>
      <c r="E172">
        <f t="shared" si="23"/>
        <v>12</v>
      </c>
      <c r="I172" t="b">
        <f t="shared" si="18"/>
        <v>1</v>
      </c>
      <c r="J172" t="b">
        <f t="shared" si="19"/>
        <v>0</v>
      </c>
      <c r="L172" t="s">
        <v>257</v>
      </c>
      <c r="M172">
        <f t="shared" si="20"/>
        <v>45</v>
      </c>
      <c r="N172">
        <f t="shared" si="21"/>
        <v>9</v>
      </c>
    </row>
    <row r="173" spans="1:15" x14ac:dyDescent="0.25">
      <c r="A173" t="s">
        <v>249</v>
      </c>
      <c r="B173">
        <f t="shared" si="17"/>
        <v>12</v>
      </c>
      <c r="C173">
        <f t="shared" si="22"/>
        <v>6</v>
      </c>
      <c r="D173" t="b">
        <f t="shared" si="24"/>
        <v>0</v>
      </c>
      <c r="E173" t="str">
        <f t="shared" si="23"/>
        <v>-</v>
      </c>
      <c r="I173" t="b">
        <f t="shared" si="18"/>
        <v>1</v>
      </c>
      <c r="J173" t="b">
        <f t="shared" si="19"/>
        <v>1</v>
      </c>
      <c r="L173" t="s">
        <v>296</v>
      </c>
      <c r="M173">
        <f t="shared" si="20"/>
        <v>9</v>
      </c>
      <c r="N173" t="str">
        <f t="shared" si="21"/>
        <v>-</v>
      </c>
    </row>
    <row r="174" spans="1:15" x14ac:dyDescent="0.25">
      <c r="A174" t="s">
        <v>265</v>
      </c>
      <c r="B174">
        <f t="shared" si="17"/>
        <v>47</v>
      </c>
      <c r="C174">
        <f t="shared" si="22"/>
        <v>6</v>
      </c>
      <c r="D174" t="b">
        <f t="shared" si="24"/>
        <v>1</v>
      </c>
      <c r="E174">
        <f t="shared" si="23"/>
        <v>36</v>
      </c>
      <c r="I174" t="b">
        <f t="shared" si="18"/>
        <v>1</v>
      </c>
      <c r="J174" t="b">
        <f t="shared" si="19"/>
        <v>0</v>
      </c>
      <c r="L174" t="s">
        <v>265</v>
      </c>
      <c r="M174">
        <f t="shared" si="20"/>
        <v>47</v>
      </c>
      <c r="N174">
        <f t="shared" si="21"/>
        <v>28</v>
      </c>
    </row>
    <row r="175" spans="1:15" x14ac:dyDescent="0.25">
      <c r="A175" t="s">
        <v>280</v>
      </c>
      <c r="B175">
        <f t="shared" si="17"/>
        <v>36</v>
      </c>
      <c r="C175">
        <f t="shared" si="22"/>
        <v>6</v>
      </c>
      <c r="D175" t="b">
        <f t="shared" si="24"/>
        <v>0</v>
      </c>
      <c r="E175" t="str">
        <f t="shared" si="23"/>
        <v>-</v>
      </c>
      <c r="I175" t="b">
        <f t="shared" si="18"/>
        <v>1</v>
      </c>
      <c r="J175" t="b">
        <f t="shared" si="19"/>
        <v>1</v>
      </c>
      <c r="L175" t="s">
        <v>262</v>
      </c>
      <c r="M175">
        <f t="shared" si="20"/>
        <v>28</v>
      </c>
      <c r="N175" t="str">
        <f t="shared" si="21"/>
        <v>-</v>
      </c>
    </row>
    <row r="176" spans="1:15" x14ac:dyDescent="0.25">
      <c r="A176" t="s">
        <v>257</v>
      </c>
      <c r="B176">
        <f t="shared" si="17"/>
        <v>45</v>
      </c>
      <c r="C176">
        <f t="shared" si="22"/>
        <v>6</v>
      </c>
      <c r="D176" t="b">
        <f t="shared" si="24"/>
        <v>1</v>
      </c>
      <c r="E176">
        <f t="shared" si="23"/>
        <v>12</v>
      </c>
      <c r="I176" t="b">
        <f t="shared" si="18"/>
        <v>1</v>
      </c>
      <c r="J176" t="b">
        <f t="shared" si="19"/>
        <v>0</v>
      </c>
      <c r="L176" t="s">
        <v>257</v>
      </c>
      <c r="M176">
        <f t="shared" si="20"/>
        <v>45</v>
      </c>
      <c r="N176">
        <f t="shared" si="21"/>
        <v>9</v>
      </c>
    </row>
    <row r="177" spans="1:15" x14ac:dyDescent="0.25">
      <c r="A177" t="s">
        <v>249</v>
      </c>
      <c r="B177">
        <f t="shared" si="17"/>
        <v>12</v>
      </c>
      <c r="C177">
        <f t="shared" si="22"/>
        <v>6</v>
      </c>
      <c r="D177" t="b">
        <f t="shared" si="24"/>
        <v>0</v>
      </c>
      <c r="E177" t="str">
        <f t="shared" si="23"/>
        <v>-</v>
      </c>
      <c r="I177" t="b">
        <f t="shared" si="18"/>
        <v>1</v>
      </c>
      <c r="J177" t="b">
        <f t="shared" si="19"/>
        <v>1</v>
      </c>
      <c r="L177" t="s">
        <v>296</v>
      </c>
      <c r="M177">
        <f t="shared" si="20"/>
        <v>9</v>
      </c>
      <c r="N177" t="str">
        <f t="shared" si="21"/>
        <v>-</v>
      </c>
    </row>
    <row r="178" spans="1:15" x14ac:dyDescent="0.25">
      <c r="A178" t="s">
        <v>255</v>
      </c>
      <c r="B178">
        <f t="shared" si="17"/>
        <v>44</v>
      </c>
      <c r="C178">
        <f t="shared" si="22"/>
        <v>6</v>
      </c>
      <c r="D178" t="b">
        <f t="shared" si="24"/>
        <v>1</v>
      </c>
      <c r="E178">
        <f t="shared" si="23"/>
        <v>12</v>
      </c>
      <c r="I178" t="b">
        <f t="shared" si="18"/>
        <v>1</v>
      </c>
      <c r="J178" t="b">
        <f t="shared" si="19"/>
        <v>0</v>
      </c>
      <c r="L178" t="s">
        <v>255</v>
      </c>
      <c r="M178">
        <f t="shared" si="20"/>
        <v>44</v>
      </c>
      <c r="N178">
        <f t="shared" si="21"/>
        <v>9</v>
      </c>
    </row>
    <row r="179" spans="1:15" x14ac:dyDescent="0.25">
      <c r="A179" t="s">
        <v>249</v>
      </c>
      <c r="B179">
        <f t="shared" si="17"/>
        <v>12</v>
      </c>
      <c r="C179">
        <f t="shared" si="22"/>
        <v>6</v>
      </c>
      <c r="D179" t="b">
        <f t="shared" si="24"/>
        <v>0</v>
      </c>
      <c r="E179" t="str">
        <f t="shared" si="23"/>
        <v>-</v>
      </c>
      <c r="I179" t="b">
        <f t="shared" si="18"/>
        <v>1</v>
      </c>
      <c r="J179" t="b">
        <f t="shared" si="19"/>
        <v>1</v>
      </c>
      <c r="L179" t="s">
        <v>296</v>
      </c>
      <c r="M179">
        <f t="shared" si="20"/>
        <v>9</v>
      </c>
      <c r="N179" t="str">
        <f t="shared" si="21"/>
        <v>-</v>
      </c>
    </row>
    <row r="180" spans="1:15" x14ac:dyDescent="0.25">
      <c r="A180" t="s">
        <v>256</v>
      </c>
      <c r="B180">
        <f t="shared" si="17"/>
        <v>42</v>
      </c>
      <c r="C180">
        <f t="shared" si="22"/>
        <v>6</v>
      </c>
      <c r="D180" t="b">
        <f t="shared" si="24"/>
        <v>1</v>
      </c>
      <c r="E180">
        <f t="shared" si="23"/>
        <v>12</v>
      </c>
      <c r="I180" t="b">
        <f t="shared" si="18"/>
        <v>1</v>
      </c>
      <c r="J180" t="b">
        <f t="shared" si="19"/>
        <v>0</v>
      </c>
      <c r="L180" t="s">
        <v>256</v>
      </c>
      <c r="M180">
        <f t="shared" si="20"/>
        <v>42</v>
      </c>
      <c r="N180">
        <f t="shared" si="21"/>
        <v>10</v>
      </c>
    </row>
    <row r="181" spans="1:15" x14ac:dyDescent="0.25">
      <c r="A181" t="s">
        <v>249</v>
      </c>
      <c r="B181">
        <f t="shared" si="17"/>
        <v>12</v>
      </c>
      <c r="C181">
        <f t="shared" si="22"/>
        <v>6</v>
      </c>
      <c r="D181" t="b">
        <f t="shared" si="24"/>
        <v>0</v>
      </c>
      <c r="E181" t="str">
        <f t="shared" si="23"/>
        <v>-</v>
      </c>
      <c r="I181" t="b">
        <f t="shared" si="18"/>
        <v>1</v>
      </c>
      <c r="J181" t="b">
        <f t="shared" si="19"/>
        <v>1</v>
      </c>
      <c r="L181" t="s">
        <v>293</v>
      </c>
      <c r="M181">
        <f t="shared" si="20"/>
        <v>10</v>
      </c>
      <c r="N181" t="str">
        <f t="shared" si="21"/>
        <v>-</v>
      </c>
      <c r="O181">
        <f>N170+N172+N174+N176+N178+N180</f>
        <v>74</v>
      </c>
    </row>
    <row r="182" spans="1:15" x14ac:dyDescent="0.25">
      <c r="A182" t="s">
        <v>291</v>
      </c>
      <c r="B182">
        <f t="shared" si="17"/>
        <v>41</v>
      </c>
      <c r="C182">
        <f t="shared" si="22"/>
        <v>6</v>
      </c>
      <c r="D182" t="b">
        <f t="shared" si="24"/>
        <v>1</v>
      </c>
      <c r="E182">
        <f t="shared" si="23"/>
        <v>48</v>
      </c>
      <c r="I182" t="b">
        <f t="shared" si="18"/>
        <v>1</v>
      </c>
      <c r="J182" t="b">
        <f t="shared" si="19"/>
        <v>0</v>
      </c>
      <c r="L182" t="s">
        <v>291</v>
      </c>
      <c r="M182">
        <f t="shared" si="20"/>
        <v>41</v>
      </c>
      <c r="N182">
        <f t="shared" si="21"/>
        <v>37</v>
      </c>
    </row>
    <row r="183" spans="1:15" x14ac:dyDescent="0.25">
      <c r="A183" t="s">
        <v>274</v>
      </c>
      <c r="B183">
        <f t="shared" si="17"/>
        <v>48</v>
      </c>
      <c r="C183">
        <f t="shared" si="22"/>
        <v>6</v>
      </c>
      <c r="D183" t="b">
        <f t="shared" si="24"/>
        <v>0</v>
      </c>
      <c r="E183" t="str">
        <f t="shared" si="23"/>
        <v>-</v>
      </c>
      <c r="I183" t="b">
        <f t="shared" si="18"/>
        <v>1</v>
      </c>
      <c r="J183" t="b">
        <f t="shared" si="19"/>
        <v>1</v>
      </c>
      <c r="L183" t="s">
        <v>273</v>
      </c>
      <c r="M183">
        <f t="shared" si="20"/>
        <v>37</v>
      </c>
      <c r="N183" t="str">
        <f t="shared" si="21"/>
        <v>-</v>
      </c>
    </row>
    <row r="184" spans="1:15" x14ac:dyDescent="0.25">
      <c r="A184" t="s">
        <v>255</v>
      </c>
      <c r="B184">
        <f t="shared" si="17"/>
        <v>44</v>
      </c>
      <c r="C184">
        <f t="shared" si="22"/>
        <v>6</v>
      </c>
      <c r="D184" t="b">
        <f t="shared" si="24"/>
        <v>1</v>
      </c>
      <c r="E184">
        <f t="shared" si="23"/>
        <v>48</v>
      </c>
      <c r="I184" t="b">
        <f t="shared" si="18"/>
        <v>1</v>
      </c>
      <c r="J184" t="b">
        <f t="shared" si="19"/>
        <v>0</v>
      </c>
      <c r="L184" t="s">
        <v>255</v>
      </c>
      <c r="M184">
        <f t="shared" si="20"/>
        <v>44</v>
      </c>
      <c r="N184">
        <f t="shared" si="21"/>
        <v>37</v>
      </c>
    </row>
    <row r="185" spans="1:15" x14ac:dyDescent="0.25">
      <c r="A185" t="s">
        <v>274</v>
      </c>
      <c r="B185">
        <f t="shared" si="17"/>
        <v>48</v>
      </c>
      <c r="C185">
        <f t="shared" si="22"/>
        <v>6</v>
      </c>
      <c r="D185" t="b">
        <f t="shared" si="24"/>
        <v>0</v>
      </c>
      <c r="E185" t="str">
        <f t="shared" si="23"/>
        <v>-</v>
      </c>
      <c r="I185" t="b">
        <f t="shared" si="18"/>
        <v>1</v>
      </c>
      <c r="J185" t="b">
        <f t="shared" si="19"/>
        <v>1</v>
      </c>
      <c r="L185" t="s">
        <v>273</v>
      </c>
      <c r="M185">
        <f t="shared" si="20"/>
        <v>37</v>
      </c>
      <c r="N185" t="str">
        <f t="shared" si="21"/>
        <v>-</v>
      </c>
    </row>
    <row r="186" spans="1:15" x14ac:dyDescent="0.25">
      <c r="A186" t="s">
        <v>273</v>
      </c>
      <c r="B186">
        <f t="shared" si="17"/>
        <v>37</v>
      </c>
      <c r="C186">
        <f t="shared" si="22"/>
        <v>6</v>
      </c>
      <c r="D186" t="b">
        <f t="shared" si="24"/>
        <v>1</v>
      </c>
      <c r="E186" s="25">
        <f t="shared" si="23"/>
        <v>12</v>
      </c>
      <c r="F186">
        <v>14</v>
      </c>
      <c r="I186" t="b">
        <f t="shared" si="18"/>
        <v>1</v>
      </c>
      <c r="J186" t="b">
        <f t="shared" si="19"/>
        <v>0</v>
      </c>
      <c r="L186" t="s">
        <v>273</v>
      </c>
      <c r="M186">
        <f t="shared" si="20"/>
        <v>37</v>
      </c>
      <c r="N186" s="25">
        <f t="shared" si="21"/>
        <v>9</v>
      </c>
    </row>
    <row r="187" spans="1:15" x14ac:dyDescent="0.25">
      <c r="A187" t="s">
        <v>249</v>
      </c>
      <c r="B187">
        <f t="shared" si="17"/>
        <v>12</v>
      </c>
      <c r="C187">
        <f t="shared" si="22"/>
        <v>6</v>
      </c>
      <c r="D187" t="b">
        <f t="shared" si="24"/>
        <v>0</v>
      </c>
      <c r="E187" t="str">
        <f t="shared" si="23"/>
        <v>-</v>
      </c>
      <c r="I187" t="b">
        <f t="shared" si="18"/>
        <v>1</v>
      </c>
      <c r="J187" t="b">
        <f t="shared" si="19"/>
        <v>1</v>
      </c>
      <c r="L187" t="s">
        <v>296</v>
      </c>
      <c r="M187">
        <f t="shared" si="20"/>
        <v>9</v>
      </c>
      <c r="N187" t="str">
        <f t="shared" si="21"/>
        <v>-</v>
      </c>
    </row>
    <row r="188" spans="1:15" x14ac:dyDescent="0.25">
      <c r="A188" t="s">
        <v>290</v>
      </c>
      <c r="B188">
        <f t="shared" si="17"/>
        <v>96</v>
      </c>
      <c r="C188">
        <f t="shared" si="22"/>
        <v>6</v>
      </c>
      <c r="D188" t="b">
        <f t="shared" si="24"/>
        <v>1</v>
      </c>
      <c r="E188">
        <f t="shared" si="23"/>
        <v>12</v>
      </c>
      <c r="I188" t="b">
        <f t="shared" si="18"/>
        <v>1</v>
      </c>
      <c r="J188" t="b">
        <f t="shared" si="19"/>
        <v>0</v>
      </c>
      <c r="L188" t="s">
        <v>290</v>
      </c>
      <c r="M188">
        <f t="shared" si="20"/>
        <v>96</v>
      </c>
      <c r="N188">
        <f t="shared" si="21"/>
        <v>9</v>
      </c>
    </row>
    <row r="189" spans="1:15" x14ac:dyDescent="0.25">
      <c r="A189" t="s">
        <v>249</v>
      </c>
      <c r="B189">
        <f t="shared" si="17"/>
        <v>12</v>
      </c>
      <c r="C189">
        <f t="shared" si="22"/>
        <v>6</v>
      </c>
      <c r="D189" t="b">
        <f t="shared" si="24"/>
        <v>0</v>
      </c>
      <c r="E189" t="str">
        <f t="shared" si="23"/>
        <v>-</v>
      </c>
      <c r="I189" t="b">
        <f t="shared" si="18"/>
        <v>1</v>
      </c>
      <c r="J189" t="b">
        <f t="shared" si="19"/>
        <v>1</v>
      </c>
      <c r="L189" t="s">
        <v>296</v>
      </c>
      <c r="M189">
        <f t="shared" si="20"/>
        <v>9</v>
      </c>
      <c r="N189" t="str">
        <f t="shared" si="21"/>
        <v>-</v>
      </c>
    </row>
    <row r="190" spans="1:15" x14ac:dyDescent="0.25">
      <c r="A190" t="s">
        <v>257</v>
      </c>
      <c r="B190">
        <f t="shared" si="17"/>
        <v>45</v>
      </c>
      <c r="C190">
        <f t="shared" si="22"/>
        <v>6</v>
      </c>
      <c r="D190" t="b">
        <f t="shared" si="24"/>
        <v>1</v>
      </c>
      <c r="E190">
        <f t="shared" si="23"/>
        <v>24</v>
      </c>
      <c r="I190" t="b">
        <f t="shared" si="18"/>
        <v>1</v>
      </c>
      <c r="J190" t="b">
        <f t="shared" si="19"/>
        <v>0</v>
      </c>
      <c r="L190" t="s">
        <v>257</v>
      </c>
      <c r="M190">
        <f t="shared" si="20"/>
        <v>45</v>
      </c>
      <c r="N190">
        <f t="shared" si="21"/>
        <v>18</v>
      </c>
    </row>
    <row r="191" spans="1:15" x14ac:dyDescent="0.25">
      <c r="A191" s="25" t="s">
        <v>55</v>
      </c>
      <c r="B191" s="25">
        <f t="shared" si="17"/>
        <v>24</v>
      </c>
      <c r="C191" s="25">
        <f t="shared" si="22"/>
        <v>6</v>
      </c>
      <c r="D191" s="25" t="b">
        <f t="shared" si="24"/>
        <v>0</v>
      </c>
      <c r="E191" s="25" t="str">
        <f t="shared" si="23"/>
        <v>-</v>
      </c>
      <c r="F191" s="25"/>
      <c r="G191" s="25"/>
      <c r="H191" s="25"/>
      <c r="I191" s="25" t="b">
        <f t="shared" si="18"/>
        <v>1</v>
      </c>
      <c r="J191" s="25" t="b">
        <f t="shared" si="19"/>
        <v>1</v>
      </c>
      <c r="K191" s="25"/>
      <c r="L191" s="25" t="s">
        <v>295</v>
      </c>
      <c r="M191" s="25">
        <f t="shared" si="20"/>
        <v>18</v>
      </c>
      <c r="N191" s="25" t="str">
        <f t="shared" si="21"/>
        <v>-</v>
      </c>
      <c r="O191" s="25">
        <f>N186+N188+N190</f>
        <v>36</v>
      </c>
    </row>
    <row r="192" spans="1:15" x14ac:dyDescent="0.25">
      <c r="A192" t="s">
        <v>277</v>
      </c>
      <c r="B192">
        <f t="shared" si="17"/>
        <v>40</v>
      </c>
      <c r="C192">
        <f t="shared" si="22"/>
        <v>6</v>
      </c>
      <c r="D192" t="b">
        <f t="shared" si="24"/>
        <v>1</v>
      </c>
      <c r="E192">
        <f t="shared" si="23"/>
        <v>12</v>
      </c>
      <c r="I192" t="b">
        <f t="shared" si="18"/>
        <v>1</v>
      </c>
      <c r="J192" t="b">
        <f t="shared" si="19"/>
        <v>0</v>
      </c>
      <c r="L192" t="s">
        <v>277</v>
      </c>
      <c r="M192">
        <f t="shared" si="20"/>
        <v>40</v>
      </c>
      <c r="N192">
        <f t="shared" si="21"/>
        <v>9</v>
      </c>
    </row>
    <row r="193" spans="1:15" x14ac:dyDescent="0.25">
      <c r="A193" t="s">
        <v>249</v>
      </c>
      <c r="B193">
        <f t="shared" si="17"/>
        <v>12</v>
      </c>
      <c r="C193">
        <f t="shared" si="22"/>
        <v>6</v>
      </c>
      <c r="D193" t="b">
        <f t="shared" si="24"/>
        <v>0</v>
      </c>
      <c r="E193" t="str">
        <f t="shared" si="23"/>
        <v>-</v>
      </c>
      <c r="I193" t="b">
        <f t="shared" si="18"/>
        <v>1</v>
      </c>
      <c r="J193" t="b">
        <f t="shared" si="19"/>
        <v>1</v>
      </c>
      <c r="L193" t="s">
        <v>296</v>
      </c>
      <c r="M193">
        <f t="shared" si="20"/>
        <v>9</v>
      </c>
      <c r="N193" t="str">
        <f t="shared" si="21"/>
        <v>-</v>
      </c>
    </row>
    <row r="194" spans="1:15" x14ac:dyDescent="0.25">
      <c r="A194" t="s">
        <v>256</v>
      </c>
      <c r="B194">
        <f t="shared" ref="B194:B257" si="25">HEX2DEC(A194)</f>
        <v>42</v>
      </c>
      <c r="C194">
        <f t="shared" si="22"/>
        <v>6</v>
      </c>
      <c r="D194" t="b">
        <f t="shared" si="24"/>
        <v>1</v>
      </c>
      <c r="E194">
        <f t="shared" si="23"/>
        <v>12</v>
      </c>
      <c r="I194" t="b">
        <f t="shared" ref="I194:I257" si="26">B194&lt;=HEX2DEC(60)</f>
        <v>1</v>
      </c>
      <c r="J194" t="b">
        <f t="shared" ref="J194:J257" si="27">AND(I194,MOD(ROW(B194),2)=MOD(C194+1,2))</f>
        <v>0</v>
      </c>
      <c r="L194" t="s">
        <v>256</v>
      </c>
      <c r="M194">
        <f t="shared" ref="M194:M257" si="28">HEX2DEC(L194)</f>
        <v>42</v>
      </c>
      <c r="N194">
        <f t="shared" ref="N194:N257" si="29">IF(E194&lt;&gt;"-",M195,"-")</f>
        <v>9</v>
      </c>
    </row>
    <row r="195" spans="1:15" x14ac:dyDescent="0.25">
      <c r="A195" t="s">
        <v>249</v>
      </c>
      <c r="B195">
        <f t="shared" si="25"/>
        <v>12</v>
      </c>
      <c r="C195">
        <f t="shared" ref="C195:C258" si="30">IF(LEFT(A195,1)="D",1,0)+C194</f>
        <v>6</v>
      </c>
      <c r="D195" t="b">
        <f t="shared" si="24"/>
        <v>0</v>
      </c>
      <c r="E195" t="str">
        <f t="shared" ref="E195:E258" si="31">IF(AND(D195,I195),B196,"-")</f>
        <v>-</v>
      </c>
      <c r="I195" t="b">
        <f t="shared" si="26"/>
        <v>1</v>
      </c>
      <c r="J195" t="b">
        <f t="shared" si="27"/>
        <v>1</v>
      </c>
      <c r="L195" t="s">
        <v>296</v>
      </c>
      <c r="M195">
        <f t="shared" si="28"/>
        <v>9</v>
      </c>
      <c r="N195" t="str">
        <f t="shared" si="29"/>
        <v>-</v>
      </c>
    </row>
    <row r="196" spans="1:15" x14ac:dyDescent="0.25">
      <c r="A196" t="s">
        <v>277</v>
      </c>
      <c r="B196">
        <f t="shared" si="25"/>
        <v>40</v>
      </c>
      <c r="C196">
        <f t="shared" si="30"/>
        <v>6</v>
      </c>
      <c r="D196" t="b">
        <f t="shared" si="24"/>
        <v>1</v>
      </c>
      <c r="E196">
        <f t="shared" si="31"/>
        <v>12</v>
      </c>
      <c r="I196" t="b">
        <f t="shared" si="26"/>
        <v>1</v>
      </c>
      <c r="J196" t="b">
        <f t="shared" si="27"/>
        <v>0</v>
      </c>
      <c r="L196" t="s">
        <v>277</v>
      </c>
      <c r="M196">
        <f t="shared" si="28"/>
        <v>40</v>
      </c>
      <c r="N196">
        <f t="shared" si="29"/>
        <v>9</v>
      </c>
    </row>
    <row r="197" spans="1:15" x14ac:dyDescent="0.25">
      <c r="A197" t="s">
        <v>249</v>
      </c>
      <c r="B197">
        <f t="shared" si="25"/>
        <v>12</v>
      </c>
      <c r="C197">
        <f t="shared" si="30"/>
        <v>6</v>
      </c>
      <c r="D197" t="b">
        <f t="shared" si="24"/>
        <v>0</v>
      </c>
      <c r="E197" t="str">
        <f t="shared" si="31"/>
        <v>-</v>
      </c>
      <c r="I197" t="b">
        <f t="shared" si="26"/>
        <v>1</v>
      </c>
      <c r="J197" t="b">
        <f t="shared" si="27"/>
        <v>1</v>
      </c>
      <c r="L197" t="s">
        <v>296</v>
      </c>
      <c r="M197">
        <f t="shared" si="28"/>
        <v>9</v>
      </c>
      <c r="N197" t="str">
        <f t="shared" si="29"/>
        <v>-</v>
      </c>
    </row>
    <row r="198" spans="1:15" x14ac:dyDescent="0.25">
      <c r="A198" t="s">
        <v>275</v>
      </c>
      <c r="B198">
        <f t="shared" si="25"/>
        <v>35</v>
      </c>
      <c r="C198">
        <f t="shared" si="30"/>
        <v>6</v>
      </c>
      <c r="D198" t="b">
        <f t="shared" si="24"/>
        <v>1</v>
      </c>
      <c r="E198">
        <f t="shared" si="31"/>
        <v>12</v>
      </c>
      <c r="I198" t="b">
        <f t="shared" si="26"/>
        <v>1</v>
      </c>
      <c r="J198" t="b">
        <f t="shared" si="27"/>
        <v>0</v>
      </c>
      <c r="L198" t="s">
        <v>275</v>
      </c>
      <c r="M198">
        <f t="shared" si="28"/>
        <v>35</v>
      </c>
      <c r="N198">
        <f t="shared" si="29"/>
        <v>10</v>
      </c>
    </row>
    <row r="199" spans="1:15" x14ac:dyDescent="0.25">
      <c r="A199" t="s">
        <v>249</v>
      </c>
      <c r="B199">
        <f t="shared" si="25"/>
        <v>12</v>
      </c>
      <c r="C199">
        <f t="shared" si="30"/>
        <v>6</v>
      </c>
      <c r="D199" t="b">
        <f t="shared" si="24"/>
        <v>0</v>
      </c>
      <c r="E199" t="str">
        <f t="shared" si="31"/>
        <v>-</v>
      </c>
      <c r="I199" t="b">
        <f t="shared" si="26"/>
        <v>1</v>
      </c>
      <c r="J199" t="b">
        <f t="shared" si="27"/>
        <v>1</v>
      </c>
      <c r="L199" t="s">
        <v>293</v>
      </c>
      <c r="M199">
        <f t="shared" si="28"/>
        <v>10</v>
      </c>
      <c r="N199" t="str">
        <f t="shared" si="29"/>
        <v>-</v>
      </c>
      <c r="O199">
        <f>N192+N194+N196+N198</f>
        <v>37</v>
      </c>
    </row>
    <row r="200" spans="1:15" x14ac:dyDescent="0.25">
      <c r="A200" t="s">
        <v>273</v>
      </c>
      <c r="B200">
        <f t="shared" si="25"/>
        <v>37</v>
      </c>
      <c r="C200">
        <f t="shared" si="30"/>
        <v>6</v>
      </c>
      <c r="D200" t="b">
        <f t="shared" si="24"/>
        <v>1</v>
      </c>
      <c r="E200">
        <f t="shared" si="31"/>
        <v>60</v>
      </c>
      <c r="I200" t="b">
        <f t="shared" si="26"/>
        <v>1</v>
      </c>
      <c r="J200" t="b">
        <f t="shared" si="27"/>
        <v>0</v>
      </c>
      <c r="L200" t="s">
        <v>273</v>
      </c>
      <c r="M200">
        <f t="shared" si="28"/>
        <v>37</v>
      </c>
      <c r="N200">
        <f t="shared" si="29"/>
        <v>46</v>
      </c>
    </row>
    <row r="201" spans="1:15" x14ac:dyDescent="0.25">
      <c r="A201" t="s">
        <v>263</v>
      </c>
      <c r="B201">
        <f t="shared" si="25"/>
        <v>60</v>
      </c>
      <c r="C201">
        <f t="shared" si="30"/>
        <v>6</v>
      </c>
      <c r="D201" t="b">
        <f t="shared" si="24"/>
        <v>0</v>
      </c>
      <c r="E201" t="str">
        <f t="shared" si="31"/>
        <v>-</v>
      </c>
      <c r="I201" t="b">
        <f t="shared" si="26"/>
        <v>1</v>
      </c>
      <c r="J201" t="b">
        <f t="shared" si="27"/>
        <v>1</v>
      </c>
      <c r="L201" t="s">
        <v>266</v>
      </c>
      <c r="M201">
        <f t="shared" si="28"/>
        <v>46</v>
      </c>
      <c r="N201" t="str">
        <f t="shared" si="29"/>
        <v>-</v>
      </c>
    </row>
    <row r="202" spans="1:15" x14ac:dyDescent="0.25">
      <c r="A202" t="s">
        <v>290</v>
      </c>
      <c r="B202">
        <f t="shared" si="25"/>
        <v>96</v>
      </c>
      <c r="C202">
        <f t="shared" si="30"/>
        <v>6</v>
      </c>
      <c r="D202" t="b">
        <f t="shared" si="24"/>
        <v>1</v>
      </c>
      <c r="E202">
        <f t="shared" si="31"/>
        <v>12</v>
      </c>
      <c r="I202" t="b">
        <f t="shared" si="26"/>
        <v>1</v>
      </c>
      <c r="J202" t="b">
        <f t="shared" si="27"/>
        <v>0</v>
      </c>
      <c r="L202" t="s">
        <v>290</v>
      </c>
      <c r="M202">
        <f t="shared" si="28"/>
        <v>96</v>
      </c>
      <c r="N202">
        <f t="shared" si="29"/>
        <v>9</v>
      </c>
    </row>
    <row r="203" spans="1:15" x14ac:dyDescent="0.25">
      <c r="A203" t="s">
        <v>249</v>
      </c>
      <c r="B203">
        <f t="shared" si="25"/>
        <v>12</v>
      </c>
      <c r="C203">
        <f t="shared" si="30"/>
        <v>6</v>
      </c>
      <c r="D203" t="b">
        <f t="shared" ref="D203:D266" si="32">IF(OR(LEFT(A202,1)="D",A202="F4"),D202,NOT(D202))</f>
        <v>0</v>
      </c>
      <c r="E203" t="str">
        <f t="shared" si="31"/>
        <v>-</v>
      </c>
      <c r="I203" t="b">
        <f t="shared" si="26"/>
        <v>1</v>
      </c>
      <c r="J203" t="b">
        <f t="shared" si="27"/>
        <v>1</v>
      </c>
      <c r="L203" t="s">
        <v>296</v>
      </c>
      <c r="M203">
        <f t="shared" si="28"/>
        <v>9</v>
      </c>
      <c r="N203" t="str">
        <f t="shared" si="29"/>
        <v>-</v>
      </c>
    </row>
    <row r="204" spans="1:15" x14ac:dyDescent="0.25">
      <c r="A204" t="s">
        <v>273</v>
      </c>
      <c r="B204">
        <f t="shared" si="25"/>
        <v>37</v>
      </c>
      <c r="C204">
        <f t="shared" si="30"/>
        <v>6</v>
      </c>
      <c r="D204" t="b">
        <f t="shared" si="32"/>
        <v>1</v>
      </c>
      <c r="E204">
        <f t="shared" si="31"/>
        <v>24</v>
      </c>
      <c r="I204" t="b">
        <f t="shared" si="26"/>
        <v>1</v>
      </c>
      <c r="J204" t="b">
        <f t="shared" si="27"/>
        <v>0</v>
      </c>
      <c r="L204" t="s">
        <v>273</v>
      </c>
      <c r="M204">
        <f t="shared" si="28"/>
        <v>37</v>
      </c>
      <c r="N204">
        <f t="shared" si="29"/>
        <v>19</v>
      </c>
    </row>
    <row r="205" spans="1:15" x14ac:dyDescent="0.25">
      <c r="A205" t="s">
        <v>55</v>
      </c>
      <c r="B205">
        <f t="shared" si="25"/>
        <v>24</v>
      </c>
      <c r="C205">
        <f t="shared" si="30"/>
        <v>6</v>
      </c>
      <c r="D205" t="b">
        <f t="shared" si="32"/>
        <v>0</v>
      </c>
      <c r="E205" t="str">
        <f t="shared" si="31"/>
        <v>-</v>
      </c>
      <c r="I205" t="b">
        <f t="shared" si="26"/>
        <v>1</v>
      </c>
      <c r="J205" t="b">
        <f t="shared" si="27"/>
        <v>1</v>
      </c>
      <c r="L205" t="s">
        <v>298</v>
      </c>
      <c r="M205">
        <f t="shared" si="28"/>
        <v>19</v>
      </c>
      <c r="N205" t="str">
        <f t="shared" si="29"/>
        <v>-</v>
      </c>
      <c r="O205">
        <f>N200+N202+N204</f>
        <v>74</v>
      </c>
    </row>
    <row r="206" spans="1:15" x14ac:dyDescent="0.25">
      <c r="A206" t="s">
        <v>255</v>
      </c>
      <c r="B206">
        <f t="shared" si="25"/>
        <v>44</v>
      </c>
      <c r="C206">
        <f t="shared" si="30"/>
        <v>6</v>
      </c>
      <c r="D206" t="b">
        <f t="shared" si="32"/>
        <v>1</v>
      </c>
      <c r="E206">
        <f t="shared" si="31"/>
        <v>48</v>
      </c>
      <c r="I206" t="b">
        <f t="shared" si="26"/>
        <v>1</v>
      </c>
      <c r="J206" t="b">
        <f t="shared" si="27"/>
        <v>0</v>
      </c>
      <c r="L206" t="s">
        <v>255</v>
      </c>
      <c r="M206">
        <f t="shared" si="28"/>
        <v>44</v>
      </c>
      <c r="N206">
        <f t="shared" si="29"/>
        <v>37</v>
      </c>
    </row>
    <row r="207" spans="1:15" x14ac:dyDescent="0.25">
      <c r="A207" t="s">
        <v>274</v>
      </c>
      <c r="B207">
        <f t="shared" si="25"/>
        <v>48</v>
      </c>
      <c r="C207">
        <f t="shared" si="30"/>
        <v>6</v>
      </c>
      <c r="D207" t="b">
        <f t="shared" si="32"/>
        <v>0</v>
      </c>
      <c r="E207" t="str">
        <f t="shared" si="31"/>
        <v>-</v>
      </c>
      <c r="I207" t="b">
        <f t="shared" si="26"/>
        <v>1</v>
      </c>
      <c r="J207" t="b">
        <f t="shared" si="27"/>
        <v>1</v>
      </c>
      <c r="L207" t="s">
        <v>273</v>
      </c>
      <c r="M207">
        <f t="shared" si="28"/>
        <v>37</v>
      </c>
      <c r="N207" t="str">
        <f t="shared" si="29"/>
        <v>-</v>
      </c>
    </row>
    <row r="208" spans="1:15" x14ac:dyDescent="0.25">
      <c r="A208" t="s">
        <v>265</v>
      </c>
      <c r="B208">
        <f t="shared" si="25"/>
        <v>47</v>
      </c>
      <c r="C208">
        <f t="shared" si="30"/>
        <v>6</v>
      </c>
      <c r="D208" t="b">
        <f t="shared" si="32"/>
        <v>1</v>
      </c>
      <c r="E208">
        <f t="shared" si="31"/>
        <v>12</v>
      </c>
      <c r="I208" t="b">
        <f t="shared" si="26"/>
        <v>1</v>
      </c>
      <c r="J208" t="b">
        <f t="shared" si="27"/>
        <v>0</v>
      </c>
      <c r="L208" t="s">
        <v>265</v>
      </c>
      <c r="M208">
        <f t="shared" si="28"/>
        <v>47</v>
      </c>
      <c r="N208">
        <f t="shared" si="29"/>
        <v>9</v>
      </c>
    </row>
    <row r="209" spans="1:15" x14ac:dyDescent="0.25">
      <c r="A209" t="s">
        <v>249</v>
      </c>
      <c r="B209">
        <f t="shared" si="25"/>
        <v>12</v>
      </c>
      <c r="C209">
        <f t="shared" si="30"/>
        <v>6</v>
      </c>
      <c r="D209" t="b">
        <f t="shared" si="32"/>
        <v>0</v>
      </c>
      <c r="E209" t="str">
        <f t="shared" si="31"/>
        <v>-</v>
      </c>
      <c r="I209" t="b">
        <f t="shared" si="26"/>
        <v>1</v>
      </c>
      <c r="J209" t="b">
        <f t="shared" si="27"/>
        <v>1</v>
      </c>
      <c r="L209" t="s">
        <v>296</v>
      </c>
      <c r="M209">
        <f t="shared" si="28"/>
        <v>9</v>
      </c>
      <c r="N209" t="str">
        <f t="shared" si="29"/>
        <v>-</v>
      </c>
    </row>
    <row r="210" spans="1:15" x14ac:dyDescent="0.25">
      <c r="A210" t="s">
        <v>266</v>
      </c>
      <c r="B210">
        <f t="shared" si="25"/>
        <v>46</v>
      </c>
      <c r="C210">
        <f t="shared" si="30"/>
        <v>6</v>
      </c>
      <c r="D210" t="b">
        <f t="shared" si="32"/>
        <v>1</v>
      </c>
      <c r="E210">
        <f t="shared" si="31"/>
        <v>12</v>
      </c>
      <c r="I210" t="b">
        <f t="shared" si="26"/>
        <v>1</v>
      </c>
      <c r="J210" t="b">
        <f t="shared" si="27"/>
        <v>0</v>
      </c>
      <c r="L210" t="s">
        <v>266</v>
      </c>
      <c r="M210">
        <f t="shared" si="28"/>
        <v>46</v>
      </c>
      <c r="N210">
        <f t="shared" si="29"/>
        <v>9</v>
      </c>
    </row>
    <row r="211" spans="1:15" x14ac:dyDescent="0.25">
      <c r="A211" t="s">
        <v>249</v>
      </c>
      <c r="B211">
        <f t="shared" si="25"/>
        <v>12</v>
      </c>
      <c r="C211">
        <f t="shared" si="30"/>
        <v>6</v>
      </c>
      <c r="D211" t="b">
        <f t="shared" si="32"/>
        <v>0</v>
      </c>
      <c r="E211" t="str">
        <f t="shared" si="31"/>
        <v>-</v>
      </c>
      <c r="I211" t="b">
        <f t="shared" si="26"/>
        <v>1</v>
      </c>
      <c r="J211" t="b">
        <f t="shared" si="27"/>
        <v>1</v>
      </c>
      <c r="L211" t="s">
        <v>296</v>
      </c>
      <c r="M211">
        <f t="shared" si="28"/>
        <v>9</v>
      </c>
      <c r="N211" t="str">
        <f t="shared" si="29"/>
        <v>-</v>
      </c>
    </row>
    <row r="212" spans="1:15" x14ac:dyDescent="0.25">
      <c r="A212" t="s">
        <v>255</v>
      </c>
      <c r="B212">
        <f t="shared" si="25"/>
        <v>44</v>
      </c>
      <c r="C212">
        <f t="shared" si="30"/>
        <v>6</v>
      </c>
      <c r="D212" t="b">
        <f t="shared" si="32"/>
        <v>1</v>
      </c>
      <c r="E212">
        <f t="shared" si="31"/>
        <v>12</v>
      </c>
      <c r="I212" t="b">
        <f t="shared" si="26"/>
        <v>1</v>
      </c>
      <c r="J212" t="b">
        <f t="shared" si="27"/>
        <v>0</v>
      </c>
      <c r="L212" t="s">
        <v>255</v>
      </c>
      <c r="M212">
        <f t="shared" si="28"/>
        <v>44</v>
      </c>
      <c r="N212">
        <f t="shared" si="29"/>
        <v>9</v>
      </c>
    </row>
    <row r="213" spans="1:15" x14ac:dyDescent="0.25">
      <c r="A213" t="s">
        <v>249</v>
      </c>
      <c r="B213">
        <f t="shared" si="25"/>
        <v>12</v>
      </c>
      <c r="C213">
        <f t="shared" si="30"/>
        <v>6</v>
      </c>
      <c r="D213" t="b">
        <f t="shared" si="32"/>
        <v>0</v>
      </c>
      <c r="E213" t="str">
        <f t="shared" si="31"/>
        <v>-</v>
      </c>
      <c r="I213" t="b">
        <f t="shared" si="26"/>
        <v>1</v>
      </c>
      <c r="J213" t="b">
        <f t="shared" si="27"/>
        <v>1</v>
      </c>
      <c r="L213" t="s">
        <v>296</v>
      </c>
      <c r="M213">
        <f t="shared" si="28"/>
        <v>9</v>
      </c>
      <c r="N213" t="str">
        <f t="shared" si="29"/>
        <v>-</v>
      </c>
    </row>
    <row r="214" spans="1:15" x14ac:dyDescent="0.25">
      <c r="A214" t="s">
        <v>256</v>
      </c>
      <c r="B214">
        <f t="shared" si="25"/>
        <v>42</v>
      </c>
      <c r="C214">
        <f t="shared" si="30"/>
        <v>6</v>
      </c>
      <c r="D214" t="b">
        <f t="shared" si="32"/>
        <v>1</v>
      </c>
      <c r="E214">
        <f t="shared" si="31"/>
        <v>12</v>
      </c>
      <c r="I214" t="b">
        <f t="shared" si="26"/>
        <v>1</v>
      </c>
      <c r="J214" t="b">
        <f t="shared" si="27"/>
        <v>0</v>
      </c>
      <c r="L214" t="s">
        <v>256</v>
      </c>
      <c r="M214">
        <f t="shared" si="28"/>
        <v>42</v>
      </c>
      <c r="N214">
        <f t="shared" si="29"/>
        <v>10</v>
      </c>
    </row>
    <row r="215" spans="1:15" x14ac:dyDescent="0.25">
      <c r="A215" t="s">
        <v>249</v>
      </c>
      <c r="B215">
        <f t="shared" si="25"/>
        <v>12</v>
      </c>
      <c r="C215">
        <f t="shared" si="30"/>
        <v>6</v>
      </c>
      <c r="D215" t="b">
        <f t="shared" si="32"/>
        <v>0</v>
      </c>
      <c r="E215" t="str">
        <f t="shared" si="31"/>
        <v>-</v>
      </c>
      <c r="I215" t="b">
        <f t="shared" si="26"/>
        <v>1</v>
      </c>
      <c r="J215" t="b">
        <f t="shared" si="27"/>
        <v>1</v>
      </c>
      <c r="L215" t="s">
        <v>293</v>
      </c>
      <c r="M215">
        <f t="shared" si="28"/>
        <v>10</v>
      </c>
      <c r="N215" t="str">
        <f t="shared" si="29"/>
        <v>-</v>
      </c>
      <c r="O215">
        <f>N208+N210+N212+N214</f>
        <v>37</v>
      </c>
    </row>
    <row r="216" spans="1:15" x14ac:dyDescent="0.25">
      <c r="A216" t="s">
        <v>255</v>
      </c>
      <c r="B216">
        <f t="shared" si="25"/>
        <v>44</v>
      </c>
      <c r="C216">
        <f t="shared" si="30"/>
        <v>6</v>
      </c>
      <c r="D216" t="b">
        <f t="shared" si="32"/>
        <v>1</v>
      </c>
      <c r="E216">
        <f t="shared" si="31"/>
        <v>96</v>
      </c>
      <c r="I216" t="b">
        <f t="shared" si="26"/>
        <v>1</v>
      </c>
      <c r="J216" t="b">
        <f t="shared" si="27"/>
        <v>0</v>
      </c>
      <c r="L216" t="s">
        <v>255</v>
      </c>
      <c r="M216">
        <f t="shared" si="28"/>
        <v>44</v>
      </c>
      <c r="N216">
        <f t="shared" si="29"/>
        <v>74</v>
      </c>
    </row>
    <row r="217" spans="1:15" x14ac:dyDescent="0.25">
      <c r="A217" t="s">
        <v>290</v>
      </c>
      <c r="B217">
        <f t="shared" si="25"/>
        <v>96</v>
      </c>
      <c r="C217">
        <f t="shared" si="30"/>
        <v>6</v>
      </c>
      <c r="D217" t="b">
        <f t="shared" si="32"/>
        <v>0</v>
      </c>
      <c r="E217" t="str">
        <f t="shared" si="31"/>
        <v>-</v>
      </c>
      <c r="I217" t="b">
        <f t="shared" si="26"/>
        <v>1</v>
      </c>
      <c r="J217" t="b">
        <f t="shared" si="27"/>
        <v>1</v>
      </c>
      <c r="L217" t="s">
        <v>294</v>
      </c>
      <c r="M217">
        <f t="shared" si="28"/>
        <v>74</v>
      </c>
      <c r="N217" t="str">
        <f t="shared" si="29"/>
        <v>-</v>
      </c>
    </row>
    <row r="218" spans="1:15" x14ac:dyDescent="0.25">
      <c r="A218" t="s">
        <v>257</v>
      </c>
      <c r="B218">
        <f t="shared" si="25"/>
        <v>45</v>
      </c>
      <c r="C218">
        <f t="shared" si="30"/>
        <v>6</v>
      </c>
      <c r="D218" t="b">
        <f t="shared" si="32"/>
        <v>1</v>
      </c>
      <c r="E218">
        <f t="shared" si="31"/>
        <v>48</v>
      </c>
      <c r="I218" t="b">
        <f t="shared" si="26"/>
        <v>1</v>
      </c>
      <c r="J218" t="b">
        <f t="shared" si="27"/>
        <v>0</v>
      </c>
      <c r="L218" t="s">
        <v>257</v>
      </c>
      <c r="M218">
        <f t="shared" si="28"/>
        <v>45</v>
      </c>
      <c r="N218">
        <f t="shared" si="29"/>
        <v>37</v>
      </c>
    </row>
    <row r="219" spans="1:15" x14ac:dyDescent="0.25">
      <c r="A219" t="s">
        <v>274</v>
      </c>
      <c r="B219">
        <f t="shared" si="25"/>
        <v>48</v>
      </c>
      <c r="C219">
        <f t="shared" si="30"/>
        <v>6</v>
      </c>
      <c r="D219" t="b">
        <f t="shared" si="32"/>
        <v>0</v>
      </c>
      <c r="E219" t="str">
        <f t="shared" si="31"/>
        <v>-</v>
      </c>
      <c r="I219" t="b">
        <f t="shared" si="26"/>
        <v>1</v>
      </c>
      <c r="J219" t="b">
        <f t="shared" si="27"/>
        <v>1</v>
      </c>
      <c r="L219" t="s">
        <v>273</v>
      </c>
      <c r="M219">
        <f t="shared" si="28"/>
        <v>37</v>
      </c>
      <c r="N219" t="str">
        <f t="shared" si="29"/>
        <v>-</v>
      </c>
    </row>
    <row r="220" spans="1:15" x14ac:dyDescent="0.25">
      <c r="A220" t="s">
        <v>277</v>
      </c>
      <c r="B220">
        <f t="shared" si="25"/>
        <v>40</v>
      </c>
      <c r="C220">
        <f t="shared" si="30"/>
        <v>6</v>
      </c>
      <c r="D220" t="b">
        <f t="shared" si="32"/>
        <v>1</v>
      </c>
      <c r="E220">
        <f t="shared" si="31"/>
        <v>12</v>
      </c>
      <c r="I220" t="b">
        <f t="shared" si="26"/>
        <v>1</v>
      </c>
      <c r="J220" t="b">
        <f t="shared" si="27"/>
        <v>0</v>
      </c>
      <c r="L220" t="s">
        <v>277</v>
      </c>
      <c r="M220">
        <f t="shared" si="28"/>
        <v>40</v>
      </c>
      <c r="N220">
        <f t="shared" si="29"/>
        <v>9</v>
      </c>
    </row>
    <row r="221" spans="1:15" x14ac:dyDescent="0.25">
      <c r="A221" t="s">
        <v>249</v>
      </c>
      <c r="B221">
        <f t="shared" si="25"/>
        <v>12</v>
      </c>
      <c r="C221">
        <f t="shared" si="30"/>
        <v>6</v>
      </c>
      <c r="D221" t="b">
        <f t="shared" si="32"/>
        <v>0</v>
      </c>
      <c r="E221" t="str">
        <f t="shared" si="31"/>
        <v>-</v>
      </c>
      <c r="I221" t="b">
        <f t="shared" si="26"/>
        <v>1</v>
      </c>
      <c r="J221" t="b">
        <f t="shared" si="27"/>
        <v>1</v>
      </c>
      <c r="L221" t="s">
        <v>296</v>
      </c>
      <c r="M221">
        <f t="shared" si="28"/>
        <v>9</v>
      </c>
      <c r="N221" t="str">
        <f t="shared" si="29"/>
        <v>-</v>
      </c>
    </row>
    <row r="222" spans="1:15" x14ac:dyDescent="0.25">
      <c r="A222" t="s">
        <v>256</v>
      </c>
      <c r="B222">
        <f t="shared" si="25"/>
        <v>42</v>
      </c>
      <c r="C222">
        <f t="shared" si="30"/>
        <v>6</v>
      </c>
      <c r="D222" t="b">
        <f t="shared" si="32"/>
        <v>1</v>
      </c>
      <c r="E222">
        <f t="shared" si="31"/>
        <v>12</v>
      </c>
      <c r="I222" t="b">
        <f t="shared" si="26"/>
        <v>1</v>
      </c>
      <c r="J222" t="b">
        <f t="shared" si="27"/>
        <v>0</v>
      </c>
      <c r="L222" t="s">
        <v>256</v>
      </c>
      <c r="M222">
        <f t="shared" si="28"/>
        <v>42</v>
      </c>
      <c r="N222">
        <f t="shared" si="29"/>
        <v>9</v>
      </c>
    </row>
    <row r="223" spans="1:15" x14ac:dyDescent="0.25">
      <c r="A223" t="s">
        <v>249</v>
      </c>
      <c r="B223">
        <f t="shared" si="25"/>
        <v>12</v>
      </c>
      <c r="C223">
        <f t="shared" si="30"/>
        <v>6</v>
      </c>
      <c r="D223" t="b">
        <f t="shared" si="32"/>
        <v>0</v>
      </c>
      <c r="E223" t="str">
        <f t="shared" si="31"/>
        <v>-</v>
      </c>
      <c r="I223" t="b">
        <f t="shared" si="26"/>
        <v>1</v>
      </c>
      <c r="J223" t="b">
        <f t="shared" si="27"/>
        <v>1</v>
      </c>
      <c r="L223" t="s">
        <v>296</v>
      </c>
      <c r="M223">
        <f t="shared" si="28"/>
        <v>9</v>
      </c>
      <c r="N223" t="str">
        <f t="shared" si="29"/>
        <v>-</v>
      </c>
    </row>
    <row r="224" spans="1:15" x14ac:dyDescent="0.25">
      <c r="A224" t="s">
        <v>277</v>
      </c>
      <c r="B224">
        <f t="shared" si="25"/>
        <v>40</v>
      </c>
      <c r="C224">
        <f t="shared" si="30"/>
        <v>6</v>
      </c>
      <c r="D224" t="b">
        <f t="shared" si="32"/>
        <v>1</v>
      </c>
      <c r="E224">
        <f t="shared" si="31"/>
        <v>12</v>
      </c>
      <c r="I224" t="b">
        <f t="shared" si="26"/>
        <v>1</v>
      </c>
      <c r="J224" t="b">
        <f t="shared" si="27"/>
        <v>0</v>
      </c>
      <c r="L224" t="s">
        <v>277</v>
      </c>
      <c r="M224">
        <f t="shared" si="28"/>
        <v>40</v>
      </c>
      <c r="N224">
        <f t="shared" si="29"/>
        <v>9</v>
      </c>
    </row>
    <row r="225" spans="1:15" x14ac:dyDescent="0.25">
      <c r="A225" t="s">
        <v>249</v>
      </c>
      <c r="B225">
        <f t="shared" si="25"/>
        <v>12</v>
      </c>
      <c r="C225">
        <f t="shared" si="30"/>
        <v>6</v>
      </c>
      <c r="D225" t="b">
        <f t="shared" si="32"/>
        <v>0</v>
      </c>
      <c r="E225" t="str">
        <f t="shared" si="31"/>
        <v>-</v>
      </c>
      <c r="I225" t="b">
        <f t="shared" si="26"/>
        <v>1</v>
      </c>
      <c r="J225" t="b">
        <f t="shared" si="27"/>
        <v>1</v>
      </c>
      <c r="L225" t="s">
        <v>296</v>
      </c>
      <c r="M225">
        <f t="shared" si="28"/>
        <v>9</v>
      </c>
      <c r="N225" t="str">
        <f t="shared" si="29"/>
        <v>-</v>
      </c>
    </row>
    <row r="226" spans="1:15" x14ac:dyDescent="0.25">
      <c r="A226" t="s">
        <v>275</v>
      </c>
      <c r="B226">
        <f t="shared" si="25"/>
        <v>35</v>
      </c>
      <c r="C226">
        <f t="shared" si="30"/>
        <v>6</v>
      </c>
      <c r="D226" t="b">
        <f t="shared" si="32"/>
        <v>1</v>
      </c>
      <c r="E226">
        <f t="shared" si="31"/>
        <v>12</v>
      </c>
      <c r="I226" t="b">
        <f t="shared" si="26"/>
        <v>1</v>
      </c>
      <c r="J226" t="b">
        <f t="shared" si="27"/>
        <v>0</v>
      </c>
      <c r="L226" t="s">
        <v>275</v>
      </c>
      <c r="M226">
        <f t="shared" si="28"/>
        <v>35</v>
      </c>
      <c r="N226">
        <f t="shared" si="29"/>
        <v>10</v>
      </c>
    </row>
    <row r="227" spans="1:15" x14ac:dyDescent="0.25">
      <c r="A227" t="s">
        <v>249</v>
      </c>
      <c r="B227">
        <f t="shared" si="25"/>
        <v>12</v>
      </c>
      <c r="C227">
        <f t="shared" si="30"/>
        <v>6</v>
      </c>
      <c r="D227" t="b">
        <f t="shared" si="32"/>
        <v>0</v>
      </c>
      <c r="E227" t="str">
        <f t="shared" si="31"/>
        <v>-</v>
      </c>
      <c r="I227" t="b">
        <f t="shared" si="26"/>
        <v>1</v>
      </c>
      <c r="J227" t="b">
        <f t="shared" si="27"/>
        <v>1</v>
      </c>
      <c r="L227" t="s">
        <v>293</v>
      </c>
      <c r="M227">
        <f t="shared" si="28"/>
        <v>10</v>
      </c>
      <c r="N227" t="str">
        <f t="shared" si="29"/>
        <v>-</v>
      </c>
      <c r="O227">
        <f>N220+N222+N224+N226</f>
        <v>37</v>
      </c>
    </row>
    <row r="228" spans="1:15" x14ac:dyDescent="0.25">
      <c r="A228" t="s">
        <v>273</v>
      </c>
      <c r="B228">
        <f t="shared" si="25"/>
        <v>37</v>
      </c>
      <c r="C228">
        <f t="shared" si="30"/>
        <v>6</v>
      </c>
      <c r="D228" t="b">
        <f t="shared" si="32"/>
        <v>1</v>
      </c>
      <c r="E228">
        <f t="shared" si="31"/>
        <v>48</v>
      </c>
      <c r="I228" t="b">
        <f t="shared" si="26"/>
        <v>1</v>
      </c>
      <c r="J228" t="b">
        <f t="shared" si="27"/>
        <v>0</v>
      </c>
      <c r="L228" t="s">
        <v>273</v>
      </c>
      <c r="M228">
        <f t="shared" si="28"/>
        <v>37</v>
      </c>
      <c r="N228">
        <f t="shared" si="29"/>
        <v>37</v>
      </c>
    </row>
    <row r="229" spans="1:15" x14ac:dyDescent="0.25">
      <c r="A229" t="s">
        <v>274</v>
      </c>
      <c r="B229">
        <f t="shared" si="25"/>
        <v>48</v>
      </c>
      <c r="C229">
        <f t="shared" si="30"/>
        <v>6</v>
      </c>
      <c r="D229" t="b">
        <f t="shared" si="32"/>
        <v>0</v>
      </c>
      <c r="E229" t="str">
        <f t="shared" si="31"/>
        <v>-</v>
      </c>
      <c r="I229" t="b">
        <f t="shared" si="26"/>
        <v>1</v>
      </c>
      <c r="J229" t="b">
        <f t="shared" si="27"/>
        <v>1</v>
      </c>
      <c r="L229" t="s">
        <v>273</v>
      </c>
      <c r="M229">
        <f t="shared" si="28"/>
        <v>37</v>
      </c>
      <c r="N229" t="str">
        <f t="shared" si="29"/>
        <v>-</v>
      </c>
    </row>
    <row r="230" spans="1:15" x14ac:dyDescent="0.25">
      <c r="A230" t="s">
        <v>290</v>
      </c>
      <c r="B230">
        <f t="shared" si="25"/>
        <v>96</v>
      </c>
      <c r="C230">
        <f t="shared" si="30"/>
        <v>6</v>
      </c>
      <c r="D230" t="b">
        <f t="shared" si="32"/>
        <v>1</v>
      </c>
      <c r="E230">
        <f t="shared" si="31"/>
        <v>24</v>
      </c>
      <c r="I230" t="b">
        <f t="shared" si="26"/>
        <v>1</v>
      </c>
      <c r="J230" t="b">
        <f t="shared" si="27"/>
        <v>0</v>
      </c>
      <c r="L230" t="s">
        <v>290</v>
      </c>
      <c r="M230">
        <f t="shared" si="28"/>
        <v>96</v>
      </c>
      <c r="N230">
        <f t="shared" si="29"/>
        <v>18</v>
      </c>
    </row>
    <row r="231" spans="1:15" x14ac:dyDescent="0.25">
      <c r="A231" t="s">
        <v>55</v>
      </c>
      <c r="B231">
        <f t="shared" si="25"/>
        <v>24</v>
      </c>
      <c r="C231">
        <f t="shared" si="30"/>
        <v>6</v>
      </c>
      <c r="D231" t="b">
        <f t="shared" si="32"/>
        <v>0</v>
      </c>
      <c r="E231" t="str">
        <f t="shared" si="31"/>
        <v>-</v>
      </c>
      <c r="I231" t="b">
        <f t="shared" si="26"/>
        <v>1</v>
      </c>
      <c r="J231" t="b">
        <f t="shared" si="27"/>
        <v>1</v>
      </c>
      <c r="L231" t="s">
        <v>295</v>
      </c>
      <c r="M231">
        <f t="shared" si="28"/>
        <v>18</v>
      </c>
      <c r="N231" t="str">
        <f t="shared" si="29"/>
        <v>-</v>
      </c>
    </row>
    <row r="232" spans="1:15" x14ac:dyDescent="0.25">
      <c r="A232" t="s">
        <v>289</v>
      </c>
      <c r="B232">
        <f t="shared" si="25"/>
        <v>49</v>
      </c>
      <c r="C232">
        <f t="shared" si="30"/>
        <v>6</v>
      </c>
      <c r="D232" t="b">
        <f t="shared" si="32"/>
        <v>1</v>
      </c>
      <c r="E232">
        <f t="shared" si="31"/>
        <v>24</v>
      </c>
      <c r="I232" t="b">
        <f t="shared" si="26"/>
        <v>1</v>
      </c>
      <c r="J232" t="b">
        <f t="shared" si="27"/>
        <v>0</v>
      </c>
      <c r="L232" t="s">
        <v>289</v>
      </c>
      <c r="M232">
        <f t="shared" si="28"/>
        <v>49</v>
      </c>
      <c r="N232">
        <f t="shared" si="29"/>
        <v>19</v>
      </c>
    </row>
    <row r="233" spans="1:15" x14ac:dyDescent="0.25">
      <c r="A233" t="s">
        <v>55</v>
      </c>
      <c r="B233">
        <f t="shared" si="25"/>
        <v>24</v>
      </c>
      <c r="C233">
        <f t="shared" si="30"/>
        <v>6</v>
      </c>
      <c r="D233" t="b">
        <f t="shared" si="32"/>
        <v>0</v>
      </c>
      <c r="E233" t="str">
        <f t="shared" si="31"/>
        <v>-</v>
      </c>
      <c r="I233" t="b">
        <f t="shared" si="26"/>
        <v>1</v>
      </c>
      <c r="J233" t="b">
        <f t="shared" si="27"/>
        <v>1</v>
      </c>
      <c r="L233" t="s">
        <v>298</v>
      </c>
      <c r="M233">
        <f t="shared" si="28"/>
        <v>19</v>
      </c>
      <c r="N233" t="str">
        <f t="shared" si="29"/>
        <v>-</v>
      </c>
      <c r="O233">
        <f>N230+N232</f>
        <v>37</v>
      </c>
    </row>
    <row r="234" spans="1:15" x14ac:dyDescent="0.25">
      <c r="A234" t="s">
        <v>255</v>
      </c>
      <c r="B234">
        <f t="shared" si="25"/>
        <v>44</v>
      </c>
      <c r="C234">
        <f t="shared" si="30"/>
        <v>6</v>
      </c>
      <c r="D234" t="b">
        <f t="shared" si="32"/>
        <v>1</v>
      </c>
      <c r="E234">
        <f t="shared" si="31"/>
        <v>72</v>
      </c>
      <c r="I234" t="b">
        <f t="shared" si="26"/>
        <v>1</v>
      </c>
      <c r="J234" t="b">
        <f t="shared" si="27"/>
        <v>0</v>
      </c>
      <c r="L234" t="s">
        <v>255</v>
      </c>
      <c r="M234">
        <f t="shared" si="28"/>
        <v>44</v>
      </c>
      <c r="N234">
        <f t="shared" si="29"/>
        <v>55</v>
      </c>
    </row>
    <row r="235" spans="1:15" x14ac:dyDescent="0.25">
      <c r="A235" t="s">
        <v>288</v>
      </c>
      <c r="B235">
        <f t="shared" si="25"/>
        <v>72</v>
      </c>
      <c r="C235">
        <f t="shared" si="30"/>
        <v>6</v>
      </c>
      <c r="D235" t="b">
        <f t="shared" si="32"/>
        <v>0</v>
      </c>
      <c r="E235" t="str">
        <f t="shared" si="31"/>
        <v>-</v>
      </c>
      <c r="I235" t="b">
        <f t="shared" si="26"/>
        <v>1</v>
      </c>
      <c r="J235" t="b">
        <f t="shared" si="27"/>
        <v>1</v>
      </c>
      <c r="L235" t="s">
        <v>299</v>
      </c>
      <c r="M235">
        <f t="shared" si="28"/>
        <v>55</v>
      </c>
      <c r="N235" t="str">
        <f t="shared" si="29"/>
        <v>-</v>
      </c>
    </row>
    <row r="236" spans="1:15" x14ac:dyDescent="0.25">
      <c r="A236" t="s">
        <v>283</v>
      </c>
      <c r="B236">
        <f t="shared" si="25"/>
        <v>54</v>
      </c>
      <c r="C236">
        <f t="shared" si="30"/>
        <v>6</v>
      </c>
      <c r="D236" t="b">
        <f t="shared" si="32"/>
        <v>1</v>
      </c>
      <c r="E236">
        <f t="shared" si="31"/>
        <v>24</v>
      </c>
      <c r="I236" t="b">
        <f t="shared" si="26"/>
        <v>1</v>
      </c>
      <c r="J236" t="b">
        <f t="shared" si="27"/>
        <v>0</v>
      </c>
      <c r="L236" t="s">
        <v>283</v>
      </c>
      <c r="M236">
        <f t="shared" si="28"/>
        <v>54</v>
      </c>
      <c r="N236">
        <f t="shared" si="29"/>
        <v>19</v>
      </c>
    </row>
    <row r="237" spans="1:15" x14ac:dyDescent="0.25">
      <c r="A237" t="s">
        <v>55</v>
      </c>
      <c r="B237">
        <f t="shared" si="25"/>
        <v>24</v>
      </c>
      <c r="C237">
        <f t="shared" si="30"/>
        <v>6</v>
      </c>
      <c r="D237" t="b">
        <f t="shared" si="32"/>
        <v>0</v>
      </c>
      <c r="E237" t="str">
        <f t="shared" si="31"/>
        <v>-</v>
      </c>
      <c r="I237" t="b">
        <f t="shared" si="26"/>
        <v>1</v>
      </c>
      <c r="J237" t="b">
        <f t="shared" si="27"/>
        <v>1</v>
      </c>
      <c r="L237" t="s">
        <v>298</v>
      </c>
      <c r="M237">
        <f t="shared" si="28"/>
        <v>19</v>
      </c>
      <c r="N237" t="str">
        <f t="shared" si="29"/>
        <v>-</v>
      </c>
      <c r="O237">
        <f>N234+N236</f>
        <v>74</v>
      </c>
    </row>
    <row r="238" spans="1:15" x14ac:dyDescent="0.25">
      <c r="A238" t="s">
        <v>257</v>
      </c>
      <c r="B238">
        <f t="shared" si="25"/>
        <v>45</v>
      </c>
      <c r="C238">
        <f t="shared" si="30"/>
        <v>6</v>
      </c>
      <c r="D238" t="b">
        <f t="shared" si="32"/>
        <v>1</v>
      </c>
      <c r="E238">
        <f t="shared" si="31"/>
        <v>48</v>
      </c>
      <c r="I238" t="b">
        <f t="shared" si="26"/>
        <v>1</v>
      </c>
      <c r="J238" t="b">
        <f t="shared" si="27"/>
        <v>0</v>
      </c>
      <c r="L238" t="s">
        <v>257</v>
      </c>
      <c r="M238">
        <f t="shared" si="28"/>
        <v>45</v>
      </c>
      <c r="N238">
        <f t="shared" si="29"/>
        <v>37</v>
      </c>
    </row>
    <row r="239" spans="1:15" x14ac:dyDescent="0.25">
      <c r="A239" t="s">
        <v>274</v>
      </c>
      <c r="B239">
        <f t="shared" si="25"/>
        <v>48</v>
      </c>
      <c r="C239">
        <f t="shared" si="30"/>
        <v>6</v>
      </c>
      <c r="D239" t="b">
        <f t="shared" si="32"/>
        <v>0</v>
      </c>
      <c r="E239" t="str">
        <f t="shared" si="31"/>
        <v>-</v>
      </c>
      <c r="I239" t="b">
        <f t="shared" si="26"/>
        <v>1</v>
      </c>
      <c r="J239" t="b">
        <f t="shared" si="27"/>
        <v>1</v>
      </c>
      <c r="L239" t="s">
        <v>273</v>
      </c>
      <c r="M239">
        <f t="shared" si="28"/>
        <v>37</v>
      </c>
      <c r="N239" t="str">
        <f t="shared" si="29"/>
        <v>-</v>
      </c>
    </row>
    <row r="240" spans="1:15" x14ac:dyDescent="0.25">
      <c r="A240" t="s">
        <v>267</v>
      </c>
      <c r="B240">
        <f t="shared" si="25"/>
        <v>27</v>
      </c>
      <c r="C240">
        <f t="shared" si="30"/>
        <v>6</v>
      </c>
      <c r="D240" t="b">
        <f t="shared" si="32"/>
        <v>1</v>
      </c>
      <c r="E240">
        <f t="shared" si="31"/>
        <v>12</v>
      </c>
      <c r="I240" t="b">
        <f t="shared" si="26"/>
        <v>1</v>
      </c>
      <c r="J240" t="b">
        <f t="shared" si="27"/>
        <v>0</v>
      </c>
      <c r="L240" t="s">
        <v>267</v>
      </c>
      <c r="M240">
        <f t="shared" si="28"/>
        <v>27</v>
      </c>
      <c r="N240">
        <f t="shared" si="29"/>
        <v>9</v>
      </c>
    </row>
    <row r="241" spans="1:15" x14ac:dyDescent="0.25">
      <c r="A241" t="s">
        <v>249</v>
      </c>
      <c r="B241">
        <f t="shared" si="25"/>
        <v>12</v>
      </c>
      <c r="C241">
        <f t="shared" si="30"/>
        <v>6</v>
      </c>
      <c r="D241" t="b">
        <f t="shared" si="32"/>
        <v>0</v>
      </c>
      <c r="E241" t="str">
        <f t="shared" si="31"/>
        <v>-</v>
      </c>
      <c r="I241" t="b">
        <f t="shared" si="26"/>
        <v>1</v>
      </c>
      <c r="J241" t="b">
        <f t="shared" si="27"/>
        <v>1</v>
      </c>
      <c r="L241" t="s">
        <v>296</v>
      </c>
      <c r="M241">
        <f t="shared" si="28"/>
        <v>9</v>
      </c>
      <c r="N241" t="str">
        <f t="shared" si="29"/>
        <v>-</v>
      </c>
    </row>
    <row r="242" spans="1:15" x14ac:dyDescent="0.25">
      <c r="A242" t="s">
        <v>290</v>
      </c>
      <c r="B242">
        <f t="shared" si="25"/>
        <v>96</v>
      </c>
      <c r="C242">
        <f t="shared" si="30"/>
        <v>6</v>
      </c>
      <c r="D242" t="b">
        <f t="shared" si="32"/>
        <v>1</v>
      </c>
      <c r="E242">
        <f t="shared" si="31"/>
        <v>36</v>
      </c>
      <c r="I242" t="b">
        <f t="shared" si="26"/>
        <v>1</v>
      </c>
      <c r="J242" t="b">
        <f t="shared" si="27"/>
        <v>0</v>
      </c>
      <c r="L242" t="s">
        <v>290</v>
      </c>
      <c r="M242">
        <f t="shared" si="28"/>
        <v>96</v>
      </c>
      <c r="N242">
        <f t="shared" si="29"/>
        <v>28</v>
      </c>
    </row>
    <row r="243" spans="1:15" x14ac:dyDescent="0.25">
      <c r="A243" t="s">
        <v>280</v>
      </c>
      <c r="B243">
        <f t="shared" si="25"/>
        <v>36</v>
      </c>
      <c r="C243">
        <f t="shared" si="30"/>
        <v>6</v>
      </c>
      <c r="D243" t="b">
        <f t="shared" si="32"/>
        <v>0</v>
      </c>
      <c r="E243" t="str">
        <f t="shared" si="31"/>
        <v>-</v>
      </c>
      <c r="I243" t="b">
        <f t="shared" si="26"/>
        <v>1</v>
      </c>
      <c r="J243" t="b">
        <f t="shared" si="27"/>
        <v>1</v>
      </c>
      <c r="L243" t="s">
        <v>262</v>
      </c>
      <c r="M243">
        <f t="shared" si="28"/>
        <v>28</v>
      </c>
      <c r="N243" t="str">
        <f t="shared" si="29"/>
        <v>-</v>
      </c>
      <c r="O243">
        <f>N240+N242</f>
        <v>37</v>
      </c>
    </row>
    <row r="244" spans="1:15" x14ac:dyDescent="0.25">
      <c r="A244" t="s">
        <v>251</v>
      </c>
      <c r="B244">
        <f t="shared" si="25"/>
        <v>224</v>
      </c>
      <c r="C244">
        <f t="shared" si="30"/>
        <v>6</v>
      </c>
      <c r="D244" t="b">
        <f t="shared" si="32"/>
        <v>1</v>
      </c>
      <c r="E244" t="str">
        <f t="shared" si="31"/>
        <v>-</v>
      </c>
      <c r="I244" t="b">
        <f t="shared" si="26"/>
        <v>0</v>
      </c>
      <c r="J244" t="b">
        <f t="shared" si="27"/>
        <v>0</v>
      </c>
      <c r="L244" t="s">
        <v>251</v>
      </c>
      <c r="M244">
        <f t="shared" si="28"/>
        <v>224</v>
      </c>
      <c r="N244" t="str">
        <f t="shared" si="29"/>
        <v>-</v>
      </c>
    </row>
    <row r="245" spans="1:15" x14ac:dyDescent="0.25">
      <c r="A245" t="s">
        <v>272</v>
      </c>
      <c r="B245">
        <f t="shared" si="25"/>
        <v>5</v>
      </c>
      <c r="C245">
        <f t="shared" si="30"/>
        <v>6</v>
      </c>
      <c r="D245" t="b">
        <f t="shared" si="32"/>
        <v>0</v>
      </c>
      <c r="E245" t="str">
        <f t="shared" si="31"/>
        <v>-</v>
      </c>
      <c r="I245" t="b">
        <f t="shared" si="26"/>
        <v>1</v>
      </c>
      <c r="J245" t="b">
        <f t="shared" si="27"/>
        <v>1</v>
      </c>
      <c r="L245" t="s">
        <v>272</v>
      </c>
      <c r="M245">
        <f t="shared" si="28"/>
        <v>5</v>
      </c>
      <c r="N245" t="str">
        <f t="shared" si="29"/>
        <v>-</v>
      </c>
    </row>
    <row r="246" spans="1:15" x14ac:dyDescent="0.25">
      <c r="A246" t="s">
        <v>252</v>
      </c>
      <c r="B246">
        <f t="shared" si="25"/>
        <v>246</v>
      </c>
      <c r="C246">
        <f t="shared" si="30"/>
        <v>6</v>
      </c>
      <c r="D246" t="b">
        <f t="shared" si="32"/>
        <v>1</v>
      </c>
      <c r="E246" t="str">
        <f t="shared" si="31"/>
        <v>-</v>
      </c>
      <c r="I246" t="b">
        <f t="shared" si="26"/>
        <v>0</v>
      </c>
      <c r="J246" t="b">
        <f t="shared" si="27"/>
        <v>0</v>
      </c>
      <c r="L246" t="s">
        <v>252</v>
      </c>
      <c r="M246">
        <f t="shared" si="28"/>
        <v>246</v>
      </c>
      <c r="N246" t="str">
        <f t="shared" si="29"/>
        <v>-</v>
      </c>
    </row>
    <row r="247" spans="1:15" x14ac:dyDescent="0.25">
      <c r="A247" t="s">
        <v>2</v>
      </c>
      <c r="B247">
        <f t="shared" si="25"/>
        <v>0</v>
      </c>
      <c r="C247">
        <f t="shared" si="30"/>
        <v>6</v>
      </c>
      <c r="D247" t="b">
        <f t="shared" si="32"/>
        <v>0</v>
      </c>
      <c r="E247" t="str">
        <f t="shared" si="31"/>
        <v>-</v>
      </c>
      <c r="I247" t="b">
        <f t="shared" si="26"/>
        <v>1</v>
      </c>
      <c r="J247" t="b">
        <f t="shared" si="27"/>
        <v>1</v>
      </c>
      <c r="L247" t="s">
        <v>2</v>
      </c>
      <c r="M247">
        <f t="shared" si="28"/>
        <v>0</v>
      </c>
      <c r="N247" t="str">
        <f t="shared" si="29"/>
        <v>-</v>
      </c>
    </row>
    <row r="248" spans="1:15" x14ac:dyDescent="0.25">
      <c r="A248" t="s">
        <v>278</v>
      </c>
      <c r="B248">
        <f t="shared" si="25"/>
        <v>32</v>
      </c>
      <c r="C248">
        <f t="shared" si="30"/>
        <v>6</v>
      </c>
      <c r="D248" t="b">
        <f t="shared" si="32"/>
        <v>1</v>
      </c>
      <c r="E248">
        <f t="shared" si="31"/>
        <v>48</v>
      </c>
      <c r="I248" t="b">
        <f t="shared" si="26"/>
        <v>1</v>
      </c>
      <c r="J248" t="b">
        <f t="shared" si="27"/>
        <v>0</v>
      </c>
      <c r="L248" t="s">
        <v>278</v>
      </c>
      <c r="M248">
        <f t="shared" si="28"/>
        <v>32</v>
      </c>
      <c r="N248">
        <f t="shared" si="29"/>
        <v>37</v>
      </c>
    </row>
    <row r="249" spans="1:15" x14ac:dyDescent="0.25">
      <c r="A249" t="s">
        <v>274</v>
      </c>
      <c r="B249">
        <f t="shared" si="25"/>
        <v>48</v>
      </c>
      <c r="C249">
        <f t="shared" si="30"/>
        <v>6</v>
      </c>
      <c r="D249" t="b">
        <f t="shared" si="32"/>
        <v>0</v>
      </c>
      <c r="E249" t="str">
        <f t="shared" si="31"/>
        <v>-</v>
      </c>
      <c r="I249" t="b">
        <f t="shared" si="26"/>
        <v>1</v>
      </c>
      <c r="J249" t="b">
        <f t="shared" si="27"/>
        <v>1</v>
      </c>
      <c r="L249" t="s">
        <v>273</v>
      </c>
      <c r="M249">
        <f t="shared" si="28"/>
        <v>37</v>
      </c>
      <c r="N249" t="str">
        <f t="shared" si="29"/>
        <v>-</v>
      </c>
    </row>
    <row r="250" spans="1:15" x14ac:dyDescent="0.25">
      <c r="A250" t="s">
        <v>254</v>
      </c>
      <c r="B250">
        <f t="shared" si="25"/>
        <v>30</v>
      </c>
      <c r="C250">
        <f t="shared" si="30"/>
        <v>6</v>
      </c>
      <c r="D250" t="b">
        <f t="shared" si="32"/>
        <v>1</v>
      </c>
      <c r="E250">
        <f t="shared" si="31"/>
        <v>48</v>
      </c>
      <c r="I250" t="b">
        <f t="shared" si="26"/>
        <v>1</v>
      </c>
      <c r="J250" t="b">
        <f t="shared" si="27"/>
        <v>0</v>
      </c>
      <c r="L250" t="s">
        <v>254</v>
      </c>
      <c r="M250">
        <f t="shared" si="28"/>
        <v>30</v>
      </c>
      <c r="N250">
        <f t="shared" si="29"/>
        <v>37</v>
      </c>
    </row>
    <row r="251" spans="1:15" x14ac:dyDescent="0.25">
      <c r="A251" t="s">
        <v>274</v>
      </c>
      <c r="B251">
        <f t="shared" si="25"/>
        <v>48</v>
      </c>
      <c r="C251">
        <f t="shared" si="30"/>
        <v>6</v>
      </c>
      <c r="D251" t="b">
        <f t="shared" si="32"/>
        <v>0</v>
      </c>
      <c r="E251" t="str">
        <f t="shared" si="31"/>
        <v>-</v>
      </c>
      <c r="I251" t="b">
        <f t="shared" si="26"/>
        <v>1</v>
      </c>
      <c r="J251" t="b">
        <f t="shared" si="27"/>
        <v>1</v>
      </c>
      <c r="L251" t="s">
        <v>273</v>
      </c>
      <c r="M251">
        <f t="shared" si="28"/>
        <v>37</v>
      </c>
      <c r="N251" t="str">
        <f t="shared" si="29"/>
        <v>-</v>
      </c>
    </row>
    <row r="252" spans="1:15" x14ac:dyDescent="0.25">
      <c r="A252" t="s">
        <v>278</v>
      </c>
      <c r="B252">
        <f t="shared" si="25"/>
        <v>32</v>
      </c>
      <c r="C252">
        <f t="shared" si="30"/>
        <v>6</v>
      </c>
      <c r="D252" t="b">
        <f t="shared" si="32"/>
        <v>1</v>
      </c>
      <c r="E252">
        <f t="shared" si="31"/>
        <v>48</v>
      </c>
      <c r="I252" t="b">
        <f t="shared" si="26"/>
        <v>1</v>
      </c>
      <c r="J252" t="b">
        <f t="shared" si="27"/>
        <v>0</v>
      </c>
      <c r="L252" t="s">
        <v>278</v>
      </c>
      <c r="M252">
        <f t="shared" si="28"/>
        <v>32</v>
      </c>
      <c r="N252">
        <f t="shared" si="29"/>
        <v>37</v>
      </c>
    </row>
    <row r="253" spans="1:15" x14ac:dyDescent="0.25">
      <c r="A253" t="s">
        <v>274</v>
      </c>
      <c r="B253">
        <f t="shared" si="25"/>
        <v>48</v>
      </c>
      <c r="C253">
        <f t="shared" si="30"/>
        <v>6</v>
      </c>
      <c r="D253" t="b">
        <f t="shared" si="32"/>
        <v>0</v>
      </c>
      <c r="E253" t="str">
        <f t="shared" si="31"/>
        <v>-</v>
      </c>
      <c r="I253" t="b">
        <f t="shared" si="26"/>
        <v>1</v>
      </c>
      <c r="J253" t="b">
        <f t="shared" si="27"/>
        <v>1</v>
      </c>
      <c r="L253" t="s">
        <v>273</v>
      </c>
      <c r="M253">
        <f t="shared" si="28"/>
        <v>37</v>
      </c>
      <c r="N253" t="str">
        <f t="shared" si="29"/>
        <v>-</v>
      </c>
    </row>
    <row r="254" spans="1:15" x14ac:dyDescent="0.25">
      <c r="A254" t="s">
        <v>275</v>
      </c>
      <c r="B254">
        <f t="shared" si="25"/>
        <v>35</v>
      </c>
      <c r="C254">
        <f t="shared" si="30"/>
        <v>6</v>
      </c>
      <c r="D254" t="b">
        <f t="shared" si="32"/>
        <v>1</v>
      </c>
      <c r="E254">
        <f t="shared" si="31"/>
        <v>48</v>
      </c>
      <c r="I254" t="b">
        <f t="shared" si="26"/>
        <v>1</v>
      </c>
      <c r="J254" t="b">
        <f t="shared" si="27"/>
        <v>0</v>
      </c>
      <c r="L254" t="s">
        <v>275</v>
      </c>
      <c r="M254">
        <f t="shared" si="28"/>
        <v>35</v>
      </c>
      <c r="N254">
        <f t="shared" si="29"/>
        <v>37</v>
      </c>
    </row>
    <row r="255" spans="1:15" x14ac:dyDescent="0.25">
      <c r="A255" t="s">
        <v>274</v>
      </c>
      <c r="B255">
        <f t="shared" si="25"/>
        <v>48</v>
      </c>
      <c r="C255">
        <f t="shared" si="30"/>
        <v>6</v>
      </c>
      <c r="D255" t="b">
        <f t="shared" si="32"/>
        <v>0</v>
      </c>
      <c r="E255" t="str">
        <f t="shared" si="31"/>
        <v>-</v>
      </c>
      <c r="I255" t="b">
        <f t="shared" si="26"/>
        <v>1</v>
      </c>
      <c r="J255" t="b">
        <f t="shared" si="27"/>
        <v>1</v>
      </c>
      <c r="L255" t="s">
        <v>273</v>
      </c>
      <c r="M255">
        <f t="shared" si="28"/>
        <v>37</v>
      </c>
      <c r="N255" t="str">
        <f t="shared" si="29"/>
        <v>-</v>
      </c>
    </row>
    <row r="256" spans="1:15" x14ac:dyDescent="0.25">
      <c r="A256" t="s">
        <v>275</v>
      </c>
      <c r="B256">
        <f t="shared" si="25"/>
        <v>35</v>
      </c>
      <c r="C256">
        <f t="shared" si="30"/>
        <v>6</v>
      </c>
      <c r="D256" t="b">
        <f t="shared" si="32"/>
        <v>1</v>
      </c>
      <c r="E256">
        <f t="shared" si="31"/>
        <v>48</v>
      </c>
      <c r="I256" t="b">
        <f t="shared" si="26"/>
        <v>1</v>
      </c>
      <c r="J256" t="b">
        <f t="shared" si="27"/>
        <v>0</v>
      </c>
      <c r="L256" t="s">
        <v>275</v>
      </c>
      <c r="M256">
        <f t="shared" si="28"/>
        <v>35</v>
      </c>
      <c r="N256">
        <f t="shared" si="29"/>
        <v>37</v>
      </c>
    </row>
    <row r="257" spans="1:14" x14ac:dyDescent="0.25">
      <c r="A257" t="s">
        <v>274</v>
      </c>
      <c r="B257">
        <f t="shared" si="25"/>
        <v>48</v>
      </c>
      <c r="C257">
        <f t="shared" si="30"/>
        <v>6</v>
      </c>
      <c r="D257" t="b">
        <f t="shared" si="32"/>
        <v>0</v>
      </c>
      <c r="E257" t="str">
        <f t="shared" si="31"/>
        <v>-</v>
      </c>
      <c r="I257" t="b">
        <f t="shared" si="26"/>
        <v>1</v>
      </c>
      <c r="J257" t="b">
        <f t="shared" si="27"/>
        <v>1</v>
      </c>
      <c r="L257" t="s">
        <v>273</v>
      </c>
      <c r="M257">
        <f t="shared" si="28"/>
        <v>37</v>
      </c>
      <c r="N257" t="str">
        <f t="shared" si="29"/>
        <v>-</v>
      </c>
    </row>
    <row r="258" spans="1:14" x14ac:dyDescent="0.25">
      <c r="A258" t="s">
        <v>275</v>
      </c>
      <c r="B258">
        <f t="shared" ref="B258:B283" si="33">HEX2DEC(A258)</f>
        <v>35</v>
      </c>
      <c r="C258">
        <f t="shared" si="30"/>
        <v>6</v>
      </c>
      <c r="D258" t="b">
        <f t="shared" si="32"/>
        <v>1</v>
      </c>
      <c r="E258">
        <f t="shared" si="31"/>
        <v>48</v>
      </c>
      <c r="I258" t="b">
        <f t="shared" ref="I258:I283" si="34">B258&lt;=HEX2DEC(60)</f>
        <v>1</v>
      </c>
      <c r="J258" t="b">
        <f t="shared" ref="J258:J283" si="35">AND(I258,MOD(ROW(B258),2)=MOD(C258+1,2))</f>
        <v>0</v>
      </c>
      <c r="L258" t="s">
        <v>275</v>
      </c>
      <c r="M258">
        <f t="shared" ref="M258:M283" si="36">HEX2DEC(L258)</f>
        <v>35</v>
      </c>
      <c r="N258">
        <f t="shared" ref="N258:N283" si="37">IF(E258&lt;&gt;"-",M259,"-")</f>
        <v>37</v>
      </c>
    </row>
    <row r="259" spans="1:14" x14ac:dyDescent="0.25">
      <c r="A259" t="s">
        <v>274</v>
      </c>
      <c r="B259">
        <f t="shared" si="33"/>
        <v>48</v>
      </c>
      <c r="C259">
        <f t="shared" ref="C259:C283" si="38">IF(LEFT(A259,1)="D",1,0)+C258</f>
        <v>6</v>
      </c>
      <c r="D259" t="b">
        <f t="shared" si="32"/>
        <v>0</v>
      </c>
      <c r="E259" t="str">
        <f t="shared" ref="E259:E283" si="39">IF(AND(D259,I259),B260,"-")</f>
        <v>-</v>
      </c>
      <c r="I259" t="b">
        <f t="shared" si="34"/>
        <v>1</v>
      </c>
      <c r="J259" t="b">
        <f t="shared" si="35"/>
        <v>1</v>
      </c>
      <c r="L259" t="s">
        <v>273</v>
      </c>
      <c r="M259">
        <f t="shared" si="36"/>
        <v>37</v>
      </c>
      <c r="N259" t="str">
        <f t="shared" si="37"/>
        <v>-</v>
      </c>
    </row>
    <row r="260" spans="1:14" x14ac:dyDescent="0.25">
      <c r="A260" t="s">
        <v>275</v>
      </c>
      <c r="B260">
        <f t="shared" si="33"/>
        <v>35</v>
      </c>
      <c r="C260">
        <f t="shared" si="38"/>
        <v>6</v>
      </c>
      <c r="D260" t="b">
        <f t="shared" si="32"/>
        <v>1</v>
      </c>
      <c r="E260">
        <f t="shared" si="39"/>
        <v>48</v>
      </c>
      <c r="I260" t="b">
        <f t="shared" si="34"/>
        <v>1</v>
      </c>
      <c r="J260" t="b">
        <f t="shared" si="35"/>
        <v>0</v>
      </c>
      <c r="L260" t="s">
        <v>275</v>
      </c>
      <c r="M260">
        <f t="shared" si="36"/>
        <v>35</v>
      </c>
      <c r="N260">
        <f t="shared" si="37"/>
        <v>37</v>
      </c>
    </row>
    <row r="261" spans="1:14" x14ac:dyDescent="0.25">
      <c r="A261" t="s">
        <v>274</v>
      </c>
      <c r="B261">
        <f t="shared" si="33"/>
        <v>48</v>
      </c>
      <c r="C261">
        <f t="shared" si="38"/>
        <v>6</v>
      </c>
      <c r="D261" t="b">
        <f t="shared" si="32"/>
        <v>0</v>
      </c>
      <c r="E261" t="str">
        <f t="shared" si="39"/>
        <v>-</v>
      </c>
      <c r="I261" t="b">
        <f t="shared" si="34"/>
        <v>1</v>
      </c>
      <c r="J261" t="b">
        <f t="shared" si="35"/>
        <v>1</v>
      </c>
      <c r="L261" t="s">
        <v>273</v>
      </c>
      <c r="M261">
        <f t="shared" si="36"/>
        <v>37</v>
      </c>
      <c r="N261" t="str">
        <f t="shared" si="37"/>
        <v>-</v>
      </c>
    </row>
    <row r="262" spans="1:14" x14ac:dyDescent="0.25">
      <c r="A262" t="s">
        <v>275</v>
      </c>
      <c r="B262">
        <f t="shared" si="33"/>
        <v>35</v>
      </c>
      <c r="C262">
        <f t="shared" si="38"/>
        <v>6</v>
      </c>
      <c r="D262" t="b">
        <f t="shared" si="32"/>
        <v>1</v>
      </c>
      <c r="E262">
        <f t="shared" si="39"/>
        <v>48</v>
      </c>
      <c r="I262" t="b">
        <f t="shared" si="34"/>
        <v>1</v>
      </c>
      <c r="J262" t="b">
        <f t="shared" si="35"/>
        <v>0</v>
      </c>
      <c r="L262" t="s">
        <v>275</v>
      </c>
      <c r="M262">
        <f t="shared" si="36"/>
        <v>35</v>
      </c>
      <c r="N262">
        <f t="shared" si="37"/>
        <v>37</v>
      </c>
    </row>
    <row r="263" spans="1:14" x14ac:dyDescent="0.25">
      <c r="A263" t="s">
        <v>274</v>
      </c>
      <c r="B263">
        <f t="shared" si="33"/>
        <v>48</v>
      </c>
      <c r="C263">
        <f t="shared" si="38"/>
        <v>6</v>
      </c>
      <c r="D263" t="b">
        <f t="shared" si="32"/>
        <v>0</v>
      </c>
      <c r="E263" t="str">
        <f t="shared" si="39"/>
        <v>-</v>
      </c>
      <c r="I263" t="b">
        <f t="shared" si="34"/>
        <v>1</v>
      </c>
      <c r="J263" t="b">
        <f t="shared" si="35"/>
        <v>1</v>
      </c>
      <c r="L263" t="s">
        <v>273</v>
      </c>
      <c r="M263">
        <f t="shared" si="36"/>
        <v>37</v>
      </c>
      <c r="N263" t="str">
        <f t="shared" si="37"/>
        <v>-</v>
      </c>
    </row>
    <row r="264" spans="1:14" x14ac:dyDescent="0.25">
      <c r="A264" t="s">
        <v>278</v>
      </c>
      <c r="B264">
        <f t="shared" si="33"/>
        <v>32</v>
      </c>
      <c r="C264">
        <f t="shared" si="38"/>
        <v>6</v>
      </c>
      <c r="D264" t="b">
        <f t="shared" si="32"/>
        <v>1</v>
      </c>
      <c r="E264">
        <f t="shared" si="39"/>
        <v>48</v>
      </c>
      <c r="I264" t="b">
        <f t="shared" si="34"/>
        <v>1</v>
      </c>
      <c r="J264" t="b">
        <f t="shared" si="35"/>
        <v>0</v>
      </c>
      <c r="L264" t="s">
        <v>278</v>
      </c>
      <c r="M264">
        <f t="shared" si="36"/>
        <v>32</v>
      </c>
      <c r="N264">
        <f t="shared" si="37"/>
        <v>37</v>
      </c>
    </row>
    <row r="265" spans="1:14" x14ac:dyDescent="0.25">
      <c r="A265" t="s">
        <v>274</v>
      </c>
      <c r="B265">
        <f t="shared" si="33"/>
        <v>48</v>
      </c>
      <c r="C265">
        <f t="shared" si="38"/>
        <v>6</v>
      </c>
      <c r="D265" t="b">
        <f t="shared" si="32"/>
        <v>0</v>
      </c>
      <c r="E265" t="str">
        <f t="shared" si="39"/>
        <v>-</v>
      </c>
      <c r="I265" t="b">
        <f t="shared" si="34"/>
        <v>1</v>
      </c>
      <c r="J265" t="b">
        <f t="shared" si="35"/>
        <v>1</v>
      </c>
      <c r="L265" t="s">
        <v>273</v>
      </c>
      <c r="M265">
        <f t="shared" si="36"/>
        <v>37</v>
      </c>
      <c r="N265" t="str">
        <f t="shared" si="37"/>
        <v>-</v>
      </c>
    </row>
    <row r="266" spans="1:14" x14ac:dyDescent="0.25">
      <c r="A266" t="s">
        <v>254</v>
      </c>
      <c r="B266">
        <f t="shared" si="33"/>
        <v>30</v>
      </c>
      <c r="C266">
        <f t="shared" si="38"/>
        <v>6</v>
      </c>
      <c r="D266" t="b">
        <f t="shared" si="32"/>
        <v>1</v>
      </c>
      <c r="E266">
        <f t="shared" si="39"/>
        <v>48</v>
      </c>
      <c r="I266" t="b">
        <f t="shared" si="34"/>
        <v>1</v>
      </c>
      <c r="J266" t="b">
        <f t="shared" si="35"/>
        <v>0</v>
      </c>
      <c r="L266" t="s">
        <v>254</v>
      </c>
      <c r="M266">
        <f t="shared" si="36"/>
        <v>30</v>
      </c>
      <c r="N266">
        <f t="shared" si="37"/>
        <v>37</v>
      </c>
    </row>
    <row r="267" spans="1:14" x14ac:dyDescent="0.25">
      <c r="A267" t="s">
        <v>274</v>
      </c>
      <c r="B267">
        <f t="shared" si="33"/>
        <v>48</v>
      </c>
      <c r="C267">
        <f t="shared" si="38"/>
        <v>6</v>
      </c>
      <c r="D267" t="b">
        <f t="shared" ref="D267:D283" si="40">IF(OR(LEFT(A266,1)="D",A266="F4"),D266,NOT(D266))</f>
        <v>0</v>
      </c>
      <c r="E267" t="str">
        <f t="shared" si="39"/>
        <v>-</v>
      </c>
      <c r="I267" t="b">
        <f t="shared" si="34"/>
        <v>1</v>
      </c>
      <c r="J267" t="b">
        <f t="shared" si="35"/>
        <v>1</v>
      </c>
      <c r="L267" t="s">
        <v>273</v>
      </c>
      <c r="M267">
        <f t="shared" si="36"/>
        <v>37</v>
      </c>
      <c r="N267" t="str">
        <f t="shared" si="37"/>
        <v>-</v>
      </c>
    </row>
    <row r="268" spans="1:14" x14ac:dyDescent="0.25">
      <c r="A268" t="s">
        <v>278</v>
      </c>
      <c r="B268">
        <f t="shared" si="33"/>
        <v>32</v>
      </c>
      <c r="C268">
        <f t="shared" si="38"/>
        <v>6</v>
      </c>
      <c r="D268" t="b">
        <f t="shared" si="40"/>
        <v>1</v>
      </c>
      <c r="E268">
        <f t="shared" si="39"/>
        <v>48</v>
      </c>
      <c r="I268" t="b">
        <f t="shared" si="34"/>
        <v>1</v>
      </c>
      <c r="J268" t="b">
        <f t="shared" si="35"/>
        <v>0</v>
      </c>
      <c r="L268" t="s">
        <v>278</v>
      </c>
      <c r="M268">
        <f t="shared" si="36"/>
        <v>32</v>
      </c>
      <c r="N268">
        <f t="shared" si="37"/>
        <v>37</v>
      </c>
    </row>
    <row r="269" spans="1:14" x14ac:dyDescent="0.25">
      <c r="A269" t="s">
        <v>274</v>
      </c>
      <c r="B269">
        <f t="shared" si="33"/>
        <v>48</v>
      </c>
      <c r="C269">
        <f t="shared" si="38"/>
        <v>6</v>
      </c>
      <c r="D269" t="b">
        <f t="shared" si="40"/>
        <v>0</v>
      </c>
      <c r="E269" t="str">
        <f t="shared" si="39"/>
        <v>-</v>
      </c>
      <c r="I269" t="b">
        <f t="shared" si="34"/>
        <v>1</v>
      </c>
      <c r="J269" t="b">
        <f t="shared" si="35"/>
        <v>1</v>
      </c>
      <c r="L269" t="s">
        <v>273</v>
      </c>
      <c r="M269">
        <f t="shared" si="36"/>
        <v>37</v>
      </c>
      <c r="N269" t="str">
        <f t="shared" si="37"/>
        <v>-</v>
      </c>
    </row>
    <row r="270" spans="1:14" x14ac:dyDescent="0.25">
      <c r="A270" t="s">
        <v>275</v>
      </c>
      <c r="B270">
        <f t="shared" si="33"/>
        <v>35</v>
      </c>
      <c r="C270">
        <f t="shared" si="38"/>
        <v>6</v>
      </c>
      <c r="D270" t="b">
        <f t="shared" si="40"/>
        <v>1</v>
      </c>
      <c r="E270">
        <f t="shared" si="39"/>
        <v>48</v>
      </c>
      <c r="I270" t="b">
        <f t="shared" si="34"/>
        <v>1</v>
      </c>
      <c r="J270" t="b">
        <f t="shared" si="35"/>
        <v>0</v>
      </c>
      <c r="L270" t="s">
        <v>275</v>
      </c>
      <c r="M270">
        <f t="shared" si="36"/>
        <v>35</v>
      </c>
      <c r="N270">
        <f t="shared" si="37"/>
        <v>37</v>
      </c>
    </row>
    <row r="271" spans="1:14" x14ac:dyDescent="0.25">
      <c r="A271" t="s">
        <v>274</v>
      </c>
      <c r="B271">
        <f t="shared" si="33"/>
        <v>48</v>
      </c>
      <c r="C271">
        <f t="shared" si="38"/>
        <v>6</v>
      </c>
      <c r="D271" t="b">
        <f t="shared" si="40"/>
        <v>0</v>
      </c>
      <c r="E271" t="str">
        <f t="shared" si="39"/>
        <v>-</v>
      </c>
      <c r="I271" t="b">
        <f t="shared" si="34"/>
        <v>1</v>
      </c>
      <c r="J271" t="b">
        <f t="shared" si="35"/>
        <v>1</v>
      </c>
      <c r="L271" t="s">
        <v>273</v>
      </c>
      <c r="M271">
        <f t="shared" si="36"/>
        <v>37</v>
      </c>
      <c r="N271" t="str">
        <f t="shared" si="37"/>
        <v>-</v>
      </c>
    </row>
    <row r="272" spans="1:14" x14ac:dyDescent="0.25">
      <c r="A272" t="s">
        <v>275</v>
      </c>
      <c r="B272">
        <f t="shared" si="33"/>
        <v>35</v>
      </c>
      <c r="C272">
        <f t="shared" si="38"/>
        <v>6</v>
      </c>
      <c r="D272" t="b">
        <f t="shared" si="40"/>
        <v>1</v>
      </c>
      <c r="E272">
        <f t="shared" si="39"/>
        <v>48</v>
      </c>
      <c r="I272" t="b">
        <f t="shared" si="34"/>
        <v>1</v>
      </c>
      <c r="J272" t="b">
        <f t="shared" si="35"/>
        <v>0</v>
      </c>
      <c r="L272" t="s">
        <v>275</v>
      </c>
      <c r="M272">
        <f t="shared" si="36"/>
        <v>35</v>
      </c>
      <c r="N272">
        <f t="shared" si="37"/>
        <v>37</v>
      </c>
    </row>
    <row r="273" spans="1:14" x14ac:dyDescent="0.25">
      <c r="A273" t="s">
        <v>274</v>
      </c>
      <c r="B273">
        <f t="shared" si="33"/>
        <v>48</v>
      </c>
      <c r="C273">
        <f t="shared" si="38"/>
        <v>6</v>
      </c>
      <c r="D273" t="b">
        <f t="shared" si="40"/>
        <v>0</v>
      </c>
      <c r="E273" t="str">
        <f t="shared" si="39"/>
        <v>-</v>
      </c>
      <c r="I273" t="b">
        <f t="shared" si="34"/>
        <v>1</v>
      </c>
      <c r="J273" t="b">
        <f t="shared" si="35"/>
        <v>1</v>
      </c>
      <c r="L273" t="s">
        <v>273</v>
      </c>
      <c r="M273">
        <f t="shared" si="36"/>
        <v>37</v>
      </c>
      <c r="N273" t="str">
        <f t="shared" si="37"/>
        <v>-</v>
      </c>
    </row>
    <row r="274" spans="1:14" x14ac:dyDescent="0.25">
      <c r="A274" t="s">
        <v>280</v>
      </c>
      <c r="B274">
        <f t="shared" si="33"/>
        <v>36</v>
      </c>
      <c r="C274">
        <f t="shared" si="38"/>
        <v>6</v>
      </c>
      <c r="D274" t="b">
        <f t="shared" si="40"/>
        <v>1</v>
      </c>
      <c r="E274">
        <f t="shared" si="39"/>
        <v>48</v>
      </c>
      <c r="I274" t="b">
        <f t="shared" si="34"/>
        <v>1</v>
      </c>
      <c r="J274" t="b">
        <f t="shared" si="35"/>
        <v>0</v>
      </c>
      <c r="L274" t="s">
        <v>280</v>
      </c>
      <c r="M274">
        <f t="shared" si="36"/>
        <v>36</v>
      </c>
      <c r="N274">
        <f t="shared" si="37"/>
        <v>37</v>
      </c>
    </row>
    <row r="275" spans="1:14" x14ac:dyDescent="0.25">
      <c r="A275" t="s">
        <v>274</v>
      </c>
      <c r="B275">
        <f t="shared" si="33"/>
        <v>48</v>
      </c>
      <c r="C275">
        <f t="shared" si="38"/>
        <v>6</v>
      </c>
      <c r="D275" t="b">
        <f t="shared" si="40"/>
        <v>0</v>
      </c>
      <c r="E275" t="str">
        <f t="shared" si="39"/>
        <v>-</v>
      </c>
      <c r="I275" t="b">
        <f t="shared" si="34"/>
        <v>1</v>
      </c>
      <c r="J275" t="b">
        <f t="shared" si="35"/>
        <v>1</v>
      </c>
      <c r="L275" t="s">
        <v>273</v>
      </c>
      <c r="M275">
        <f t="shared" si="36"/>
        <v>37</v>
      </c>
      <c r="N275" t="str">
        <f t="shared" si="37"/>
        <v>-</v>
      </c>
    </row>
    <row r="276" spans="1:14" x14ac:dyDescent="0.25">
      <c r="A276" t="s">
        <v>273</v>
      </c>
      <c r="B276">
        <f t="shared" si="33"/>
        <v>37</v>
      </c>
      <c r="C276">
        <f t="shared" si="38"/>
        <v>6</v>
      </c>
      <c r="D276" t="b">
        <f t="shared" si="40"/>
        <v>1</v>
      </c>
      <c r="E276">
        <f t="shared" si="39"/>
        <v>48</v>
      </c>
      <c r="I276" t="b">
        <f t="shared" si="34"/>
        <v>1</v>
      </c>
      <c r="J276" t="b">
        <f t="shared" si="35"/>
        <v>0</v>
      </c>
      <c r="L276" t="s">
        <v>273</v>
      </c>
      <c r="M276">
        <f t="shared" si="36"/>
        <v>37</v>
      </c>
      <c r="N276">
        <f t="shared" si="37"/>
        <v>37</v>
      </c>
    </row>
    <row r="277" spans="1:14" x14ac:dyDescent="0.25">
      <c r="A277" t="s">
        <v>274</v>
      </c>
      <c r="B277">
        <f t="shared" si="33"/>
        <v>48</v>
      </c>
      <c r="C277">
        <f t="shared" si="38"/>
        <v>6</v>
      </c>
      <c r="D277" t="b">
        <f t="shared" si="40"/>
        <v>0</v>
      </c>
      <c r="E277" t="str">
        <f t="shared" si="39"/>
        <v>-</v>
      </c>
      <c r="I277" t="b">
        <f t="shared" si="34"/>
        <v>1</v>
      </c>
      <c r="J277" t="b">
        <f t="shared" si="35"/>
        <v>1</v>
      </c>
      <c r="L277" t="s">
        <v>273</v>
      </c>
      <c r="M277">
        <f t="shared" si="36"/>
        <v>37</v>
      </c>
      <c r="N277" t="str">
        <f t="shared" si="37"/>
        <v>-</v>
      </c>
    </row>
    <row r="278" spans="1:14" x14ac:dyDescent="0.25">
      <c r="A278" t="s">
        <v>275</v>
      </c>
      <c r="B278">
        <f t="shared" si="33"/>
        <v>35</v>
      </c>
      <c r="C278">
        <f t="shared" si="38"/>
        <v>6</v>
      </c>
      <c r="D278" t="b">
        <f t="shared" si="40"/>
        <v>1</v>
      </c>
      <c r="E278">
        <f t="shared" si="39"/>
        <v>48</v>
      </c>
      <c r="I278" t="b">
        <f t="shared" si="34"/>
        <v>1</v>
      </c>
      <c r="J278" t="b">
        <f t="shared" si="35"/>
        <v>0</v>
      </c>
      <c r="L278" t="s">
        <v>275</v>
      </c>
      <c r="M278">
        <f t="shared" si="36"/>
        <v>35</v>
      </c>
      <c r="N278">
        <f t="shared" si="37"/>
        <v>37</v>
      </c>
    </row>
    <row r="279" spans="1:14" x14ac:dyDescent="0.25">
      <c r="A279" t="s">
        <v>274</v>
      </c>
      <c r="B279">
        <f t="shared" si="33"/>
        <v>48</v>
      </c>
      <c r="C279">
        <f t="shared" si="38"/>
        <v>6</v>
      </c>
      <c r="D279" t="b">
        <f t="shared" si="40"/>
        <v>0</v>
      </c>
      <c r="E279" t="str">
        <f t="shared" si="39"/>
        <v>-</v>
      </c>
      <c r="I279" t="b">
        <f t="shared" si="34"/>
        <v>1</v>
      </c>
      <c r="J279" t="b">
        <f t="shared" si="35"/>
        <v>1</v>
      </c>
      <c r="L279" t="s">
        <v>273</v>
      </c>
      <c r="M279">
        <f t="shared" si="36"/>
        <v>37</v>
      </c>
      <c r="N279" t="str">
        <f t="shared" si="37"/>
        <v>-</v>
      </c>
    </row>
    <row r="280" spans="1:14" x14ac:dyDescent="0.25">
      <c r="A280" t="s">
        <v>268</v>
      </c>
      <c r="B280">
        <f t="shared" si="33"/>
        <v>254</v>
      </c>
      <c r="C280">
        <f t="shared" si="38"/>
        <v>6</v>
      </c>
      <c r="D280" t="b">
        <f t="shared" si="40"/>
        <v>1</v>
      </c>
      <c r="E280" t="str">
        <f t="shared" si="39"/>
        <v>-</v>
      </c>
      <c r="I280" t="b">
        <f t="shared" si="34"/>
        <v>0</v>
      </c>
      <c r="J280" t="b">
        <f t="shared" si="35"/>
        <v>0</v>
      </c>
      <c r="L280" t="s">
        <v>268</v>
      </c>
      <c r="M280">
        <f t="shared" si="36"/>
        <v>254</v>
      </c>
      <c r="N280" t="str">
        <f t="shared" si="37"/>
        <v>-</v>
      </c>
    </row>
    <row r="281" spans="1:14" x14ac:dyDescent="0.25">
      <c r="A281" t="s">
        <v>269</v>
      </c>
      <c r="B281">
        <f t="shared" si="33"/>
        <v>122</v>
      </c>
      <c r="C281">
        <f t="shared" si="38"/>
        <v>6</v>
      </c>
      <c r="D281" t="b">
        <f t="shared" si="40"/>
        <v>0</v>
      </c>
      <c r="E281" t="str">
        <f t="shared" si="39"/>
        <v>-</v>
      </c>
      <c r="I281" t="b">
        <f t="shared" si="34"/>
        <v>0</v>
      </c>
      <c r="J281" t="b">
        <f t="shared" si="35"/>
        <v>0</v>
      </c>
      <c r="L281" t="s">
        <v>269</v>
      </c>
      <c r="M281">
        <f t="shared" si="36"/>
        <v>122</v>
      </c>
      <c r="N281" t="str">
        <f t="shared" si="37"/>
        <v>-</v>
      </c>
    </row>
    <row r="282" spans="1:14" x14ac:dyDescent="0.25">
      <c r="A282" t="s">
        <v>292</v>
      </c>
      <c r="B282">
        <f t="shared" si="33"/>
        <v>70</v>
      </c>
      <c r="C282">
        <f t="shared" si="38"/>
        <v>6</v>
      </c>
      <c r="D282" t="b">
        <f t="shared" si="40"/>
        <v>1</v>
      </c>
      <c r="I282" t="b">
        <f t="shared" si="34"/>
        <v>1</v>
      </c>
      <c r="J282" t="b">
        <f t="shared" si="35"/>
        <v>0</v>
      </c>
      <c r="L282" t="s">
        <v>292</v>
      </c>
      <c r="M282">
        <f t="shared" si="36"/>
        <v>70</v>
      </c>
      <c r="N282">
        <f t="shared" si="37"/>
        <v>255</v>
      </c>
    </row>
    <row r="283" spans="1:14" x14ac:dyDescent="0.25">
      <c r="A283" t="s">
        <v>270</v>
      </c>
      <c r="B283">
        <f t="shared" si="33"/>
        <v>255</v>
      </c>
      <c r="C283">
        <f t="shared" si="38"/>
        <v>6</v>
      </c>
      <c r="D283" t="b">
        <f t="shared" si="40"/>
        <v>0</v>
      </c>
      <c r="E283" t="str">
        <f t="shared" si="39"/>
        <v>-</v>
      </c>
      <c r="I283" t="b">
        <f t="shared" si="34"/>
        <v>0</v>
      </c>
      <c r="J283" t="b">
        <f t="shared" si="35"/>
        <v>0</v>
      </c>
      <c r="L283" t="s">
        <v>270</v>
      </c>
      <c r="M283">
        <f t="shared" si="36"/>
        <v>255</v>
      </c>
      <c r="N283" t="str">
        <f t="shared" si="37"/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Sheet1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Nykolayow</dc:creator>
  <cp:lastModifiedBy>Patrick Nykolayow</cp:lastModifiedBy>
  <dcterms:created xsi:type="dcterms:W3CDTF">2015-06-05T18:17:20Z</dcterms:created>
  <dcterms:modified xsi:type="dcterms:W3CDTF">2021-10-19T10:55:37Z</dcterms:modified>
</cp:coreProperties>
</file>