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eda3dfd6beef12/PHYS2055/"/>
    </mc:Choice>
  </mc:AlternateContent>
  <xr:revisionPtr revIDLastSave="0" documentId="8_{38169C40-6AB3-4D4B-A6F4-3B38C01C77E8}" xr6:coauthVersionLast="45" xr6:coauthVersionMax="45" xr10:uidLastSave="{00000000-0000-0000-0000-000000000000}"/>
  <bookViews>
    <workbookView xWindow="-108" yWindow="-108" windowWidth="23256" windowHeight="12576" xr2:uid="{5CFEA263-2911-46F6-A79C-BC2A624386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14" i="1"/>
  <c r="L9" i="1"/>
  <c r="L10" i="1"/>
  <c r="L11" i="1"/>
  <c r="L12" i="1"/>
  <c r="L13" i="1"/>
  <c r="L8" i="1"/>
  <c r="L3" i="1"/>
  <c r="L4" i="1"/>
  <c r="L5" i="1"/>
  <c r="L6" i="1"/>
  <c r="L7" i="1"/>
  <c r="L2" i="1"/>
  <c r="J15" i="1"/>
  <c r="J16" i="1"/>
  <c r="J17" i="1"/>
  <c r="J18" i="1"/>
  <c r="J19" i="1"/>
  <c r="J14" i="1"/>
  <c r="J9" i="1"/>
  <c r="J10" i="1"/>
  <c r="J11" i="1"/>
  <c r="J12" i="1"/>
  <c r="J13" i="1"/>
  <c r="J8" i="1"/>
  <c r="J3" i="1"/>
  <c r="J4" i="1"/>
  <c r="J5" i="1"/>
  <c r="J6" i="1"/>
  <c r="J7" i="1"/>
  <c r="J2" i="1"/>
  <c r="K15" i="1"/>
  <c r="K16" i="1"/>
  <c r="K17" i="1"/>
  <c r="K18" i="1"/>
  <c r="K19" i="1"/>
  <c r="K14" i="1"/>
  <c r="K9" i="1"/>
  <c r="K10" i="1"/>
  <c r="K11" i="1"/>
  <c r="K12" i="1"/>
  <c r="K13" i="1"/>
  <c r="K8" i="1"/>
  <c r="K3" i="1"/>
  <c r="K4" i="1"/>
  <c r="K5" i="1"/>
  <c r="K6" i="1"/>
  <c r="K7" i="1"/>
  <c r="K2" i="1"/>
  <c r="A15" i="1"/>
  <c r="A12" i="1"/>
  <c r="A11" i="1"/>
  <c r="A13" i="1" l="1"/>
</calcChain>
</file>

<file path=xl/sharedStrings.xml><?xml version="1.0" encoding="utf-8"?>
<sst xmlns="http://schemas.openxmlformats.org/spreadsheetml/2006/main" count="15" uniqueCount="11">
  <si>
    <t>Hole</t>
  </si>
  <si>
    <t>1st fringe</t>
  </si>
  <si>
    <t>3rd fringe</t>
  </si>
  <si>
    <t>2nd fringe</t>
  </si>
  <si>
    <t>r</t>
  </si>
  <si>
    <t>D (m)</t>
  </si>
  <si>
    <t>ΔD (m)</t>
  </si>
  <si>
    <t>Δr</t>
  </si>
  <si>
    <t>D/r</t>
  </si>
  <si>
    <r>
      <t>1/(p</t>
    </r>
    <r>
      <rPr>
        <sz val="11"/>
        <color theme="1"/>
        <rFont val="Calibri"/>
        <family val="2"/>
      </rPr>
      <t>λ)</t>
    </r>
  </si>
  <si>
    <t>Δ(D/r)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</si>
</sst>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5C1C-90E5-4CB0-AEC4-EF04DE8B413C}">
  <dimension ref="A1:M19"/>
  <sheetViews>
    <sheetView tabSelected="1" workbookViewId="0">
      <selection activeCell="O8" sqref="O8"/>
    </sheetView>
  </sheetViews>
  <sheetFormatPr defaultRowHeight="14.4" x14ac:dyDescent="0.3"/>
  <cols>
    <col min="2" max="2" width="11.109375" customWidth="1"/>
    <col min="3" max="3" width="11" customWidth="1"/>
    <col min="4" max="4" width="9.21875" customWidth="1"/>
    <col min="5" max="5" width="6" customWidth="1"/>
    <col min="6" max="6" width="6.21875" customWidth="1"/>
    <col min="7" max="7" width="9.33203125" customWidth="1"/>
    <col min="8" max="8" width="5.77734375" customWidth="1"/>
    <col min="9" max="9" width="7" customWidth="1"/>
    <col min="10" max="10" width="9" customWidth="1"/>
    <col min="11" max="11" width="6" customWidth="1"/>
    <col min="12" max="12" width="5.88671875" customWidth="1"/>
  </cols>
  <sheetData>
    <row r="1" spans="1:13" x14ac:dyDescent="0.3">
      <c r="B1" s="1" t="s">
        <v>1</v>
      </c>
      <c r="C1" s="1"/>
      <c r="D1" s="1" t="s">
        <v>3</v>
      </c>
      <c r="E1" s="1"/>
      <c r="F1" s="1" t="s">
        <v>2</v>
      </c>
      <c r="G1" s="1"/>
      <c r="H1" s="2"/>
      <c r="I1" s="2"/>
      <c r="J1" t="s">
        <v>9</v>
      </c>
      <c r="K1" t="s">
        <v>8</v>
      </c>
      <c r="L1" s="4" t="s">
        <v>10</v>
      </c>
      <c r="M1" s="2"/>
    </row>
    <row r="2" spans="1:13" x14ac:dyDescent="0.3">
      <c r="A2" t="s">
        <v>0</v>
      </c>
      <c r="B2" t="s">
        <v>5</v>
      </c>
      <c r="C2" s="4" t="s">
        <v>6</v>
      </c>
      <c r="D2" t="s">
        <v>5</v>
      </c>
      <c r="E2" t="s">
        <v>6</v>
      </c>
      <c r="F2" t="s">
        <v>5</v>
      </c>
      <c r="G2" t="s">
        <v>6</v>
      </c>
      <c r="J2" s="5">
        <f>1/(1.2197*589)</f>
        <v>1.3919757885299245E-3</v>
      </c>
      <c r="K2" s="3">
        <f>B3/A11</f>
        <v>4.3375394321766567</v>
      </c>
      <c r="L2" s="3">
        <f>SQRT((C3/B3)^2+(B11/A11)^2)*K2</f>
        <v>0.63095191974619635</v>
      </c>
    </row>
    <row r="3" spans="1:13" x14ac:dyDescent="0.3">
      <c r="A3">
        <v>1</v>
      </c>
      <c r="B3">
        <v>0.55000000000000004</v>
      </c>
      <c r="C3">
        <v>0.08</v>
      </c>
      <c r="D3">
        <v>0.28000000000000003</v>
      </c>
      <c r="E3">
        <v>0.03</v>
      </c>
      <c r="F3">
        <v>0.2</v>
      </c>
      <c r="G3">
        <v>0.03</v>
      </c>
      <c r="J3" s="5">
        <f t="shared" ref="J3:J7" si="0">1/(1.2197*589)</f>
        <v>1.3919757885299245E-3</v>
      </c>
      <c r="K3" s="3">
        <f>B4/A12</f>
        <v>4.2586750788643535</v>
      </c>
      <c r="L3" s="3">
        <f>SQRT((C4/B4)^2+(B12/A12)^2)*K3</f>
        <v>0.63095058320092623</v>
      </c>
    </row>
    <row r="4" spans="1:13" x14ac:dyDescent="0.3">
      <c r="A4">
        <v>1</v>
      </c>
      <c r="B4">
        <v>0.54</v>
      </c>
      <c r="C4">
        <v>0.08</v>
      </c>
      <c r="D4">
        <v>0.28999999999999998</v>
      </c>
      <c r="E4">
        <v>0.03</v>
      </c>
      <c r="F4">
        <v>0.22</v>
      </c>
      <c r="G4">
        <v>0.03</v>
      </c>
      <c r="J4" s="5">
        <f t="shared" si="0"/>
        <v>1.3919757885299245E-3</v>
      </c>
      <c r="K4" s="3">
        <f>B5/A13</f>
        <v>4.4878563885955645</v>
      </c>
      <c r="L4" s="3">
        <f>SQRT((C5/B5)^2+(B13/A13)^2)*K4</f>
        <v>0.52800437217457963</v>
      </c>
    </row>
    <row r="5" spans="1:13" x14ac:dyDescent="0.3">
      <c r="A5">
        <v>2</v>
      </c>
      <c r="B5">
        <v>0.85</v>
      </c>
      <c r="C5">
        <v>0.1</v>
      </c>
      <c r="D5">
        <v>0.42</v>
      </c>
      <c r="E5">
        <v>0.03</v>
      </c>
      <c r="F5">
        <v>0.3</v>
      </c>
      <c r="G5">
        <v>0.03</v>
      </c>
      <c r="J5" s="5">
        <f t="shared" si="0"/>
        <v>1.3919757885299245E-3</v>
      </c>
      <c r="K5" s="3">
        <f>B6/A14</f>
        <v>4.3822597676874331</v>
      </c>
      <c r="L5" s="3">
        <f>SQRT((C6/B6)^2+(B14/A14)^2)*K5</f>
        <v>0.52800338313820938</v>
      </c>
    </row>
    <row r="6" spans="1:13" x14ac:dyDescent="0.3">
      <c r="A6">
        <v>2</v>
      </c>
      <c r="B6">
        <v>0.83</v>
      </c>
      <c r="C6">
        <v>0.1</v>
      </c>
      <c r="D6">
        <v>0.4</v>
      </c>
      <c r="E6">
        <v>0.03</v>
      </c>
      <c r="F6">
        <v>0.3</v>
      </c>
      <c r="G6">
        <v>0.03</v>
      </c>
      <c r="J6" s="5">
        <f t="shared" si="0"/>
        <v>1.3919757885299245E-3</v>
      </c>
      <c r="K6" s="3">
        <f>B7/A15</f>
        <v>4.166666666666667</v>
      </c>
      <c r="L6" s="3">
        <f>SQRT((C7/B7)^2+(B15/A15)^2)*K6</f>
        <v>0.43652046238241032</v>
      </c>
    </row>
    <row r="7" spans="1:13" x14ac:dyDescent="0.3">
      <c r="A7">
        <v>3</v>
      </c>
      <c r="B7">
        <v>1.05</v>
      </c>
      <c r="C7">
        <v>0.11</v>
      </c>
      <c r="D7">
        <v>0.55000000000000004</v>
      </c>
      <c r="E7">
        <v>0.04</v>
      </c>
      <c r="F7">
        <v>0.39</v>
      </c>
      <c r="G7">
        <v>0.04</v>
      </c>
      <c r="J7" s="5">
        <f t="shared" si="0"/>
        <v>1.3919757885299245E-3</v>
      </c>
      <c r="K7" s="3">
        <f>B8/A16</f>
        <v>4.2063492063492065</v>
      </c>
      <c r="L7" s="3">
        <f>SQRT((C8/B8)^2+(B16/A16)^2)*K7</f>
        <v>0.43652070210312388</v>
      </c>
    </row>
    <row r="8" spans="1:13" x14ac:dyDescent="0.3">
      <c r="A8">
        <v>3</v>
      </c>
      <c r="B8">
        <v>1.06</v>
      </c>
      <c r="C8">
        <v>0.11</v>
      </c>
      <c r="D8">
        <v>0.55000000000000004</v>
      </c>
      <c r="E8">
        <v>0.04</v>
      </c>
      <c r="F8">
        <v>0.4</v>
      </c>
      <c r="G8">
        <v>0.04</v>
      </c>
      <c r="J8" s="6">
        <f>1/(2.2331*589)</f>
        <v>7.6028519514126066E-4</v>
      </c>
      <c r="K8" s="3">
        <f>D3/A11</f>
        <v>2.20820189274448</v>
      </c>
      <c r="L8" s="3">
        <f>SQRT((E3/D3)^2+(B11/A11)^2)*K8</f>
        <v>0.23661869553859116</v>
      </c>
    </row>
    <row r="9" spans="1:13" x14ac:dyDescent="0.3">
      <c r="J9" s="6">
        <f t="shared" ref="J9:J13" si="1">1/(2.2331*589)</f>
        <v>7.6028519514126066E-4</v>
      </c>
      <c r="K9" s="3">
        <f>D4/A12</f>
        <v>2.2870662460567823</v>
      </c>
      <c r="L9" s="3">
        <f>SQRT((E4/D4)^2+(B12/A12)^2)*K9</f>
        <v>0.23662055924316489</v>
      </c>
    </row>
    <row r="10" spans="1:13" x14ac:dyDescent="0.3">
      <c r="A10" t="s">
        <v>4</v>
      </c>
      <c r="B10" s="4" t="s">
        <v>7</v>
      </c>
      <c r="J10" s="6">
        <f t="shared" si="1"/>
        <v>7.6028519514126066E-4</v>
      </c>
      <c r="K10" s="3">
        <f>D5/A13</f>
        <v>2.2175290390707496</v>
      </c>
      <c r="L10" s="3">
        <f>SQRT((E5/D5)^2+(B13/A13)^2)*K10</f>
        <v>0.15841223923403322</v>
      </c>
    </row>
    <row r="11" spans="1:13" x14ac:dyDescent="0.3">
      <c r="A11">
        <f>0.1268</f>
        <v>0.1268</v>
      </c>
      <c r="B11" s="4">
        <v>2.0000000000000001E-4</v>
      </c>
      <c r="J11" s="6">
        <f t="shared" si="1"/>
        <v>7.6028519514126066E-4</v>
      </c>
      <c r="K11" s="3">
        <f>D6/A14</f>
        <v>2.1119324181626187</v>
      </c>
      <c r="L11" s="3">
        <f>SQRT((E6/D6)^2+(B14/A14)^2)*K11</f>
        <v>0.15841063019189505</v>
      </c>
    </row>
    <row r="12" spans="1:13" x14ac:dyDescent="0.3">
      <c r="A12">
        <f>0.1268</f>
        <v>0.1268</v>
      </c>
      <c r="B12" s="4">
        <v>2.0000000000000001E-4</v>
      </c>
      <c r="J12" s="6">
        <f t="shared" si="1"/>
        <v>7.6028519514126066E-4</v>
      </c>
      <c r="K12" s="3">
        <f>D7/A15</f>
        <v>2.1825396825396828</v>
      </c>
      <c r="L12" s="3">
        <f>SQRT((E7/D7)^2+(B15/A15)^2)*K12</f>
        <v>0.15873960979693891</v>
      </c>
    </row>
    <row r="13" spans="1:13" x14ac:dyDescent="0.3">
      <c r="A13">
        <f>0.0626+A12</f>
        <v>0.18940000000000001</v>
      </c>
      <c r="B13" s="4">
        <v>2.0000000000000001E-4</v>
      </c>
      <c r="J13" s="6">
        <f t="shared" si="1"/>
        <v>7.6028519514126066E-4</v>
      </c>
      <c r="K13" s="3">
        <f>D8/A16</f>
        <v>2.1825396825396828</v>
      </c>
      <c r="L13" s="3">
        <f>SQRT((E8/D8)^2+(B16/A16)^2)*K13</f>
        <v>0.15873960979693891</v>
      </c>
    </row>
    <row r="14" spans="1:13" x14ac:dyDescent="0.3">
      <c r="A14">
        <v>0.18940000000000001</v>
      </c>
      <c r="B14" s="4">
        <v>2.0000000000000001E-4</v>
      </c>
      <c r="J14" s="6">
        <f>1/(589*3.2383)</f>
        <v>5.2428523276717694E-4</v>
      </c>
      <c r="K14" s="3">
        <f>F3/A11</f>
        <v>1.577287066246057</v>
      </c>
      <c r="L14" s="3">
        <f>SQRT((G3/F3)^2+(B11/A11)^2)*K14</f>
        <v>0.2366061396725706</v>
      </c>
    </row>
    <row r="15" spans="1:13" x14ac:dyDescent="0.3">
      <c r="A15">
        <f>A14+0.0626</f>
        <v>0.252</v>
      </c>
      <c r="B15" s="4">
        <v>2.0000000000000001E-4</v>
      </c>
      <c r="J15" s="6">
        <f t="shared" ref="J15:J19" si="2">1/(589*3.2383)</f>
        <v>5.2428523276717694E-4</v>
      </c>
      <c r="K15" s="3">
        <f>F4/A12</f>
        <v>1.7350157728706626</v>
      </c>
      <c r="L15" s="3">
        <f>SQRT((G4/F4)^2+(B12/A12)^2)*K15</f>
        <v>0.23660888632519639</v>
      </c>
    </row>
    <row r="16" spans="1:13" x14ac:dyDescent="0.3">
      <c r="A16">
        <v>0.252</v>
      </c>
      <c r="B16" s="4">
        <v>2.0000000000000001E-4</v>
      </c>
      <c r="J16" s="6">
        <f t="shared" si="2"/>
        <v>5.2428523276717694E-4</v>
      </c>
      <c r="K16" s="3">
        <f>F5/A13</f>
        <v>1.583949313621964</v>
      </c>
      <c r="L16" s="3">
        <f>SQRT((G5/F5)^2+(B13/A13)^2)*K16</f>
        <v>0.15840376214534499</v>
      </c>
    </row>
    <row r="17" spans="10:12" x14ac:dyDescent="0.3">
      <c r="J17" s="6">
        <f t="shared" si="2"/>
        <v>5.2428523276717694E-4</v>
      </c>
      <c r="K17" s="3">
        <f>F6/A14</f>
        <v>1.583949313621964</v>
      </c>
      <c r="L17" s="3">
        <f>SQRT((G6/F6)^2+(B14/A14)^2)*K17</f>
        <v>0.15840376214534499</v>
      </c>
    </row>
    <row r="18" spans="10:12" x14ac:dyDescent="0.3">
      <c r="J18" s="6">
        <f t="shared" si="2"/>
        <v>5.2428523276717694E-4</v>
      </c>
      <c r="K18" s="3">
        <f>F7/A15</f>
        <v>1.5476190476190477</v>
      </c>
      <c r="L18" s="3">
        <f>SQRT((G7/F7)^2+(B15/A15)^2)*K18</f>
        <v>0.15873491089060265</v>
      </c>
    </row>
    <row r="19" spans="10:12" x14ac:dyDescent="0.3">
      <c r="J19" s="6">
        <f t="shared" si="2"/>
        <v>5.2428523276717694E-4</v>
      </c>
      <c r="K19" s="3">
        <f>F8/A16</f>
        <v>1.5873015873015874</v>
      </c>
      <c r="L19" s="3">
        <f>SQRT((G8/F8)^2+(B16/A16)^2)*K19</f>
        <v>0.1587351577116175</v>
      </c>
    </row>
  </sheetData>
  <mergeCells count="3">
    <mergeCell ref="B1:C1"/>
    <mergeCell ref="F1:G1"/>
    <mergeCell ref="D1:E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Abkin</dc:creator>
  <cp:lastModifiedBy>Henry Abkin</cp:lastModifiedBy>
  <dcterms:created xsi:type="dcterms:W3CDTF">2021-03-22T06:46:00Z</dcterms:created>
  <dcterms:modified xsi:type="dcterms:W3CDTF">2021-03-22T14:43:49Z</dcterms:modified>
</cp:coreProperties>
</file>