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0abdc792a8a1918b/Desktop/Excel for Data r/Assignments/"/>
    </mc:Choice>
  </mc:AlternateContent>
  <xr:revisionPtr revIDLastSave="381" documentId="11_F2E7E8D88768E4B76AA0F4D32F76B28720F4BBF7" xr6:coauthVersionLast="47" xr6:coauthVersionMax="47" xr10:uidLastSave="{FCF1B319-E6DB-4208-9575-49433B384E8D}"/>
  <bookViews>
    <workbookView xWindow="-120" yWindow="-120" windowWidth="20730" windowHeight="11160" firstSheet="12" activeTab="17" xr2:uid="{00000000-000D-0000-FFFF-FFFF00000000}"/>
  </bookViews>
  <sheets>
    <sheet name="SUM" sheetId="1" r:id="rId1"/>
    <sheet name="AVERAGE" sheetId="2" r:id="rId2"/>
    <sheet name="COUNT" sheetId="3" r:id="rId3"/>
    <sheet name="COUNTA" sheetId="4" r:id="rId4"/>
    <sheet name="COUNTBLANK" sheetId="5" r:id="rId5"/>
    <sheet name="MIN" sheetId="6" r:id="rId6"/>
    <sheet name="MAX" sheetId="7" r:id="rId7"/>
    <sheet name="IF" sheetId="8" r:id="rId8"/>
    <sheet name="SUMIF" sheetId="9" r:id="rId9"/>
    <sheet name="COUNTIF" sheetId="10" r:id="rId10"/>
    <sheet name="SUMIFS" sheetId="11" r:id="rId11"/>
    <sheet name="COUNTIFS" sheetId="12" r:id="rId12"/>
    <sheet name="CONCATENATE" sheetId="13" r:id="rId13"/>
    <sheet name="LEFT_RIGHT_MID" sheetId="14" r:id="rId14"/>
    <sheet name="LEN" sheetId="15" r:id="rId15"/>
    <sheet name="TRIM" sheetId="18" r:id="rId16"/>
    <sheet name="TODAY" sheetId="16" r:id="rId17"/>
    <sheet name="DATEDIF" sheetId="17" r:id="rId18"/>
    <sheet name="Sheet1" sheetId="19" r:id="rId19"/>
  </sheets>
  <definedNames>
    <definedName name="_xlnm._FilterDatabase" localSheetId="14" hidden="1">LEN!$B$1:$B$17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2" l="1"/>
  <c r="H5" i="12"/>
  <c r="H7" i="11"/>
  <c r="H6" i="11"/>
  <c r="H5" i="11"/>
  <c r="H8" i="10"/>
  <c r="H7" i="10"/>
  <c r="H6" i="10"/>
  <c r="I11" i="9"/>
  <c r="I10" i="9"/>
  <c r="I9" i="9"/>
  <c r="I3" i="8"/>
  <c r="I4" i="8"/>
  <c r="I5" i="8"/>
  <c r="I6" i="8"/>
  <c r="I7" i="8"/>
  <c r="I8" i="8"/>
  <c r="I9" i="8"/>
  <c r="I10" i="8"/>
  <c r="I11" i="8"/>
  <c r="I2" i="8"/>
  <c r="H3" i="8"/>
  <c r="H4" i="8"/>
  <c r="H5" i="8"/>
  <c r="H6" i="8"/>
  <c r="H7" i="8"/>
  <c r="H8" i="8"/>
  <c r="H9" i="8"/>
  <c r="H10" i="8"/>
  <c r="H11" i="8"/>
  <c r="H2" i="8"/>
  <c r="G2" i="8"/>
  <c r="G3" i="8"/>
  <c r="G4" i="8"/>
  <c r="G5" i="8"/>
  <c r="G6" i="8"/>
  <c r="G7" i="8"/>
  <c r="G8" i="8"/>
  <c r="G9" i="8"/>
  <c r="G10" i="8"/>
  <c r="G11" i="8"/>
  <c r="B19" i="17"/>
  <c r="C19" i="17" s="1"/>
  <c r="F3" i="16"/>
  <c r="F4" i="16"/>
  <c r="F5" i="16"/>
  <c r="F6" i="16"/>
  <c r="F7" i="16"/>
  <c r="F8" i="16"/>
  <c r="F9" i="16"/>
  <c r="F10" i="16"/>
  <c r="F11" i="16"/>
  <c r="F28" i="16"/>
  <c r="F27" i="16"/>
  <c r="F2" i="16"/>
  <c r="C3" i="18"/>
  <c r="C4" i="18"/>
  <c r="C5" i="18"/>
  <c r="C6" i="18"/>
  <c r="C7" i="18"/>
  <c r="C2" i="18"/>
  <c r="B3" i="18"/>
  <c r="B4" i="18"/>
  <c r="B5" i="18"/>
  <c r="B6" i="18"/>
  <c r="B7" i="18"/>
  <c r="B2" i="18"/>
  <c r="C17" i="15"/>
  <c r="C16" i="15"/>
  <c r="F3" i="15"/>
  <c r="F4" i="15"/>
  <c r="F5" i="15"/>
  <c r="F6" i="15"/>
  <c r="F7" i="15"/>
  <c r="F8" i="15"/>
  <c r="F9" i="15"/>
  <c r="F10" i="15"/>
  <c r="F11" i="15"/>
  <c r="F2" i="15"/>
  <c r="H2" i="14"/>
  <c r="H4" i="14"/>
  <c r="H3" i="14"/>
  <c r="H5" i="14"/>
  <c r="H6" i="14"/>
  <c r="H7" i="14"/>
  <c r="H8" i="14"/>
  <c r="H9" i="14"/>
  <c r="H10" i="14"/>
  <c r="H11" i="14"/>
  <c r="C16" i="14"/>
  <c r="G3" i="14"/>
  <c r="G4" i="14"/>
  <c r="G5" i="14"/>
  <c r="G6" i="14"/>
  <c r="G7" i="14"/>
  <c r="G8" i="14"/>
  <c r="G9" i="14"/>
  <c r="G10" i="14"/>
  <c r="G11" i="14"/>
  <c r="G2" i="14"/>
  <c r="F3" i="14"/>
  <c r="F4" i="14"/>
  <c r="F5" i="14"/>
  <c r="F6" i="14"/>
  <c r="F7" i="14"/>
  <c r="F8" i="14"/>
  <c r="F9" i="14"/>
  <c r="F10" i="14"/>
  <c r="F11" i="14"/>
  <c r="F2" i="14"/>
  <c r="F2" i="13"/>
  <c r="F3" i="13"/>
  <c r="F4" i="13"/>
  <c r="F5" i="13"/>
  <c r="F6" i="13"/>
  <c r="F7" i="13"/>
  <c r="F8" i="13"/>
  <c r="F9" i="13"/>
  <c r="F10" i="13"/>
  <c r="F11" i="13"/>
  <c r="H3" i="12"/>
  <c r="H2" i="12"/>
  <c r="H3" i="11"/>
  <c r="H2" i="11"/>
  <c r="H3" i="10"/>
  <c r="H4" i="10"/>
  <c r="H2" i="10"/>
  <c r="I6" i="9"/>
  <c r="I8" i="9"/>
  <c r="I7" i="9"/>
  <c r="I5" i="9"/>
  <c r="I4" i="9"/>
  <c r="I3" i="9"/>
  <c r="F3" i="8"/>
  <c r="F4" i="8"/>
  <c r="F5" i="8"/>
  <c r="F6" i="8"/>
  <c r="F7" i="8"/>
  <c r="F8" i="8"/>
  <c r="F9" i="8"/>
  <c r="F10" i="8"/>
  <c r="F11" i="8"/>
  <c r="F2" i="8"/>
  <c r="C12" i="7"/>
  <c r="D12" i="7"/>
  <c r="E12" i="7"/>
  <c r="D12" i="6"/>
  <c r="E12" i="6"/>
  <c r="C12" i="6"/>
  <c r="C12" i="5"/>
  <c r="D12" i="5"/>
  <c r="E12" i="5"/>
  <c r="F12" i="5"/>
  <c r="B12" i="5"/>
  <c r="A12" i="5"/>
  <c r="B12" i="4"/>
  <c r="C12" i="4"/>
  <c r="D12" i="4"/>
  <c r="E12" i="4"/>
  <c r="A12" i="4"/>
  <c r="C12" i="3"/>
  <c r="D12" i="3"/>
  <c r="E12" i="3"/>
  <c r="B12" i="3"/>
  <c r="A12" i="3"/>
  <c r="E12" i="2"/>
  <c r="D12" i="2"/>
  <c r="C12" i="2"/>
  <c r="D12" i="1"/>
  <c r="E12" i="1"/>
  <c r="C12" i="1"/>
  <c r="E19" i="17" l="1"/>
  <c r="D19" i="17"/>
</calcChain>
</file>

<file path=xl/sharedStrings.xml><?xml version="1.0" encoding="utf-8"?>
<sst xmlns="http://schemas.openxmlformats.org/spreadsheetml/2006/main" count="499" uniqueCount="94">
  <si>
    <t>Product</t>
  </si>
  <si>
    <t>Category</t>
  </si>
  <si>
    <t>Sales</t>
  </si>
  <si>
    <t>Quantity</t>
  </si>
  <si>
    <t>Price</t>
  </si>
  <si>
    <t>A</t>
  </si>
  <si>
    <t>Electronics</t>
  </si>
  <si>
    <t>B</t>
  </si>
  <si>
    <t>Accessories</t>
  </si>
  <si>
    <t>C</t>
  </si>
  <si>
    <t>D</t>
  </si>
  <si>
    <t>E</t>
  </si>
  <si>
    <t>F</t>
  </si>
  <si>
    <t>G</t>
  </si>
  <si>
    <t>Furniture</t>
  </si>
  <si>
    <t>H</t>
  </si>
  <si>
    <t>I</t>
  </si>
  <si>
    <t>J</t>
  </si>
  <si>
    <t>Missing Sales</t>
  </si>
  <si>
    <t>Product Info</t>
  </si>
  <si>
    <t>LEFT</t>
  </si>
  <si>
    <t>RIGHT</t>
  </si>
  <si>
    <t>MID</t>
  </si>
  <si>
    <t>Product Length</t>
  </si>
  <si>
    <t>Today</t>
  </si>
  <si>
    <t>Start Date</t>
  </si>
  <si>
    <t>End Date</t>
  </si>
  <si>
    <t>DAYS_DIFF</t>
  </si>
  <si>
    <t>Total</t>
  </si>
  <si>
    <t>Average</t>
  </si>
  <si>
    <t>ALEX</t>
  </si>
  <si>
    <t>Type of Sale</t>
  </si>
  <si>
    <t>TOTAL QUANTITY FOR CATEGORY B</t>
  </si>
  <si>
    <t>SUM OF SALES FOR CATEGPRY A</t>
  </si>
  <si>
    <t>TOTAL PRICE FOR CATEGORY A</t>
  </si>
  <si>
    <t>TOTAL SALES FOR PRODUCT B</t>
  </si>
  <si>
    <t>TOTAL SALES FOR PRODUCT A</t>
  </si>
  <si>
    <t>TOTAL SALES FOR PRODUCT C</t>
  </si>
  <si>
    <t>TOTAL QUANTITY FOR PRODUCT A</t>
  </si>
  <si>
    <t>TOTAL QUANTITY FOR PRODUCT B</t>
  </si>
  <si>
    <t>TOTAL QUANTITY FOR PRODUCT C</t>
  </si>
  <si>
    <t>Number of Prices above 20</t>
  </si>
  <si>
    <t>Number of Sales above 200</t>
  </si>
  <si>
    <t>Number of Quantities above 10</t>
  </si>
  <si>
    <t>Number of Prices below 20</t>
  </si>
  <si>
    <t>Number of Sales below 200</t>
  </si>
  <si>
    <t>Number of Quantities below 10</t>
  </si>
  <si>
    <t>Total Sales  Where Category is Electronics  and Qty is &gt;10</t>
  </si>
  <si>
    <t>Total Quantity  Where Category is Electronics  and Sales is &gt;150</t>
  </si>
  <si>
    <t>Total Sales  Where Category is Accessories  and Qty is &gt;10</t>
  </si>
  <si>
    <t>Total Sales  Where Category is Furniture  and Sales is &gt;150</t>
  </si>
  <si>
    <t>Total Sales  Where Category is Accessories  and Price is &gt;20</t>
  </si>
  <si>
    <t>Number of Sales where Sales &gt;150 and Qty &lt;15</t>
  </si>
  <si>
    <t>Number of Quantity where Qty &gt;10 and Price &gt;20</t>
  </si>
  <si>
    <t>Number of Sales where Sales &gt;200 and Price &gt;20</t>
  </si>
  <si>
    <t>Number of Quantity where Qty &gt;10 and Price &lt;21</t>
  </si>
  <si>
    <t>First Name</t>
  </si>
  <si>
    <t>Last Name</t>
  </si>
  <si>
    <t>John</t>
  </si>
  <si>
    <t>Ashley</t>
  </si>
  <si>
    <t>Sarah</t>
  </si>
  <si>
    <t>Dominic</t>
  </si>
  <si>
    <t>Joseph</t>
  </si>
  <si>
    <t>Smith</t>
  </si>
  <si>
    <t>Margaret</t>
  </si>
  <si>
    <t>Zizo</t>
  </si>
  <si>
    <t>Smile</t>
  </si>
  <si>
    <t>Duel</t>
  </si>
  <si>
    <t>Fullnames</t>
  </si>
  <si>
    <t>Email</t>
  </si>
  <si>
    <t>Company</t>
  </si>
  <si>
    <t>info@AreL.com</t>
  </si>
  <si>
    <t>info@UN.com</t>
  </si>
  <si>
    <t>info@UNCHR.com</t>
  </si>
  <si>
    <t>communications@ICTA.com</t>
  </si>
  <si>
    <t>United States of America</t>
  </si>
  <si>
    <t xml:space="preserve">United States of  America </t>
  </si>
  <si>
    <t>Country</t>
  </si>
  <si>
    <t xml:space="preserve">United States </t>
  </si>
  <si>
    <t xml:space="preserve">Kenya </t>
  </si>
  <si>
    <t xml:space="preserve">Uganda     </t>
  </si>
  <si>
    <t xml:space="preserve">USA  </t>
  </si>
  <si>
    <t xml:space="preserve">     Rwanda</t>
  </si>
  <si>
    <t xml:space="preserve">     Somalia</t>
  </si>
  <si>
    <t>Length</t>
  </si>
  <si>
    <t>Final Length</t>
  </si>
  <si>
    <t>TRIM</t>
  </si>
  <si>
    <t>Startdate</t>
  </si>
  <si>
    <t>Days</t>
  </si>
  <si>
    <t>Months</t>
  </si>
  <si>
    <t>Years</t>
  </si>
  <si>
    <t>Profit</t>
  </si>
  <si>
    <t>Bulk order</t>
  </si>
  <si>
    <t>Product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</si>
</sst>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Poppins"/>
    </font>
    <font>
      <sz val="11"/>
      <name val="Poppins"/>
    </font>
    <font>
      <b/>
      <sz val="11"/>
      <color theme="1"/>
      <name val="Poppin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5" fillId="0" borderId="0" xfId="0" applyFont="1"/>
    <xf numFmtId="0" fontId="6" fillId="0" borderId="0" xfId="1" applyFont="1"/>
    <xf numFmtId="0" fontId="7" fillId="0" borderId="0" xfId="0" applyFont="1"/>
    <xf numFmtId="14" fontId="0" fillId="0" borderId="0" xfId="0" applyNumberFormat="1"/>
    <xf numFmtId="2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UNCHR.com" TargetMode="External"/><Relationship Id="rId2" Type="http://schemas.openxmlformats.org/officeDocument/2006/relationships/hyperlink" Target="mailto:info@UN.com" TargetMode="External"/><Relationship Id="rId1" Type="http://schemas.openxmlformats.org/officeDocument/2006/relationships/hyperlink" Target="mailto:info@AreL.com" TargetMode="External"/><Relationship Id="rId4" Type="http://schemas.openxmlformats.org/officeDocument/2006/relationships/hyperlink" Target="mailto:communications@ICTA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zoomScale="91" zoomScaleNormal="91" workbookViewId="0">
      <selection activeCell="E14" sqref="E1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 x14ac:dyDescent="0.2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 x14ac:dyDescent="0.2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 x14ac:dyDescent="0.2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 x14ac:dyDescent="0.2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 x14ac:dyDescent="0.2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 x14ac:dyDescent="0.2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 x14ac:dyDescent="0.2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 x14ac:dyDescent="0.2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 x14ac:dyDescent="0.2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 x14ac:dyDescent="0.25">
      <c r="A12" s="3" t="s">
        <v>28</v>
      </c>
      <c r="C12" s="3">
        <f>SUM(C2:C11)</f>
        <v>3300</v>
      </c>
      <c r="D12" s="3">
        <f t="shared" ref="D12:E12" si="0">SUM(D2:D11)</f>
        <v>163</v>
      </c>
      <c r="E12" s="3">
        <f t="shared" si="0"/>
        <v>204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"/>
  <sheetViews>
    <sheetView zoomScale="112" zoomScaleNormal="112" workbookViewId="0">
      <selection activeCell="H9" sqref="H9"/>
    </sheetView>
  </sheetViews>
  <sheetFormatPr defaultRowHeight="15" x14ac:dyDescent="0.25"/>
  <cols>
    <col min="7" max="7" width="28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t="s">
        <v>5</v>
      </c>
      <c r="B2" t="s">
        <v>5</v>
      </c>
      <c r="C2">
        <v>100</v>
      </c>
      <c r="D2">
        <v>5</v>
      </c>
      <c r="E2">
        <v>20</v>
      </c>
      <c r="G2" t="s">
        <v>41</v>
      </c>
      <c r="H2">
        <f>COUNTIF(E2:E11,"&gt;20")</f>
        <v>4</v>
      </c>
    </row>
    <row r="3" spans="1:8" x14ac:dyDescent="0.25">
      <c r="A3" t="s">
        <v>7</v>
      </c>
      <c r="B3" t="s">
        <v>7</v>
      </c>
      <c r="C3">
        <v>200</v>
      </c>
      <c r="D3">
        <v>10</v>
      </c>
      <c r="E3">
        <v>20</v>
      </c>
      <c r="G3" t="s">
        <v>42</v>
      </c>
      <c r="H3">
        <f>COUNTIF(C2:C11,"&gt;200")</f>
        <v>7</v>
      </c>
    </row>
    <row r="4" spans="1:8" x14ac:dyDescent="0.25">
      <c r="A4" t="s">
        <v>9</v>
      </c>
      <c r="B4" t="s">
        <v>5</v>
      </c>
      <c r="C4">
        <v>150</v>
      </c>
      <c r="D4">
        <v>7</v>
      </c>
      <c r="E4">
        <v>21</v>
      </c>
      <c r="G4" t="s">
        <v>43</v>
      </c>
      <c r="H4">
        <f>COUNTIF(D2:D11,"&gt;10")</f>
        <v>7</v>
      </c>
    </row>
    <row r="5" spans="1:8" x14ac:dyDescent="0.25">
      <c r="A5" t="s">
        <v>10</v>
      </c>
      <c r="B5" t="s">
        <v>7</v>
      </c>
      <c r="C5">
        <v>300</v>
      </c>
      <c r="D5">
        <v>15</v>
      </c>
      <c r="E5">
        <v>20</v>
      </c>
    </row>
    <row r="6" spans="1:8" x14ac:dyDescent="0.25">
      <c r="A6" t="s">
        <v>11</v>
      </c>
      <c r="B6" t="s">
        <v>5</v>
      </c>
      <c r="C6">
        <v>250</v>
      </c>
      <c r="D6">
        <v>12</v>
      </c>
      <c r="E6">
        <v>21</v>
      </c>
      <c r="G6" s="3" t="s">
        <v>44</v>
      </c>
      <c r="H6">
        <f>COUNTIF(E2:E11, "&lt;20")</f>
        <v>0</v>
      </c>
    </row>
    <row r="7" spans="1:8" x14ac:dyDescent="0.25">
      <c r="A7" t="s">
        <v>12</v>
      </c>
      <c r="B7" t="s">
        <v>7</v>
      </c>
      <c r="C7">
        <v>400</v>
      </c>
      <c r="D7">
        <v>20</v>
      </c>
      <c r="E7">
        <v>20</v>
      </c>
      <c r="G7" s="3" t="s">
        <v>45</v>
      </c>
      <c r="H7">
        <f>COUNTIF(C2:C11, "&lt;200")</f>
        <v>2</v>
      </c>
    </row>
    <row r="8" spans="1:8" x14ac:dyDescent="0.25">
      <c r="A8" t="s">
        <v>13</v>
      </c>
      <c r="B8" t="s">
        <v>5</v>
      </c>
      <c r="C8">
        <v>350</v>
      </c>
      <c r="D8">
        <v>17</v>
      </c>
      <c r="E8">
        <v>21</v>
      </c>
      <c r="G8" s="3" t="s">
        <v>46</v>
      </c>
      <c r="H8">
        <f>COUNTIF(D2:D11,"&lt;10")</f>
        <v>2</v>
      </c>
    </row>
    <row r="9" spans="1:8" x14ac:dyDescent="0.25">
      <c r="A9" t="s">
        <v>15</v>
      </c>
      <c r="B9" t="s">
        <v>7</v>
      </c>
      <c r="C9">
        <v>500</v>
      </c>
      <c r="D9">
        <v>25</v>
      </c>
      <c r="E9">
        <v>20</v>
      </c>
    </row>
    <row r="10" spans="1:8" x14ac:dyDescent="0.25">
      <c r="A10" t="s">
        <v>16</v>
      </c>
      <c r="B10" t="s">
        <v>5</v>
      </c>
      <c r="C10">
        <v>450</v>
      </c>
      <c r="D10">
        <v>22</v>
      </c>
      <c r="E10">
        <v>21</v>
      </c>
    </row>
    <row r="11" spans="1:8" x14ac:dyDescent="0.25">
      <c r="A11" t="s">
        <v>17</v>
      </c>
      <c r="B11" t="s">
        <v>7</v>
      </c>
      <c r="C11">
        <v>600</v>
      </c>
      <c r="D11">
        <v>30</v>
      </c>
      <c r="E11">
        <v>20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1"/>
  <sheetViews>
    <sheetView zoomScaleNormal="100" workbookViewId="0">
      <selection activeCell="H8" sqref="H8"/>
    </sheetView>
  </sheetViews>
  <sheetFormatPr defaultRowHeight="15" x14ac:dyDescent="0.25"/>
  <cols>
    <col min="7" max="7" width="27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30" x14ac:dyDescent="0.25">
      <c r="A2" t="s">
        <v>5</v>
      </c>
      <c r="B2" t="s">
        <v>6</v>
      </c>
      <c r="C2">
        <v>100</v>
      </c>
      <c r="D2">
        <v>5</v>
      </c>
      <c r="E2">
        <v>20</v>
      </c>
      <c r="G2" s="6" t="s">
        <v>47</v>
      </c>
      <c r="H2">
        <f>SUMIFS(C2:C11,B2:B11,"Electronics",D2:D11,"&gt;10")</f>
        <v>1750</v>
      </c>
    </row>
    <row r="3" spans="1:8" ht="45" x14ac:dyDescent="0.25">
      <c r="A3" t="s">
        <v>7</v>
      </c>
      <c r="B3" t="s">
        <v>8</v>
      </c>
      <c r="C3">
        <v>200</v>
      </c>
      <c r="D3">
        <v>10</v>
      </c>
      <c r="E3">
        <v>20</v>
      </c>
      <c r="G3" s="6" t="s">
        <v>48</v>
      </c>
      <c r="H3">
        <f>SUMIFS(D2:D11,B2:B11,"Electronics",C2:C11,"&gt;150")</f>
        <v>87</v>
      </c>
    </row>
    <row r="4" spans="1:8" x14ac:dyDescent="0.25">
      <c r="A4" t="s">
        <v>9</v>
      </c>
      <c r="B4" t="s">
        <v>8</v>
      </c>
      <c r="C4">
        <v>150</v>
      </c>
      <c r="D4">
        <v>7</v>
      </c>
      <c r="E4">
        <v>21</v>
      </c>
    </row>
    <row r="5" spans="1:8" ht="30" x14ac:dyDescent="0.25">
      <c r="A5" t="s">
        <v>10</v>
      </c>
      <c r="B5" t="s">
        <v>6</v>
      </c>
      <c r="C5">
        <v>300</v>
      </c>
      <c r="D5">
        <v>15</v>
      </c>
      <c r="E5">
        <v>20</v>
      </c>
      <c r="G5" s="7" t="s">
        <v>49</v>
      </c>
      <c r="H5">
        <f>SUMIFS(C7:C16,B2:B11, "accessories", D2:D11, "&gt;10")</f>
        <v>600</v>
      </c>
    </row>
    <row r="6" spans="1:8" ht="45" x14ac:dyDescent="0.25">
      <c r="A6" t="s">
        <v>11</v>
      </c>
      <c r="B6" t="s">
        <v>8</v>
      </c>
      <c r="C6">
        <v>250</v>
      </c>
      <c r="D6">
        <v>12</v>
      </c>
      <c r="E6">
        <v>21</v>
      </c>
      <c r="G6" s="7" t="s">
        <v>50</v>
      </c>
      <c r="H6">
        <f>SUMIFS(C2:C11,B2:B11,"furniture", C2:C11,"&gt;150")</f>
        <v>850</v>
      </c>
    </row>
    <row r="7" spans="1:8" ht="45" x14ac:dyDescent="0.25">
      <c r="A7" t="s">
        <v>12</v>
      </c>
      <c r="B7" t="s">
        <v>6</v>
      </c>
      <c r="C7">
        <v>400</v>
      </c>
      <c r="D7">
        <v>20</v>
      </c>
      <c r="E7">
        <v>20</v>
      </c>
      <c r="G7" s="7" t="s">
        <v>51</v>
      </c>
      <c r="H7">
        <f>SUMIFS(C2:C11,B2:B11,"accessories",E2:E11,""&gt;20)</f>
        <v>0</v>
      </c>
    </row>
    <row r="8" spans="1:8" x14ac:dyDescent="0.2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8" x14ac:dyDescent="0.2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8" x14ac:dyDescent="0.2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8" x14ac:dyDescent="0.25">
      <c r="A11" t="s">
        <v>17</v>
      </c>
      <c r="B11" t="s">
        <v>6</v>
      </c>
      <c r="C11">
        <v>600</v>
      </c>
      <c r="D11">
        <v>30</v>
      </c>
      <c r="E11">
        <v>20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1"/>
  <sheetViews>
    <sheetView zoomScale="98" zoomScaleNormal="98" workbookViewId="0">
      <selection activeCell="H7" sqref="H7"/>
    </sheetView>
  </sheetViews>
  <sheetFormatPr defaultRowHeight="15" x14ac:dyDescent="0.25"/>
  <cols>
    <col min="7" max="7" width="2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30" x14ac:dyDescent="0.25">
      <c r="A2" t="s">
        <v>5</v>
      </c>
      <c r="B2" t="s">
        <v>6</v>
      </c>
      <c r="C2">
        <v>100</v>
      </c>
      <c r="D2">
        <v>5</v>
      </c>
      <c r="E2">
        <v>20</v>
      </c>
      <c r="G2" s="6" t="s">
        <v>52</v>
      </c>
      <c r="H2">
        <f>COUNTIFS(C2:C11,"&gt;150",D2:D11,"&lt;15")</f>
        <v>2</v>
      </c>
    </row>
    <row r="3" spans="1:8" ht="30" x14ac:dyDescent="0.25">
      <c r="A3" t="s">
        <v>7</v>
      </c>
      <c r="B3" t="s">
        <v>8</v>
      </c>
      <c r="C3">
        <v>200</v>
      </c>
      <c r="D3">
        <v>10</v>
      </c>
      <c r="E3">
        <v>20</v>
      </c>
      <c r="G3" s="6" t="s">
        <v>53</v>
      </c>
      <c r="H3">
        <f>COUNTIFS(D2:D11,"&gt;10",E2:E11,"&gt;20")</f>
        <v>3</v>
      </c>
    </row>
    <row r="4" spans="1:8" x14ac:dyDescent="0.25">
      <c r="A4" t="s">
        <v>9</v>
      </c>
      <c r="B4" t="s">
        <v>8</v>
      </c>
      <c r="C4">
        <v>150</v>
      </c>
      <c r="D4">
        <v>7</v>
      </c>
      <c r="E4">
        <v>21</v>
      </c>
    </row>
    <row r="5" spans="1:8" ht="30" x14ac:dyDescent="0.25">
      <c r="A5" t="s">
        <v>10</v>
      </c>
      <c r="B5" t="s">
        <v>6</v>
      </c>
      <c r="C5">
        <v>300</v>
      </c>
      <c r="D5">
        <v>15</v>
      </c>
      <c r="E5">
        <v>20</v>
      </c>
      <c r="G5" s="7" t="s">
        <v>54</v>
      </c>
      <c r="H5">
        <f>COUNTIFS(C2:C11, "&lt;200", E2:E11,"&gt;20")</f>
        <v>1</v>
      </c>
    </row>
    <row r="6" spans="1:8" ht="30" x14ac:dyDescent="0.25">
      <c r="A6" t="s">
        <v>11</v>
      </c>
      <c r="B6" t="s">
        <v>8</v>
      </c>
      <c r="C6">
        <v>250</v>
      </c>
      <c r="D6">
        <v>12</v>
      </c>
      <c r="E6">
        <v>21</v>
      </c>
      <c r="G6" s="7" t="s">
        <v>55</v>
      </c>
      <c r="H6">
        <f>COUNTIFS(D2:D11, "&gt;10", E2:E11, "&lt;21")</f>
        <v>4</v>
      </c>
    </row>
    <row r="7" spans="1:8" x14ac:dyDescent="0.2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8" x14ac:dyDescent="0.2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8" x14ac:dyDescent="0.2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8" x14ac:dyDescent="0.2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8" x14ac:dyDescent="0.25">
      <c r="A11" t="s">
        <v>17</v>
      </c>
      <c r="B11" t="s">
        <v>6</v>
      </c>
      <c r="C11">
        <v>600</v>
      </c>
      <c r="D11">
        <v>30</v>
      </c>
      <c r="E11">
        <v>20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0"/>
  <sheetViews>
    <sheetView topLeftCell="A4" zoomScale="124" zoomScaleNormal="124" workbookViewId="0">
      <selection activeCell="F3" sqref="F3"/>
    </sheetView>
  </sheetViews>
  <sheetFormatPr defaultRowHeight="15" x14ac:dyDescent="0.25"/>
  <cols>
    <col min="1" max="1" width="12.28515625" customWidth="1"/>
    <col min="2" max="2" width="11.28515625" customWidth="1"/>
    <col min="3" max="3" width="18" customWidth="1"/>
    <col min="6" max="6" width="15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</row>
    <row r="2" spans="1:6" x14ac:dyDescent="0.25">
      <c r="A2" t="s">
        <v>5</v>
      </c>
      <c r="B2" t="s">
        <v>6</v>
      </c>
      <c r="C2">
        <v>100</v>
      </c>
      <c r="D2">
        <v>5</v>
      </c>
      <c r="E2">
        <v>20</v>
      </c>
      <c r="F2" t="str">
        <f>CONCATENATE(A2,"-",B2)</f>
        <v>A-Electronics</v>
      </c>
    </row>
    <row r="3" spans="1:6" x14ac:dyDescent="0.25">
      <c r="A3" t="s">
        <v>7</v>
      </c>
      <c r="B3" t="s">
        <v>8</v>
      </c>
      <c r="C3">
        <v>200</v>
      </c>
      <c r="D3">
        <v>10</v>
      </c>
      <c r="E3">
        <v>20</v>
      </c>
      <c r="F3" t="str">
        <f t="shared" ref="F3:F11" si="0">CONCATENATE(A3,"-",B3)</f>
        <v>B-Accessories</v>
      </c>
    </row>
    <row r="4" spans="1:6" x14ac:dyDescent="0.25">
      <c r="A4" t="s">
        <v>9</v>
      </c>
      <c r="B4" t="s">
        <v>8</v>
      </c>
      <c r="C4">
        <v>150</v>
      </c>
      <c r="D4">
        <v>7</v>
      </c>
      <c r="E4">
        <v>21</v>
      </c>
      <c r="F4" t="str">
        <f t="shared" si="0"/>
        <v>C-Accessories</v>
      </c>
    </row>
    <row r="5" spans="1:6" x14ac:dyDescent="0.25">
      <c r="A5" t="s">
        <v>10</v>
      </c>
      <c r="B5" t="s">
        <v>6</v>
      </c>
      <c r="C5">
        <v>300</v>
      </c>
      <c r="D5">
        <v>15</v>
      </c>
      <c r="E5">
        <v>20</v>
      </c>
      <c r="F5" t="str">
        <f t="shared" si="0"/>
        <v>D-Electronics</v>
      </c>
    </row>
    <row r="6" spans="1:6" x14ac:dyDescent="0.25">
      <c r="A6" t="s">
        <v>11</v>
      </c>
      <c r="B6" t="s">
        <v>8</v>
      </c>
      <c r="C6">
        <v>250</v>
      </c>
      <c r="D6">
        <v>12</v>
      </c>
      <c r="E6">
        <v>21</v>
      </c>
      <c r="F6" t="str">
        <f t="shared" si="0"/>
        <v>E-Accessories</v>
      </c>
    </row>
    <row r="7" spans="1:6" x14ac:dyDescent="0.25">
      <c r="A7" t="s">
        <v>12</v>
      </c>
      <c r="B7" t="s">
        <v>6</v>
      </c>
      <c r="C7">
        <v>400</v>
      </c>
      <c r="D7">
        <v>20</v>
      </c>
      <c r="E7">
        <v>20</v>
      </c>
      <c r="F7" t="str">
        <f t="shared" si="0"/>
        <v>F-Electronics</v>
      </c>
    </row>
    <row r="8" spans="1:6" x14ac:dyDescent="0.25">
      <c r="A8" t="s">
        <v>13</v>
      </c>
      <c r="B8" t="s">
        <v>14</v>
      </c>
      <c r="C8">
        <v>350</v>
      </c>
      <c r="D8">
        <v>17</v>
      </c>
      <c r="E8">
        <v>21</v>
      </c>
      <c r="F8" t="str">
        <f t="shared" si="0"/>
        <v>G-Furniture</v>
      </c>
    </row>
    <row r="9" spans="1:6" x14ac:dyDescent="0.25">
      <c r="A9" t="s">
        <v>15</v>
      </c>
      <c r="B9" t="s">
        <v>14</v>
      </c>
      <c r="C9">
        <v>500</v>
      </c>
      <c r="D9">
        <v>25</v>
      </c>
      <c r="E9">
        <v>20</v>
      </c>
      <c r="F9" t="str">
        <f t="shared" si="0"/>
        <v>H-Furniture</v>
      </c>
    </row>
    <row r="10" spans="1:6" x14ac:dyDescent="0.25">
      <c r="A10" t="s">
        <v>16</v>
      </c>
      <c r="B10" t="s">
        <v>6</v>
      </c>
      <c r="C10">
        <v>450</v>
      </c>
      <c r="D10">
        <v>22</v>
      </c>
      <c r="E10">
        <v>21</v>
      </c>
      <c r="F10" t="str">
        <f t="shared" si="0"/>
        <v>I-Electronics</v>
      </c>
    </row>
    <row r="11" spans="1:6" x14ac:dyDescent="0.25">
      <c r="A11" t="s">
        <v>17</v>
      </c>
      <c r="B11" t="s">
        <v>6</v>
      </c>
      <c r="C11">
        <v>600</v>
      </c>
      <c r="D11">
        <v>30</v>
      </c>
      <c r="E11">
        <v>20</v>
      </c>
      <c r="F11" t="str">
        <f t="shared" si="0"/>
        <v>J-Electronics</v>
      </c>
    </row>
    <row r="15" spans="1:6" x14ac:dyDescent="0.25">
      <c r="A15" s="3" t="s">
        <v>56</v>
      </c>
      <c r="B15" s="3" t="s">
        <v>57</v>
      </c>
      <c r="C15" s="3" t="s">
        <v>68</v>
      </c>
    </row>
    <row r="16" spans="1:6" x14ac:dyDescent="0.25">
      <c r="A16" t="s">
        <v>58</v>
      </c>
      <c r="B16" t="s">
        <v>63</v>
      </c>
    </row>
    <row r="17" spans="1:2" x14ac:dyDescent="0.25">
      <c r="A17" t="s">
        <v>59</v>
      </c>
      <c r="B17" t="s">
        <v>64</v>
      </c>
    </row>
    <row r="18" spans="1:2" x14ac:dyDescent="0.25">
      <c r="A18" t="s">
        <v>60</v>
      </c>
      <c r="B18" t="s">
        <v>65</v>
      </c>
    </row>
    <row r="19" spans="1:2" x14ac:dyDescent="0.25">
      <c r="A19" t="s">
        <v>61</v>
      </c>
      <c r="B19" t="s">
        <v>66</v>
      </c>
    </row>
    <row r="20" spans="1:2" x14ac:dyDescent="0.25">
      <c r="A20" t="s">
        <v>62</v>
      </c>
      <c r="B20" t="s">
        <v>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4"/>
  <sheetViews>
    <sheetView workbookViewId="0">
      <selection activeCell="H3" sqref="H3"/>
    </sheetView>
  </sheetViews>
  <sheetFormatPr defaultRowHeight="15" x14ac:dyDescent="0.25"/>
  <cols>
    <col min="1" max="1" width="31.7109375" style="9" customWidth="1"/>
    <col min="2" max="2" width="13.28515625" customWidth="1"/>
  </cols>
  <sheetData>
    <row r="1" spans="1:8" x14ac:dyDescent="0.25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1" t="s">
        <v>21</v>
      </c>
      <c r="H1" s="1" t="s">
        <v>22</v>
      </c>
    </row>
    <row r="2" spans="1:8" x14ac:dyDescent="0.25">
      <c r="A2" s="9" t="s">
        <v>5</v>
      </c>
      <c r="B2" t="s">
        <v>6</v>
      </c>
      <c r="C2">
        <v>100</v>
      </c>
      <c r="D2">
        <v>5</v>
      </c>
      <c r="E2">
        <v>20</v>
      </c>
      <c r="F2" t="str">
        <f>LEFT(B2,2)</f>
        <v>El</v>
      </c>
      <c r="G2" t="str">
        <f>RIGHT(B2,2)</f>
        <v>cs</v>
      </c>
      <c r="H2" t="str">
        <f>MID(B2,3,5)</f>
        <v>ectro</v>
      </c>
    </row>
    <row r="3" spans="1:8" x14ac:dyDescent="0.25">
      <c r="A3" s="9" t="s">
        <v>7</v>
      </c>
      <c r="B3" t="s">
        <v>8</v>
      </c>
      <c r="C3">
        <v>200</v>
      </c>
      <c r="D3">
        <v>10</v>
      </c>
      <c r="E3">
        <v>20</v>
      </c>
      <c r="F3" t="str">
        <f>LEFT(B3,2)</f>
        <v>Ac</v>
      </c>
      <c r="G3" t="str">
        <f t="shared" ref="G3:G11" si="0">RIGHT(B3,2)</f>
        <v>es</v>
      </c>
      <c r="H3" t="str">
        <f t="shared" ref="H3:H11" si="1">MID(B3,3,5)</f>
        <v>cesso</v>
      </c>
    </row>
    <row r="4" spans="1:8" x14ac:dyDescent="0.25">
      <c r="A4" s="9" t="s">
        <v>9</v>
      </c>
      <c r="B4" t="s">
        <v>8</v>
      </c>
      <c r="C4">
        <v>150</v>
      </c>
      <c r="D4">
        <v>7</v>
      </c>
      <c r="E4">
        <v>21</v>
      </c>
      <c r="F4" t="str">
        <f t="shared" ref="F4:F11" si="2">LEFT(B4,2)</f>
        <v>Ac</v>
      </c>
      <c r="G4" t="str">
        <f t="shared" si="0"/>
        <v>es</v>
      </c>
      <c r="H4" t="str">
        <f>MID(B4,3,5)</f>
        <v>cesso</v>
      </c>
    </row>
    <row r="5" spans="1:8" x14ac:dyDescent="0.25">
      <c r="A5" s="9" t="s">
        <v>10</v>
      </c>
      <c r="B5" t="s">
        <v>6</v>
      </c>
      <c r="C5">
        <v>300</v>
      </c>
      <c r="D5">
        <v>15</v>
      </c>
      <c r="E5">
        <v>20</v>
      </c>
      <c r="F5" t="str">
        <f t="shared" si="2"/>
        <v>El</v>
      </c>
      <c r="G5" t="str">
        <f t="shared" si="0"/>
        <v>cs</v>
      </c>
      <c r="H5" t="str">
        <f t="shared" si="1"/>
        <v>ectro</v>
      </c>
    </row>
    <row r="6" spans="1:8" x14ac:dyDescent="0.25">
      <c r="A6" s="9" t="s">
        <v>11</v>
      </c>
      <c r="B6" t="s">
        <v>8</v>
      </c>
      <c r="C6">
        <v>250</v>
      </c>
      <c r="D6">
        <v>12</v>
      </c>
      <c r="E6">
        <v>21</v>
      </c>
      <c r="F6" t="str">
        <f t="shared" si="2"/>
        <v>Ac</v>
      </c>
      <c r="G6" t="str">
        <f t="shared" si="0"/>
        <v>es</v>
      </c>
      <c r="H6" t="str">
        <f t="shared" si="1"/>
        <v>cesso</v>
      </c>
    </row>
    <row r="7" spans="1:8" x14ac:dyDescent="0.25">
      <c r="A7" s="9" t="s">
        <v>12</v>
      </c>
      <c r="B7" t="s">
        <v>6</v>
      </c>
      <c r="C7">
        <v>400</v>
      </c>
      <c r="D7">
        <v>20</v>
      </c>
      <c r="E7">
        <v>20</v>
      </c>
      <c r="F7" t="str">
        <f t="shared" si="2"/>
        <v>El</v>
      </c>
      <c r="G7" t="str">
        <f t="shared" si="0"/>
        <v>cs</v>
      </c>
      <c r="H7" t="str">
        <f t="shared" si="1"/>
        <v>ectro</v>
      </c>
    </row>
    <row r="8" spans="1:8" x14ac:dyDescent="0.25">
      <c r="A8" s="9" t="s">
        <v>13</v>
      </c>
      <c r="B8" t="s">
        <v>14</v>
      </c>
      <c r="C8">
        <v>350</v>
      </c>
      <c r="D8">
        <v>17</v>
      </c>
      <c r="E8">
        <v>21</v>
      </c>
      <c r="F8" t="str">
        <f t="shared" si="2"/>
        <v>Fu</v>
      </c>
      <c r="G8" t="str">
        <f t="shared" si="0"/>
        <v>re</v>
      </c>
      <c r="H8" t="str">
        <f t="shared" si="1"/>
        <v>rnitu</v>
      </c>
    </row>
    <row r="9" spans="1:8" x14ac:dyDescent="0.25">
      <c r="A9" s="9" t="s">
        <v>15</v>
      </c>
      <c r="B9" t="s">
        <v>14</v>
      </c>
      <c r="C9">
        <v>500</v>
      </c>
      <c r="D9">
        <v>25</v>
      </c>
      <c r="E9">
        <v>20</v>
      </c>
      <c r="F9" t="str">
        <f t="shared" si="2"/>
        <v>Fu</v>
      </c>
      <c r="G9" t="str">
        <f t="shared" si="0"/>
        <v>re</v>
      </c>
      <c r="H9" t="str">
        <f t="shared" si="1"/>
        <v>rnitu</v>
      </c>
    </row>
    <row r="10" spans="1:8" x14ac:dyDescent="0.25">
      <c r="A10" s="9" t="s">
        <v>16</v>
      </c>
      <c r="B10" t="s">
        <v>6</v>
      </c>
      <c r="C10">
        <v>450</v>
      </c>
      <c r="D10">
        <v>22</v>
      </c>
      <c r="E10">
        <v>21</v>
      </c>
      <c r="F10" t="str">
        <f t="shared" si="2"/>
        <v>El</v>
      </c>
      <c r="G10" t="str">
        <f t="shared" si="0"/>
        <v>cs</v>
      </c>
      <c r="H10" t="str">
        <f t="shared" si="1"/>
        <v>ectro</v>
      </c>
    </row>
    <row r="11" spans="1:8" x14ac:dyDescent="0.25">
      <c r="A11" s="9" t="s">
        <v>17</v>
      </c>
      <c r="B11" t="s">
        <v>6</v>
      </c>
      <c r="C11">
        <v>600</v>
      </c>
      <c r="D11">
        <v>30</v>
      </c>
      <c r="E11">
        <v>20</v>
      </c>
      <c r="F11" t="str">
        <f t="shared" si="2"/>
        <v>El</v>
      </c>
      <c r="G11" t="str">
        <f t="shared" si="0"/>
        <v>cs</v>
      </c>
      <c r="H11" t="str">
        <f t="shared" si="1"/>
        <v>ectro</v>
      </c>
    </row>
    <row r="15" spans="1:8" ht="21.75" x14ac:dyDescent="0.6">
      <c r="A15" s="10"/>
      <c r="B15" s="10"/>
      <c r="C15" s="10"/>
    </row>
    <row r="16" spans="1:8" ht="21.75" x14ac:dyDescent="0.6">
      <c r="A16" s="12" t="s">
        <v>69</v>
      </c>
      <c r="B16" s="12" t="s">
        <v>70</v>
      </c>
      <c r="C16" s="10" t="str">
        <f>MID(A16,11,5)</f>
        <v/>
      </c>
    </row>
    <row r="17" spans="1:3" ht="21.75" x14ac:dyDescent="0.6">
      <c r="A17" s="11" t="s">
        <v>71</v>
      </c>
      <c r="B17" s="10"/>
      <c r="C17" s="10"/>
    </row>
    <row r="18" spans="1:3" ht="21.75" x14ac:dyDescent="0.6">
      <c r="A18" s="11" t="s">
        <v>72</v>
      </c>
      <c r="B18" s="10"/>
      <c r="C18" s="10"/>
    </row>
    <row r="19" spans="1:3" ht="21.75" x14ac:dyDescent="0.6">
      <c r="A19" s="11" t="s">
        <v>73</v>
      </c>
      <c r="B19" s="10"/>
      <c r="C19" s="10"/>
    </row>
    <row r="20" spans="1:3" ht="21.75" x14ac:dyDescent="0.6">
      <c r="A20" s="11" t="s">
        <v>74</v>
      </c>
      <c r="B20" s="10"/>
      <c r="C20" s="10"/>
    </row>
    <row r="21" spans="1:3" ht="21.75" x14ac:dyDescent="0.6">
      <c r="A21" s="10"/>
      <c r="B21" s="10"/>
      <c r="C21" s="10"/>
    </row>
    <row r="22" spans="1:3" ht="21.75" x14ac:dyDescent="0.6">
      <c r="A22" s="10"/>
      <c r="B22" s="10"/>
      <c r="C22" s="10"/>
    </row>
    <row r="23" spans="1:3" ht="21.75" x14ac:dyDescent="0.6">
      <c r="A23" s="10"/>
      <c r="B23" s="10"/>
      <c r="C23" s="10"/>
    </row>
    <row r="24" spans="1:3" ht="21.75" x14ac:dyDescent="0.6">
      <c r="A24" s="10"/>
      <c r="B24" s="10"/>
      <c r="C24" s="10"/>
    </row>
  </sheetData>
  <hyperlinks>
    <hyperlink ref="A17" r:id="rId1" xr:uid="{BE82D534-F625-4DD3-A8E1-88494C1A2B5C}"/>
    <hyperlink ref="A18" r:id="rId2" xr:uid="{9B8B8BE1-F0E9-42E0-86E1-D79EC684D369}"/>
    <hyperlink ref="A19" r:id="rId3" xr:uid="{F1DA196A-85DD-4D1D-B36D-2D1DCF6E0EB6}"/>
    <hyperlink ref="A20" r:id="rId4" xr:uid="{588A56EC-DA48-43AF-8DB1-2A60951C8B9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7"/>
  <sheetViews>
    <sheetView workbookViewId="0">
      <selection sqref="A1:H21"/>
    </sheetView>
  </sheetViews>
  <sheetFormatPr defaultRowHeight="15" x14ac:dyDescent="0.25"/>
  <cols>
    <col min="2" max="2" width="26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23</v>
      </c>
    </row>
    <row r="2" spans="1:6" x14ac:dyDescent="0.25">
      <c r="A2" t="s">
        <v>5</v>
      </c>
      <c r="B2" t="s">
        <v>6</v>
      </c>
      <c r="C2">
        <v>100</v>
      </c>
      <c r="D2">
        <v>5</v>
      </c>
      <c r="E2">
        <v>20</v>
      </c>
      <c r="F2">
        <f>LEN(B2)</f>
        <v>11</v>
      </c>
    </row>
    <row r="3" spans="1:6" x14ac:dyDescent="0.25">
      <c r="A3" t="s">
        <v>7</v>
      </c>
      <c r="B3" t="s">
        <v>8</v>
      </c>
      <c r="C3">
        <v>200</v>
      </c>
      <c r="D3">
        <v>10</v>
      </c>
      <c r="E3">
        <v>20</v>
      </c>
      <c r="F3">
        <f t="shared" ref="F3:F11" si="0">LEN(B3)</f>
        <v>11</v>
      </c>
    </row>
    <row r="4" spans="1:6" x14ac:dyDescent="0.25">
      <c r="A4" t="s">
        <v>9</v>
      </c>
      <c r="B4" t="s">
        <v>8</v>
      </c>
      <c r="C4">
        <v>150</v>
      </c>
      <c r="D4">
        <v>7</v>
      </c>
      <c r="E4">
        <v>21</v>
      </c>
      <c r="F4">
        <f t="shared" si="0"/>
        <v>11</v>
      </c>
    </row>
    <row r="5" spans="1:6" x14ac:dyDescent="0.25">
      <c r="A5" t="s">
        <v>10</v>
      </c>
      <c r="B5" t="s">
        <v>6</v>
      </c>
      <c r="C5">
        <v>300</v>
      </c>
      <c r="D5">
        <v>15</v>
      </c>
      <c r="E5">
        <v>20</v>
      </c>
      <c r="F5">
        <f t="shared" si="0"/>
        <v>11</v>
      </c>
    </row>
    <row r="6" spans="1:6" x14ac:dyDescent="0.25">
      <c r="A6" t="s">
        <v>11</v>
      </c>
      <c r="B6" t="s">
        <v>8</v>
      </c>
      <c r="C6">
        <v>250</v>
      </c>
      <c r="D6">
        <v>12</v>
      </c>
      <c r="E6">
        <v>21</v>
      </c>
      <c r="F6">
        <f t="shared" si="0"/>
        <v>11</v>
      </c>
    </row>
    <row r="7" spans="1:6" x14ac:dyDescent="0.25">
      <c r="A7" t="s">
        <v>12</v>
      </c>
      <c r="B7" t="s">
        <v>6</v>
      </c>
      <c r="C7">
        <v>400</v>
      </c>
      <c r="D7">
        <v>20</v>
      </c>
      <c r="E7">
        <v>20</v>
      </c>
      <c r="F7">
        <f t="shared" si="0"/>
        <v>11</v>
      </c>
    </row>
    <row r="8" spans="1:6" x14ac:dyDescent="0.25">
      <c r="A8" t="s">
        <v>13</v>
      </c>
      <c r="B8" t="s">
        <v>14</v>
      </c>
      <c r="C8">
        <v>350</v>
      </c>
      <c r="D8">
        <v>17</v>
      </c>
      <c r="E8">
        <v>21</v>
      </c>
      <c r="F8">
        <f t="shared" si="0"/>
        <v>9</v>
      </c>
    </row>
    <row r="9" spans="1:6" x14ac:dyDescent="0.25">
      <c r="A9" t="s">
        <v>15</v>
      </c>
      <c r="B9" t="s">
        <v>14</v>
      </c>
      <c r="C9">
        <v>500</v>
      </c>
      <c r="D9">
        <v>25</v>
      </c>
      <c r="E9">
        <v>20</v>
      </c>
      <c r="F9">
        <f t="shared" si="0"/>
        <v>9</v>
      </c>
    </row>
    <row r="10" spans="1:6" x14ac:dyDescent="0.25">
      <c r="A10" t="s">
        <v>16</v>
      </c>
      <c r="B10" t="s">
        <v>6</v>
      </c>
      <c r="C10">
        <v>450</v>
      </c>
      <c r="D10">
        <v>22</v>
      </c>
      <c r="E10">
        <v>21</v>
      </c>
      <c r="F10">
        <f t="shared" si="0"/>
        <v>11</v>
      </c>
    </row>
    <row r="11" spans="1:6" x14ac:dyDescent="0.25">
      <c r="A11" t="s">
        <v>17</v>
      </c>
      <c r="B11" t="s">
        <v>6</v>
      </c>
      <c r="C11">
        <v>600</v>
      </c>
      <c r="D11">
        <v>30</v>
      </c>
      <c r="E11">
        <v>20</v>
      </c>
      <c r="F11">
        <f t="shared" si="0"/>
        <v>11</v>
      </c>
    </row>
    <row r="16" spans="1:6" x14ac:dyDescent="0.25">
      <c r="B16" t="s">
        <v>76</v>
      </c>
      <c r="C16">
        <f>LEN(B16)</f>
        <v>26</v>
      </c>
    </row>
    <row r="17" spans="2:3" x14ac:dyDescent="0.25">
      <c r="B17" t="s">
        <v>75</v>
      </c>
      <c r="C17">
        <f>LEN(B17)</f>
        <v>24</v>
      </c>
    </row>
  </sheetData>
  <autoFilter ref="B1:B17" xr:uid="{00000000-0001-0000-0E00-000000000000}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FD51-BB20-4692-99F6-7FC4BDFCE7B0}">
  <dimension ref="A1:F7"/>
  <sheetViews>
    <sheetView zoomScale="141" zoomScaleNormal="141" workbookViewId="0">
      <selection activeCell="C2" sqref="C2:C7"/>
    </sheetView>
  </sheetViews>
  <sheetFormatPr defaultRowHeight="15" x14ac:dyDescent="0.25"/>
  <cols>
    <col min="1" max="1" width="16.7109375" customWidth="1"/>
    <col min="4" max="4" width="12" customWidth="1"/>
  </cols>
  <sheetData>
    <row r="1" spans="1:6" x14ac:dyDescent="0.25">
      <c r="A1" s="1" t="s">
        <v>77</v>
      </c>
      <c r="B1" s="1" t="s">
        <v>84</v>
      </c>
      <c r="C1" s="1" t="s">
        <v>86</v>
      </c>
      <c r="D1" s="1" t="s">
        <v>85</v>
      </c>
      <c r="E1" s="1"/>
      <c r="F1" s="1"/>
    </row>
    <row r="2" spans="1:6" x14ac:dyDescent="0.25">
      <c r="A2" t="s">
        <v>78</v>
      </c>
      <c r="B2">
        <f>LEN(A2)</f>
        <v>14</v>
      </c>
      <c r="C2" t="str">
        <f>TRIM(A2)</f>
        <v>United States</v>
      </c>
    </row>
    <row r="3" spans="1:6" x14ac:dyDescent="0.25">
      <c r="A3" t="s">
        <v>79</v>
      </c>
      <c r="B3">
        <f t="shared" ref="B3:B7" si="0">LEN(A3)</f>
        <v>6</v>
      </c>
      <c r="C3" t="str">
        <f t="shared" ref="C3:C7" si="1">TRIM(A3)</f>
        <v>Kenya</v>
      </c>
    </row>
    <row r="4" spans="1:6" x14ac:dyDescent="0.25">
      <c r="A4" t="s">
        <v>80</v>
      </c>
      <c r="B4">
        <f t="shared" si="0"/>
        <v>11</v>
      </c>
      <c r="C4" t="str">
        <f t="shared" si="1"/>
        <v>Uganda</v>
      </c>
    </row>
    <row r="5" spans="1:6" x14ac:dyDescent="0.25">
      <c r="A5" t="s">
        <v>81</v>
      </c>
      <c r="B5">
        <f t="shared" si="0"/>
        <v>5</v>
      </c>
      <c r="C5" t="str">
        <f t="shared" si="1"/>
        <v>USA</v>
      </c>
    </row>
    <row r="6" spans="1:6" x14ac:dyDescent="0.25">
      <c r="A6" t="s">
        <v>82</v>
      </c>
      <c r="B6">
        <f t="shared" si="0"/>
        <v>11</v>
      </c>
      <c r="C6" t="str">
        <f t="shared" si="1"/>
        <v>Rwanda</v>
      </c>
    </row>
    <row r="7" spans="1:6" x14ac:dyDescent="0.25">
      <c r="A7" t="s">
        <v>83</v>
      </c>
      <c r="B7">
        <f t="shared" si="0"/>
        <v>12</v>
      </c>
      <c r="C7" t="str">
        <f t="shared" si="1"/>
        <v>Somalia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8"/>
  <sheetViews>
    <sheetView zoomScale="194" zoomScaleNormal="194" workbookViewId="0">
      <selection activeCell="F13" sqref="F13"/>
    </sheetView>
  </sheetViews>
  <sheetFormatPr defaultRowHeight="15" x14ac:dyDescent="0.25"/>
  <cols>
    <col min="6" max="6" width="23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</row>
    <row r="2" spans="1:6" x14ac:dyDescent="0.25">
      <c r="A2" t="s">
        <v>5</v>
      </c>
      <c r="B2" t="s">
        <v>6</v>
      </c>
      <c r="C2">
        <v>100</v>
      </c>
      <c r="D2">
        <v>5</v>
      </c>
      <c r="E2">
        <v>20</v>
      </c>
      <c r="F2" s="13">
        <f ca="1">TODAY()</f>
        <v>45762</v>
      </c>
    </row>
    <row r="3" spans="1:6" x14ac:dyDescent="0.25">
      <c r="A3" t="s">
        <v>7</v>
      </c>
      <c r="B3" t="s">
        <v>8</v>
      </c>
      <c r="C3">
        <v>200</v>
      </c>
      <c r="D3">
        <v>10</v>
      </c>
      <c r="E3">
        <v>20</v>
      </c>
      <c r="F3" s="13">
        <f t="shared" ref="F3:F11" ca="1" si="0">TODAY()</f>
        <v>45762</v>
      </c>
    </row>
    <row r="4" spans="1:6" x14ac:dyDescent="0.25">
      <c r="A4" t="s">
        <v>9</v>
      </c>
      <c r="B4" t="s">
        <v>8</v>
      </c>
      <c r="C4">
        <v>150</v>
      </c>
      <c r="D4">
        <v>7</v>
      </c>
      <c r="E4">
        <v>21</v>
      </c>
      <c r="F4" s="13">
        <f t="shared" ca="1" si="0"/>
        <v>45762</v>
      </c>
    </row>
    <row r="5" spans="1:6" x14ac:dyDescent="0.25">
      <c r="A5" t="s">
        <v>10</v>
      </c>
      <c r="B5" t="s">
        <v>6</v>
      </c>
      <c r="C5">
        <v>300</v>
      </c>
      <c r="D5">
        <v>15</v>
      </c>
      <c r="E5">
        <v>20</v>
      </c>
      <c r="F5" s="13">
        <f t="shared" ca="1" si="0"/>
        <v>45762</v>
      </c>
    </row>
    <row r="6" spans="1:6" x14ac:dyDescent="0.25">
      <c r="A6" t="s">
        <v>11</v>
      </c>
      <c r="B6" t="s">
        <v>8</v>
      </c>
      <c r="C6">
        <v>250</v>
      </c>
      <c r="D6">
        <v>12</v>
      </c>
      <c r="E6">
        <v>21</v>
      </c>
      <c r="F6" s="13">
        <f t="shared" ca="1" si="0"/>
        <v>45762</v>
      </c>
    </row>
    <row r="7" spans="1:6" x14ac:dyDescent="0.25">
      <c r="A7" t="s">
        <v>12</v>
      </c>
      <c r="B7" t="s">
        <v>6</v>
      </c>
      <c r="C7">
        <v>400</v>
      </c>
      <c r="D7">
        <v>20</v>
      </c>
      <c r="E7">
        <v>20</v>
      </c>
      <c r="F7" s="13">
        <f t="shared" ca="1" si="0"/>
        <v>45762</v>
      </c>
    </row>
    <row r="8" spans="1:6" x14ac:dyDescent="0.25">
      <c r="A8" t="s">
        <v>13</v>
      </c>
      <c r="B8" t="s">
        <v>14</v>
      </c>
      <c r="C8">
        <v>350</v>
      </c>
      <c r="D8">
        <v>17</v>
      </c>
      <c r="E8">
        <v>21</v>
      </c>
      <c r="F8" s="13">
        <f t="shared" ca="1" si="0"/>
        <v>45762</v>
      </c>
    </row>
    <row r="9" spans="1:6" x14ac:dyDescent="0.25">
      <c r="A9" t="s">
        <v>15</v>
      </c>
      <c r="B9" t="s">
        <v>14</v>
      </c>
      <c r="C9">
        <v>500</v>
      </c>
      <c r="D9">
        <v>25</v>
      </c>
      <c r="E9">
        <v>20</v>
      </c>
      <c r="F9" s="13">
        <f t="shared" ca="1" si="0"/>
        <v>45762</v>
      </c>
    </row>
    <row r="10" spans="1:6" x14ac:dyDescent="0.25">
      <c r="A10" t="s">
        <v>16</v>
      </c>
      <c r="B10" t="s">
        <v>6</v>
      </c>
      <c r="C10">
        <v>450</v>
      </c>
      <c r="D10">
        <v>22</v>
      </c>
      <c r="E10">
        <v>21</v>
      </c>
      <c r="F10" s="13">
        <f t="shared" ca="1" si="0"/>
        <v>45762</v>
      </c>
    </row>
    <row r="11" spans="1:6" x14ac:dyDescent="0.25">
      <c r="A11" t="s">
        <v>17</v>
      </c>
      <c r="B11" t="s">
        <v>6</v>
      </c>
      <c r="C11">
        <v>600</v>
      </c>
      <c r="D11">
        <v>30</v>
      </c>
      <c r="E11">
        <v>20</v>
      </c>
      <c r="F11" s="13">
        <f t="shared" ca="1" si="0"/>
        <v>45762</v>
      </c>
    </row>
    <row r="27" spans="6:6" x14ac:dyDescent="0.25">
      <c r="F27" s="13">
        <f ca="1">TODAY()</f>
        <v>45762</v>
      </c>
    </row>
    <row r="28" spans="6:6" x14ac:dyDescent="0.25">
      <c r="F28" s="14">
        <f ca="1">NOW()</f>
        <v>45762.950024652775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9"/>
  <sheetViews>
    <sheetView tabSelected="1" zoomScaleNormal="100" workbookViewId="0">
      <selection activeCell="H2" sqref="H2"/>
    </sheetView>
  </sheetViews>
  <sheetFormatPr defaultRowHeight="15" x14ac:dyDescent="0.25"/>
  <cols>
    <col min="1" max="2" width="9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25</v>
      </c>
      <c r="G1" s="1" t="s">
        <v>26</v>
      </c>
      <c r="H1" s="1" t="s">
        <v>27</v>
      </c>
    </row>
    <row r="2" spans="1:8" x14ac:dyDescent="0.25">
      <c r="A2" t="s">
        <v>5</v>
      </c>
      <c r="B2" t="s">
        <v>6</v>
      </c>
      <c r="C2">
        <v>100</v>
      </c>
      <c r="D2">
        <v>5</v>
      </c>
      <c r="E2">
        <v>20</v>
      </c>
      <c r="F2" s="2">
        <v>44957</v>
      </c>
      <c r="G2" s="2">
        <v>45322</v>
      </c>
      <c r="H2">
        <v>365</v>
      </c>
    </row>
    <row r="3" spans="1:8" x14ac:dyDescent="0.25">
      <c r="A3" t="s">
        <v>7</v>
      </c>
      <c r="B3" t="s">
        <v>8</v>
      </c>
      <c r="C3">
        <v>200</v>
      </c>
      <c r="D3">
        <v>10</v>
      </c>
      <c r="E3">
        <v>20</v>
      </c>
      <c r="F3" s="2">
        <v>44985</v>
      </c>
      <c r="G3" s="2">
        <v>45351</v>
      </c>
      <c r="H3">
        <v>366</v>
      </c>
    </row>
    <row r="4" spans="1:8" x14ac:dyDescent="0.25">
      <c r="A4" t="s">
        <v>9</v>
      </c>
      <c r="B4" t="s">
        <v>8</v>
      </c>
      <c r="C4">
        <v>150</v>
      </c>
      <c r="D4">
        <v>7</v>
      </c>
      <c r="E4">
        <v>21</v>
      </c>
      <c r="F4" s="2">
        <v>45016</v>
      </c>
      <c r="G4" s="2">
        <v>45382</v>
      </c>
      <c r="H4">
        <v>366</v>
      </c>
    </row>
    <row r="5" spans="1:8" x14ac:dyDescent="0.25">
      <c r="A5" t="s">
        <v>10</v>
      </c>
      <c r="B5" t="s">
        <v>6</v>
      </c>
      <c r="C5">
        <v>300</v>
      </c>
      <c r="D5">
        <v>15</v>
      </c>
      <c r="E5">
        <v>20</v>
      </c>
      <c r="F5" s="2">
        <v>45046</v>
      </c>
      <c r="G5" s="2">
        <v>45412</v>
      </c>
      <c r="H5">
        <v>366</v>
      </c>
    </row>
    <row r="6" spans="1:8" x14ac:dyDescent="0.25">
      <c r="A6" t="s">
        <v>11</v>
      </c>
      <c r="B6" t="s">
        <v>8</v>
      </c>
      <c r="C6">
        <v>250</v>
      </c>
      <c r="D6">
        <v>12</v>
      </c>
      <c r="E6">
        <v>21</v>
      </c>
      <c r="F6" s="2">
        <v>45077</v>
      </c>
      <c r="G6" s="2">
        <v>45443</v>
      </c>
      <c r="H6">
        <v>366</v>
      </c>
    </row>
    <row r="7" spans="1:8" x14ac:dyDescent="0.25">
      <c r="A7" t="s">
        <v>12</v>
      </c>
      <c r="B7" t="s">
        <v>6</v>
      </c>
      <c r="C7">
        <v>400</v>
      </c>
      <c r="D7">
        <v>20</v>
      </c>
      <c r="E7">
        <v>20</v>
      </c>
      <c r="F7" s="2">
        <v>45107</v>
      </c>
      <c r="G7" s="2">
        <v>45473</v>
      </c>
      <c r="H7">
        <v>366</v>
      </c>
    </row>
    <row r="8" spans="1:8" x14ac:dyDescent="0.25">
      <c r="A8" t="s">
        <v>13</v>
      </c>
      <c r="B8" t="s">
        <v>14</v>
      </c>
      <c r="C8">
        <v>350</v>
      </c>
      <c r="D8">
        <v>17</v>
      </c>
      <c r="E8">
        <v>21</v>
      </c>
      <c r="F8" s="2">
        <v>45138</v>
      </c>
      <c r="G8" s="2">
        <v>45504</v>
      </c>
      <c r="H8">
        <v>366</v>
      </c>
    </row>
    <row r="9" spans="1:8" x14ac:dyDescent="0.25">
      <c r="A9" t="s">
        <v>15</v>
      </c>
      <c r="B9" t="s">
        <v>14</v>
      </c>
      <c r="C9">
        <v>500</v>
      </c>
      <c r="D9">
        <v>25</v>
      </c>
      <c r="E9">
        <v>20</v>
      </c>
      <c r="F9" s="2">
        <v>45169</v>
      </c>
      <c r="G9" s="2">
        <v>45535</v>
      </c>
      <c r="H9">
        <v>366</v>
      </c>
    </row>
    <row r="10" spans="1:8" x14ac:dyDescent="0.25">
      <c r="A10" t="s">
        <v>16</v>
      </c>
      <c r="B10" t="s">
        <v>6</v>
      </c>
      <c r="C10">
        <v>450</v>
      </c>
      <c r="D10">
        <v>22</v>
      </c>
      <c r="E10">
        <v>21</v>
      </c>
      <c r="F10" s="2">
        <v>45199</v>
      </c>
      <c r="G10" s="2">
        <v>45565</v>
      </c>
      <c r="H10">
        <v>366</v>
      </c>
    </row>
    <row r="11" spans="1:8" x14ac:dyDescent="0.25">
      <c r="A11" t="s">
        <v>17</v>
      </c>
      <c r="B11" t="s">
        <v>6</v>
      </c>
      <c r="C11">
        <v>600</v>
      </c>
      <c r="D11">
        <v>30</v>
      </c>
      <c r="E11">
        <v>20</v>
      </c>
      <c r="F11" s="2">
        <v>45230</v>
      </c>
      <c r="G11" s="2">
        <v>45596</v>
      </c>
      <c r="H11">
        <v>366</v>
      </c>
    </row>
    <row r="18" spans="1:5" x14ac:dyDescent="0.25">
      <c r="A18" t="s">
        <v>87</v>
      </c>
      <c r="B18" t="s">
        <v>26</v>
      </c>
      <c r="C18" t="s">
        <v>88</v>
      </c>
      <c r="D18" t="s">
        <v>89</v>
      </c>
      <c r="E18" t="s">
        <v>90</v>
      </c>
    </row>
    <row r="19" spans="1:5" x14ac:dyDescent="0.25">
      <c r="A19" s="13">
        <v>44940</v>
      </c>
      <c r="B19" s="13">
        <f ca="1">TODAY()</f>
        <v>45762</v>
      </c>
      <c r="C19">
        <f ca="1">DATEDIF(A19,B19,"D")</f>
        <v>822</v>
      </c>
      <c r="D19">
        <f ca="1">DATEDIF(A19,B19,"M")</f>
        <v>27</v>
      </c>
      <c r="E19">
        <f ca="1">DATEDIF(A19,B19,"Y")</f>
        <v>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27FE6-318B-4FFE-8310-0231221C986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zoomScale="118" zoomScaleNormal="118" workbookViewId="0">
      <selection activeCell="E12" sqref="E1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 x14ac:dyDescent="0.2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 x14ac:dyDescent="0.2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 x14ac:dyDescent="0.2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 x14ac:dyDescent="0.2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 x14ac:dyDescent="0.2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 x14ac:dyDescent="0.2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 x14ac:dyDescent="0.2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 x14ac:dyDescent="0.2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 x14ac:dyDescent="0.2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 x14ac:dyDescent="0.25">
      <c r="A12" s="3" t="s">
        <v>29</v>
      </c>
      <c r="B12" s="3"/>
      <c r="C12" s="3">
        <f>AVERAGE(C2:C11)</f>
        <v>330</v>
      </c>
      <c r="D12" s="3">
        <f>AVERAGE(D2:D11)</f>
        <v>16.3</v>
      </c>
      <c r="E12" s="3">
        <f>AVERAGE(E2:E11)</f>
        <v>20.399999999999999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zoomScale="98" zoomScaleNormal="98" workbookViewId="0">
      <selection activeCell="A2" sqref="A2:A11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 x14ac:dyDescent="0.2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 x14ac:dyDescent="0.2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 x14ac:dyDescent="0.2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 x14ac:dyDescent="0.2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 x14ac:dyDescent="0.2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 x14ac:dyDescent="0.2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 x14ac:dyDescent="0.2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 x14ac:dyDescent="0.2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 x14ac:dyDescent="0.2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 x14ac:dyDescent="0.25">
      <c r="A12" s="3">
        <f>COUNT(A2:A11)</f>
        <v>0</v>
      </c>
      <c r="B12" s="3">
        <f>COUNT(B2:B11)</f>
        <v>0</v>
      </c>
      <c r="C12" s="3">
        <f t="shared" ref="C12:E12" si="0">COUNT(C2:C11)</f>
        <v>10</v>
      </c>
      <c r="D12" s="3">
        <f t="shared" si="0"/>
        <v>10</v>
      </c>
      <c r="E12" s="3">
        <f t="shared" si="0"/>
        <v>10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="118" zoomScaleNormal="118" workbookViewId="0">
      <selection activeCell="B6" sqref="B6"/>
    </sheetView>
  </sheetViews>
  <sheetFormatPr defaultRowHeight="15" x14ac:dyDescent="0.25"/>
  <cols>
    <col min="2" max="2" width="11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 x14ac:dyDescent="0.2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 x14ac:dyDescent="0.2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 x14ac:dyDescent="0.2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 x14ac:dyDescent="0.2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 x14ac:dyDescent="0.2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 x14ac:dyDescent="0.2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 x14ac:dyDescent="0.2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 x14ac:dyDescent="0.2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 x14ac:dyDescent="0.2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 x14ac:dyDescent="0.25">
      <c r="A12" s="3">
        <f>COUNTA(A2:A11)</f>
        <v>10</v>
      </c>
      <c r="B12" s="3">
        <f t="shared" ref="B12:E12" si="0">COUNTA(B2:B11)</f>
        <v>10</v>
      </c>
      <c r="C12" s="3">
        <f t="shared" si="0"/>
        <v>10</v>
      </c>
      <c r="D12" s="3">
        <f t="shared" si="0"/>
        <v>10</v>
      </c>
      <c r="E12" s="3">
        <f t="shared" si="0"/>
        <v>10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topLeftCell="A7" zoomScale="210" zoomScaleNormal="210" workbookViewId="0">
      <selection activeCell="C7" sqref="C7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</row>
    <row r="2" spans="1:6" x14ac:dyDescent="0.25">
      <c r="A2" t="s">
        <v>5</v>
      </c>
      <c r="B2" t="s">
        <v>6</v>
      </c>
      <c r="C2">
        <v>100</v>
      </c>
      <c r="D2">
        <v>5</v>
      </c>
      <c r="E2">
        <v>20</v>
      </c>
      <c r="F2">
        <v>456</v>
      </c>
    </row>
    <row r="3" spans="1:6" x14ac:dyDescent="0.2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6" x14ac:dyDescent="0.25">
      <c r="A4" t="s">
        <v>9</v>
      </c>
      <c r="C4">
        <v>150</v>
      </c>
      <c r="D4">
        <v>7</v>
      </c>
      <c r="E4">
        <v>21</v>
      </c>
    </row>
    <row r="5" spans="1:6" x14ac:dyDescent="0.25">
      <c r="A5" t="s">
        <v>10</v>
      </c>
      <c r="B5" t="s">
        <v>6</v>
      </c>
      <c r="C5">
        <v>300</v>
      </c>
      <c r="D5">
        <v>15</v>
      </c>
      <c r="E5">
        <v>20</v>
      </c>
      <c r="F5" t="s">
        <v>30</v>
      </c>
    </row>
    <row r="6" spans="1:6" x14ac:dyDescent="0.25">
      <c r="A6" t="s">
        <v>11</v>
      </c>
      <c r="B6" t="s">
        <v>8</v>
      </c>
      <c r="C6">
        <v>250</v>
      </c>
      <c r="E6">
        <v>21</v>
      </c>
    </row>
    <row r="7" spans="1:6" x14ac:dyDescent="0.25">
      <c r="A7" t="s">
        <v>12</v>
      </c>
      <c r="B7" t="s">
        <v>6</v>
      </c>
      <c r="D7">
        <v>20</v>
      </c>
      <c r="E7">
        <v>20</v>
      </c>
      <c r="F7">
        <v>100</v>
      </c>
    </row>
    <row r="8" spans="1:6" x14ac:dyDescent="0.25">
      <c r="A8" t="s">
        <v>13</v>
      </c>
      <c r="C8">
        <v>350</v>
      </c>
      <c r="D8">
        <v>17</v>
      </c>
      <c r="E8">
        <v>21</v>
      </c>
      <c r="F8">
        <v>100</v>
      </c>
    </row>
    <row r="9" spans="1:6" x14ac:dyDescent="0.25">
      <c r="A9" t="s">
        <v>15</v>
      </c>
      <c r="B9" t="s">
        <v>14</v>
      </c>
      <c r="D9">
        <v>25</v>
      </c>
      <c r="E9">
        <v>20</v>
      </c>
    </row>
    <row r="10" spans="1:6" x14ac:dyDescent="0.25">
      <c r="A10" t="s">
        <v>16</v>
      </c>
      <c r="C10">
        <v>450</v>
      </c>
      <c r="D10">
        <v>22</v>
      </c>
      <c r="E10">
        <v>21</v>
      </c>
      <c r="F10">
        <v>100</v>
      </c>
    </row>
    <row r="11" spans="1:6" x14ac:dyDescent="0.25">
      <c r="A11" t="s">
        <v>17</v>
      </c>
      <c r="B11" t="s">
        <v>6</v>
      </c>
      <c r="C11">
        <v>600</v>
      </c>
      <c r="D11">
        <v>30</v>
      </c>
      <c r="E11">
        <v>20</v>
      </c>
      <c r="F11">
        <v>100</v>
      </c>
    </row>
    <row r="12" spans="1:6" x14ac:dyDescent="0.25">
      <c r="A12" s="3">
        <f>COUNTBLANK(A2:A11)</f>
        <v>0</v>
      </c>
      <c r="B12" s="3">
        <f>COUNTBLANK(B2:B11)</f>
        <v>3</v>
      </c>
      <c r="C12" s="3">
        <f t="shared" ref="C12:F12" si="0">COUNTBLANK(C2:C11)</f>
        <v>2</v>
      </c>
      <c r="D12" s="3">
        <f t="shared" si="0"/>
        <v>1</v>
      </c>
      <c r="E12" s="3">
        <f t="shared" si="0"/>
        <v>0</v>
      </c>
      <c r="F12" s="3">
        <f t="shared" si="0"/>
        <v>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"/>
  <sheetViews>
    <sheetView zoomScale="190" zoomScaleNormal="190" workbookViewId="0">
      <selection activeCell="C12" sqref="C12:E1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 x14ac:dyDescent="0.2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 x14ac:dyDescent="0.2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 x14ac:dyDescent="0.25">
      <c r="A5" t="s">
        <v>10</v>
      </c>
      <c r="B5" t="s">
        <v>6</v>
      </c>
      <c r="C5">
        <v>300</v>
      </c>
      <c r="D5">
        <v>15</v>
      </c>
      <c r="E5">
        <v>20</v>
      </c>
    </row>
    <row r="6" spans="1:5" x14ac:dyDescent="0.25">
      <c r="A6" t="s">
        <v>11</v>
      </c>
      <c r="B6" t="s">
        <v>8</v>
      </c>
      <c r="C6">
        <v>250</v>
      </c>
      <c r="D6">
        <v>12</v>
      </c>
      <c r="E6">
        <v>21</v>
      </c>
    </row>
    <row r="7" spans="1:5" x14ac:dyDescent="0.25">
      <c r="A7" t="s">
        <v>12</v>
      </c>
      <c r="B7" t="s">
        <v>6</v>
      </c>
      <c r="C7">
        <v>400</v>
      </c>
      <c r="D7">
        <v>20</v>
      </c>
      <c r="E7">
        <v>20</v>
      </c>
    </row>
    <row r="8" spans="1:5" x14ac:dyDescent="0.2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 x14ac:dyDescent="0.2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 x14ac:dyDescent="0.2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 x14ac:dyDescent="0.2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 x14ac:dyDescent="0.25">
      <c r="C12" s="3">
        <f>MIN(C2:C11)</f>
        <v>100</v>
      </c>
      <c r="D12" s="3">
        <f t="shared" ref="D12:E12" si="0">MIN(D2:D11)</f>
        <v>5</v>
      </c>
      <c r="E12" s="3">
        <f t="shared" si="0"/>
        <v>20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zoomScaleNormal="100" workbookViewId="0">
      <selection activeCell="C13" sqref="C13"/>
    </sheetView>
  </sheetViews>
  <sheetFormatPr defaultRowHeight="15" x14ac:dyDescent="0.25"/>
  <cols>
    <col min="2" max="2" width="13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>
        <v>100</v>
      </c>
      <c r="D2">
        <v>5</v>
      </c>
      <c r="E2">
        <v>20</v>
      </c>
    </row>
    <row r="3" spans="1:5" x14ac:dyDescent="0.25">
      <c r="A3" t="s">
        <v>7</v>
      </c>
      <c r="B3" t="s">
        <v>8</v>
      </c>
      <c r="C3">
        <v>200</v>
      </c>
      <c r="D3">
        <v>10</v>
      </c>
      <c r="E3">
        <v>20</v>
      </c>
    </row>
    <row r="4" spans="1:5" x14ac:dyDescent="0.25">
      <c r="A4" t="s">
        <v>9</v>
      </c>
      <c r="B4" t="s">
        <v>8</v>
      </c>
      <c r="C4">
        <v>150</v>
      </c>
      <c r="D4">
        <v>7</v>
      </c>
      <c r="E4">
        <v>21</v>
      </c>
    </row>
    <row r="5" spans="1:5" x14ac:dyDescent="0.25">
      <c r="A5" t="s">
        <v>10</v>
      </c>
      <c r="B5" t="s">
        <v>6</v>
      </c>
      <c r="C5">
        <v>300</v>
      </c>
      <c r="D5">
        <v>15</v>
      </c>
      <c r="E5">
        <v>24</v>
      </c>
    </row>
    <row r="6" spans="1:5" x14ac:dyDescent="0.25">
      <c r="A6" t="s">
        <v>11</v>
      </c>
      <c r="B6" t="s">
        <v>8</v>
      </c>
      <c r="C6">
        <v>750</v>
      </c>
      <c r="D6">
        <v>56</v>
      </c>
      <c r="E6">
        <v>21</v>
      </c>
    </row>
    <row r="7" spans="1:5" x14ac:dyDescent="0.25">
      <c r="A7" t="s">
        <v>12</v>
      </c>
      <c r="B7" t="s">
        <v>6</v>
      </c>
      <c r="C7">
        <v>400</v>
      </c>
      <c r="D7">
        <v>20</v>
      </c>
      <c r="E7">
        <v>30</v>
      </c>
    </row>
    <row r="8" spans="1:5" x14ac:dyDescent="0.25">
      <c r="A8" t="s">
        <v>13</v>
      </c>
      <c r="B8" t="s">
        <v>14</v>
      </c>
      <c r="C8">
        <v>350</v>
      </c>
      <c r="D8">
        <v>17</v>
      </c>
      <c r="E8">
        <v>21</v>
      </c>
    </row>
    <row r="9" spans="1:5" x14ac:dyDescent="0.25">
      <c r="A9" t="s">
        <v>15</v>
      </c>
      <c r="B9" t="s">
        <v>14</v>
      </c>
      <c r="C9">
        <v>500</v>
      </c>
      <c r="D9">
        <v>25</v>
      </c>
      <c r="E9">
        <v>20</v>
      </c>
    </row>
    <row r="10" spans="1:5" x14ac:dyDescent="0.25">
      <c r="A10" t="s">
        <v>16</v>
      </c>
      <c r="B10" t="s">
        <v>6</v>
      </c>
      <c r="C10">
        <v>450</v>
      </c>
      <c r="D10">
        <v>22</v>
      </c>
      <c r="E10">
        <v>21</v>
      </c>
    </row>
    <row r="11" spans="1:5" x14ac:dyDescent="0.25">
      <c r="A11" t="s">
        <v>17</v>
      </c>
      <c r="B11" t="s">
        <v>6</v>
      </c>
      <c r="C11">
        <v>600</v>
      </c>
      <c r="D11">
        <v>30</v>
      </c>
      <c r="E11">
        <v>20</v>
      </c>
    </row>
    <row r="12" spans="1:5" x14ac:dyDescent="0.25">
      <c r="C12" s="3">
        <f>MAX(C2:C11)</f>
        <v>750</v>
      </c>
      <c r="D12" s="3">
        <f t="shared" ref="D12:E12" si="0">MAX(D2:D11)</f>
        <v>56</v>
      </c>
      <c r="E12" s="3">
        <f t="shared" si="0"/>
        <v>30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1"/>
  <sheetViews>
    <sheetView zoomScale="112" zoomScaleNormal="112" workbookViewId="0">
      <selection activeCell="J6" sqref="J6"/>
    </sheetView>
  </sheetViews>
  <sheetFormatPr defaultRowHeight="15" x14ac:dyDescent="0.25"/>
  <cols>
    <col min="2" max="2" width="10.5703125" customWidth="1"/>
    <col min="6" max="6" width="13" customWidth="1"/>
    <col min="7" max="7" width="17.85546875" customWidth="1"/>
    <col min="8" max="8" width="12.140625" customWidth="1"/>
    <col min="9" max="9" width="18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31</v>
      </c>
      <c r="G1" s="15" t="s">
        <v>91</v>
      </c>
      <c r="H1" s="15" t="s">
        <v>92</v>
      </c>
      <c r="I1" s="15" t="s">
        <v>93</v>
      </c>
    </row>
    <row r="2" spans="1:9" x14ac:dyDescent="0.25">
      <c r="A2" t="s">
        <v>5</v>
      </c>
      <c r="B2" t="s">
        <v>6</v>
      </c>
      <c r="C2">
        <v>100</v>
      </c>
      <c r="D2">
        <v>5</v>
      </c>
      <c r="E2">
        <v>20</v>
      </c>
      <c r="F2" t="str">
        <f>IF(C2&gt;200,"High Sales", "Low Sales")</f>
        <v>Low Sales</v>
      </c>
      <c r="G2" t="str">
        <f>IF(C2&gt;500,  "profitable", "Not profitable")</f>
        <v>Not profitable</v>
      </c>
      <c r="H2" t="str">
        <f>IF(D2&gt;3,"bulk order","small order")</f>
        <v>bulk order</v>
      </c>
      <c r="I2" t="str">
        <f>IF(C2&gt;100, "high value", "low value")</f>
        <v>low value</v>
      </c>
    </row>
    <row r="3" spans="1:9" x14ac:dyDescent="0.25">
      <c r="A3" t="s">
        <v>7</v>
      </c>
      <c r="B3" t="s">
        <v>8</v>
      </c>
      <c r="C3">
        <v>200</v>
      </c>
      <c r="D3">
        <v>10</v>
      </c>
      <c r="E3">
        <v>20</v>
      </c>
      <c r="F3" t="str">
        <f t="shared" ref="F3:F11" si="0">IF(C3&gt;200,"High Sales", "Low Sales")</f>
        <v>Low Sales</v>
      </c>
      <c r="G3" t="str">
        <f t="shared" ref="G3:G11" si="1">IF(C3&gt;500,  "profitable", "Not profitable")</f>
        <v>Not profitable</v>
      </c>
      <c r="H3" t="str">
        <f t="shared" ref="H3:H11" si="2">IF(D3&gt;3,"bulk order","small order")</f>
        <v>bulk order</v>
      </c>
      <c r="I3" t="str">
        <f t="shared" ref="I3:I11" si="3">IF(C3&gt;100, "high value", "low value")</f>
        <v>high value</v>
      </c>
    </row>
    <row r="4" spans="1:9" x14ac:dyDescent="0.25">
      <c r="A4" t="s">
        <v>9</v>
      </c>
      <c r="B4" t="s">
        <v>8</v>
      </c>
      <c r="C4">
        <v>150</v>
      </c>
      <c r="D4">
        <v>7</v>
      </c>
      <c r="E4">
        <v>21</v>
      </c>
      <c r="F4" t="str">
        <f t="shared" si="0"/>
        <v>Low Sales</v>
      </c>
      <c r="G4" t="str">
        <f t="shared" si="1"/>
        <v>Not profitable</v>
      </c>
      <c r="H4" t="str">
        <f t="shared" si="2"/>
        <v>bulk order</v>
      </c>
      <c r="I4" t="str">
        <f t="shared" si="3"/>
        <v>high value</v>
      </c>
    </row>
    <row r="5" spans="1:9" x14ac:dyDescent="0.25">
      <c r="A5" t="s">
        <v>10</v>
      </c>
      <c r="B5" t="s">
        <v>6</v>
      </c>
      <c r="C5">
        <v>300</v>
      </c>
      <c r="D5">
        <v>15</v>
      </c>
      <c r="E5">
        <v>20</v>
      </c>
      <c r="F5" t="str">
        <f t="shared" si="0"/>
        <v>High Sales</v>
      </c>
      <c r="G5" t="str">
        <f t="shared" si="1"/>
        <v>Not profitable</v>
      </c>
      <c r="H5" t="str">
        <f t="shared" si="2"/>
        <v>bulk order</v>
      </c>
      <c r="I5" t="str">
        <f t="shared" si="3"/>
        <v>high value</v>
      </c>
    </row>
    <row r="6" spans="1:9" x14ac:dyDescent="0.25">
      <c r="A6" t="s">
        <v>11</v>
      </c>
      <c r="B6" t="s">
        <v>8</v>
      </c>
      <c r="C6">
        <v>250</v>
      </c>
      <c r="D6">
        <v>12</v>
      </c>
      <c r="E6">
        <v>21</v>
      </c>
      <c r="F6" t="str">
        <f t="shared" si="0"/>
        <v>High Sales</v>
      </c>
      <c r="G6" t="str">
        <f t="shared" si="1"/>
        <v>Not profitable</v>
      </c>
      <c r="H6" t="str">
        <f t="shared" si="2"/>
        <v>bulk order</v>
      </c>
      <c r="I6" t="str">
        <f t="shared" si="3"/>
        <v>high value</v>
      </c>
    </row>
    <row r="7" spans="1:9" x14ac:dyDescent="0.25">
      <c r="A7" t="s">
        <v>12</v>
      </c>
      <c r="B7" t="s">
        <v>6</v>
      </c>
      <c r="C7">
        <v>400</v>
      </c>
      <c r="D7">
        <v>20</v>
      </c>
      <c r="E7">
        <v>20</v>
      </c>
      <c r="F7" t="str">
        <f t="shared" si="0"/>
        <v>High Sales</v>
      </c>
      <c r="G7" t="str">
        <f t="shared" si="1"/>
        <v>Not profitable</v>
      </c>
      <c r="H7" t="str">
        <f t="shared" si="2"/>
        <v>bulk order</v>
      </c>
      <c r="I7" t="str">
        <f t="shared" si="3"/>
        <v>high value</v>
      </c>
    </row>
    <row r="8" spans="1:9" x14ac:dyDescent="0.25">
      <c r="A8" t="s">
        <v>13</v>
      </c>
      <c r="B8" t="s">
        <v>14</v>
      </c>
      <c r="C8">
        <v>350</v>
      </c>
      <c r="D8">
        <v>17</v>
      </c>
      <c r="E8">
        <v>21</v>
      </c>
      <c r="F8" t="str">
        <f t="shared" si="0"/>
        <v>High Sales</v>
      </c>
      <c r="G8" t="str">
        <f t="shared" si="1"/>
        <v>Not profitable</v>
      </c>
      <c r="H8" t="str">
        <f t="shared" si="2"/>
        <v>bulk order</v>
      </c>
      <c r="I8" t="str">
        <f t="shared" si="3"/>
        <v>high value</v>
      </c>
    </row>
    <row r="9" spans="1:9" x14ac:dyDescent="0.25">
      <c r="A9" t="s">
        <v>15</v>
      </c>
      <c r="B9" t="s">
        <v>14</v>
      </c>
      <c r="C9">
        <v>500</v>
      </c>
      <c r="D9">
        <v>25</v>
      </c>
      <c r="E9">
        <v>20</v>
      </c>
      <c r="F9" t="str">
        <f t="shared" si="0"/>
        <v>High Sales</v>
      </c>
      <c r="G9" t="str">
        <f t="shared" si="1"/>
        <v>Not profitable</v>
      </c>
      <c r="H9" t="str">
        <f t="shared" si="2"/>
        <v>bulk order</v>
      </c>
      <c r="I9" t="str">
        <f t="shared" si="3"/>
        <v>high value</v>
      </c>
    </row>
    <row r="10" spans="1:9" x14ac:dyDescent="0.25">
      <c r="A10" t="s">
        <v>16</v>
      </c>
      <c r="B10" t="s">
        <v>6</v>
      </c>
      <c r="C10">
        <v>450</v>
      </c>
      <c r="D10">
        <v>22</v>
      </c>
      <c r="E10">
        <v>21</v>
      </c>
      <c r="F10" t="str">
        <f t="shared" si="0"/>
        <v>High Sales</v>
      </c>
      <c r="G10" t="str">
        <f t="shared" si="1"/>
        <v>Not profitable</v>
      </c>
      <c r="H10" t="str">
        <f t="shared" si="2"/>
        <v>bulk order</v>
      </c>
      <c r="I10" t="str">
        <f t="shared" si="3"/>
        <v>high value</v>
      </c>
    </row>
    <row r="11" spans="1:9" x14ac:dyDescent="0.25">
      <c r="A11" t="s">
        <v>17</v>
      </c>
      <c r="B11" t="s">
        <v>6</v>
      </c>
      <c r="C11">
        <v>600</v>
      </c>
      <c r="D11">
        <v>30</v>
      </c>
      <c r="E11">
        <v>20</v>
      </c>
      <c r="F11" t="str">
        <f t="shared" si="0"/>
        <v>High Sales</v>
      </c>
      <c r="G11" t="str">
        <f>IF(C11&gt;500,  "profitable", "Not profitable")</f>
        <v>profitable</v>
      </c>
      <c r="H11" t="str">
        <f t="shared" si="2"/>
        <v>bulk order</v>
      </c>
      <c r="I11" t="str">
        <f t="shared" si="3"/>
        <v>high value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1"/>
  <sheetViews>
    <sheetView zoomScale="106" zoomScaleNormal="106" workbookViewId="0">
      <selection activeCell="I4" sqref="I4"/>
    </sheetView>
  </sheetViews>
  <sheetFormatPr defaultRowHeight="15" x14ac:dyDescent="0.25"/>
  <cols>
    <col min="8" max="8" width="33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/>
    </row>
    <row r="2" spans="1:9" x14ac:dyDescent="0.25">
      <c r="A2" t="s">
        <v>5</v>
      </c>
      <c r="B2" t="s">
        <v>5</v>
      </c>
      <c r="C2">
        <v>100</v>
      </c>
      <c r="D2">
        <v>5</v>
      </c>
      <c r="E2">
        <v>20</v>
      </c>
    </row>
    <row r="3" spans="1:9" x14ac:dyDescent="0.25">
      <c r="A3" t="s">
        <v>7</v>
      </c>
      <c r="B3" t="s">
        <v>7</v>
      </c>
      <c r="C3">
        <v>200</v>
      </c>
      <c r="D3">
        <v>10</v>
      </c>
      <c r="E3">
        <v>20</v>
      </c>
      <c r="H3" t="s">
        <v>33</v>
      </c>
      <c r="I3">
        <f>SUMIF(B2:B11,"A",C2:C11)</f>
        <v>1300</v>
      </c>
    </row>
    <row r="4" spans="1:9" x14ac:dyDescent="0.25">
      <c r="A4" t="s">
        <v>9</v>
      </c>
      <c r="B4" t="s">
        <v>5</v>
      </c>
      <c r="C4">
        <v>150</v>
      </c>
      <c r="D4">
        <v>7</v>
      </c>
      <c r="E4">
        <v>21</v>
      </c>
      <c r="H4" t="s">
        <v>32</v>
      </c>
      <c r="I4">
        <f>SUMIF(B2:B11,"B",D2:D11)</f>
        <v>100</v>
      </c>
    </row>
    <row r="5" spans="1:9" x14ac:dyDescent="0.25">
      <c r="A5" t="s">
        <v>5</v>
      </c>
      <c r="B5" t="s">
        <v>7</v>
      </c>
      <c r="C5">
        <v>300</v>
      </c>
      <c r="D5">
        <v>15</v>
      </c>
      <c r="E5">
        <v>20</v>
      </c>
      <c r="H5" t="s">
        <v>34</v>
      </c>
      <c r="I5">
        <f>SUMIF(B2:B11,"A",E2:E11)</f>
        <v>104</v>
      </c>
    </row>
    <row r="6" spans="1:9" x14ac:dyDescent="0.25">
      <c r="A6" t="s">
        <v>7</v>
      </c>
      <c r="B6" t="s">
        <v>5</v>
      </c>
      <c r="C6">
        <v>250</v>
      </c>
      <c r="D6">
        <v>12</v>
      </c>
      <c r="E6">
        <v>21</v>
      </c>
      <c r="H6" t="s">
        <v>36</v>
      </c>
      <c r="I6">
        <f>SUMIF(A2:A11,"A",C2:C11)</f>
        <v>1250</v>
      </c>
    </row>
    <row r="7" spans="1:9" x14ac:dyDescent="0.25">
      <c r="A7" t="s">
        <v>5</v>
      </c>
      <c r="B7" t="s">
        <v>7</v>
      </c>
      <c r="C7">
        <v>400</v>
      </c>
      <c r="D7">
        <v>20</v>
      </c>
      <c r="E7">
        <v>20</v>
      </c>
      <c r="H7" t="s">
        <v>35</v>
      </c>
      <c r="I7">
        <f>SUMIF(A2:A11,"B",C2:C11)</f>
        <v>1550</v>
      </c>
    </row>
    <row r="8" spans="1:9" x14ac:dyDescent="0.25">
      <c r="A8" t="s">
        <v>9</v>
      </c>
      <c r="B8" t="s">
        <v>5</v>
      </c>
      <c r="C8">
        <v>350</v>
      </c>
      <c r="D8">
        <v>17</v>
      </c>
      <c r="E8">
        <v>21</v>
      </c>
      <c r="H8" t="s">
        <v>37</v>
      </c>
      <c r="I8">
        <f>SUMIF(A2:A11,"C",C2:C11)</f>
        <v>500</v>
      </c>
    </row>
    <row r="9" spans="1:9" x14ac:dyDescent="0.25">
      <c r="A9" t="s">
        <v>7</v>
      </c>
      <c r="B9" t="s">
        <v>7</v>
      </c>
      <c r="C9">
        <v>500</v>
      </c>
      <c r="D9">
        <v>25</v>
      </c>
      <c r="E9">
        <v>20</v>
      </c>
      <c r="H9" s="3" t="s">
        <v>38</v>
      </c>
      <c r="I9">
        <f>SUMIF(A2:A11, "A", D2:D11)</f>
        <v>62</v>
      </c>
    </row>
    <row r="10" spans="1:9" x14ac:dyDescent="0.25">
      <c r="A10" t="s">
        <v>5</v>
      </c>
      <c r="B10" t="s">
        <v>5</v>
      </c>
      <c r="C10">
        <v>450</v>
      </c>
      <c r="D10">
        <v>22</v>
      </c>
      <c r="E10">
        <v>21</v>
      </c>
      <c r="H10" s="3" t="s">
        <v>39</v>
      </c>
      <c r="I10">
        <f>SUMIF(A2:A11, "B", D2:D11)</f>
        <v>77</v>
      </c>
    </row>
    <row r="11" spans="1:9" x14ac:dyDescent="0.25">
      <c r="A11" t="s">
        <v>7</v>
      </c>
      <c r="B11" t="s">
        <v>7</v>
      </c>
      <c r="C11">
        <v>600</v>
      </c>
      <c r="D11">
        <v>30</v>
      </c>
      <c r="E11">
        <v>20</v>
      </c>
      <c r="H11" s="3" t="s">
        <v>40</v>
      </c>
      <c r="I11">
        <f>SUMIF(A2:A11, "C", D2:D11)</f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</vt:lpstr>
      <vt:lpstr>AVERAGE</vt:lpstr>
      <vt:lpstr>COUNT</vt:lpstr>
      <vt:lpstr>COUNTA</vt:lpstr>
      <vt:lpstr>COUNTBLANK</vt:lpstr>
      <vt:lpstr>MIN</vt:lpstr>
      <vt:lpstr>MAX</vt:lpstr>
      <vt:lpstr>IF</vt:lpstr>
      <vt:lpstr>SUMIF</vt:lpstr>
      <vt:lpstr>COUNTIF</vt:lpstr>
      <vt:lpstr>SUMIFS</vt:lpstr>
      <vt:lpstr>COUNTIFS</vt:lpstr>
      <vt:lpstr>CONCATENATE</vt:lpstr>
      <vt:lpstr>LEFT_RIGHT_MID</vt:lpstr>
      <vt:lpstr>LEN</vt:lpstr>
      <vt:lpstr>TRIM</vt:lpstr>
      <vt:lpstr>TODAY</vt:lpstr>
      <vt:lpstr>DATEDIF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zezo lemba</cp:lastModifiedBy>
  <dcterms:created xsi:type="dcterms:W3CDTF">2025-02-05T07:05:21Z</dcterms:created>
  <dcterms:modified xsi:type="dcterms:W3CDTF">2025-04-15T19:49:08Z</dcterms:modified>
</cp:coreProperties>
</file>