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32f68b12c87c5/桌面/"/>
    </mc:Choice>
  </mc:AlternateContent>
  <xr:revisionPtr revIDLastSave="0" documentId="8_{6A82F5C7-5CCC-4FA4-94E3-7BF846BF4AF4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 s="1"/>
  <c r="K5" i="1" a="1"/>
  <c r="K5" i="1"/>
  <c r="K6" i="1" a="1"/>
  <c r="K6" i="1" s="1"/>
  <c r="K7" i="1" a="1"/>
  <c r="K7" i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/>
  <c r="K2" i="1" a="1"/>
  <c r="K2" i="1"/>
  <c r="J3" i="1" a="1"/>
  <c r="J3" i="1"/>
  <c r="J4" i="1" a="1"/>
  <c r="J4" i="1" s="1"/>
  <c r="J5" i="1" a="1"/>
  <c r="J5" i="1"/>
  <c r="J6" i="1" a="1"/>
  <c r="J6" i="1" s="1"/>
  <c r="J7" i="1" a="1"/>
  <c r="J7" i="1"/>
  <c r="J8" i="1" a="1"/>
  <c r="J8" i="1" s="1"/>
  <c r="J9" i="1" a="1"/>
  <c r="J9" i="1"/>
  <c r="J10" i="1" a="1"/>
  <c r="J10" i="1" s="1"/>
  <c r="J11" i="1" a="1"/>
  <c r="J11" i="1"/>
  <c r="J12" i="1" a="1"/>
  <c r="J12" i="1" s="1"/>
  <c r="J13" i="1" a="1"/>
  <c r="J13" i="1"/>
  <c r="J14" i="1" a="1"/>
  <c r="J14" i="1" s="1"/>
  <c r="J15" i="1" a="1"/>
  <c r="J15" i="1"/>
  <c r="J2" i="1" a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<sst xmlns="http://schemas.openxmlformats.org/spreadsheetml/2006/main" count="34" uniqueCount="34">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</sst>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80752405949257E-2"/>
          <c:y val="0.2000925925925926"/>
          <c:w val="0.89019685039370078"/>
          <c:h val="0.639773986585010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4-4EDF-AEF2-35514D684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572031"/>
        <c:axId val="1905672015"/>
      </c:barChart>
      <c:catAx>
        <c:axId val="190157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5672015"/>
        <c:crosses val="autoZero"/>
        <c:auto val="1"/>
        <c:lblAlgn val="ctr"/>
        <c:lblOffset val="100"/>
        <c:noMultiLvlLbl val="0"/>
      </c:catAx>
      <c:valAx>
        <c:axId val="1905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157203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5-4718-B509-63D7BAA48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224790</xdr:colOff>
      <xdr:row>25</xdr:row>
      <xdr:rowOff>30480</xdr:rowOff>
    </xdr:from>
    <xdr:to>
      <xdr:col>11</xdr:col>
      <xdr:colOff>140970</xdr:colOff>
      <xdr:row>38</xdr:row>
      <xdr:rowOff>99060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AC93B60-111E-BF3E-234F-0AF3E6F5F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240030</xdr:colOff>
      <xdr:row>18</xdr:row>
      <xdr:rowOff>53340</xdr:rowOff>
    </xdr:from>
    <xdr:to>
      <xdr:col>17</xdr:col>
      <xdr:colOff>186690</xdr:colOff>
      <xdr:row>31</xdr:row>
      <xdr:rowOff>121920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B202074-8D84-16EB-3132-55042CA51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O16" sqref="O16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SUM(C2:G2*0.1,I2*0.5)</f>
        <v>91.7</v>
      </c>
      <c r="K2" t="str" cm="1">
        <f t="array" ref="K2">_xlfn.IFS(J2&gt;=90,"A",J2&gt;=80,"B",J2&gt;=70,"C",J2&gt;=60,"D",J2&lt;60,"F")</f>
        <v>A</v>
      </c>
      <c r="L2" t="str">
        <f t="shared" ref="L2:L15" si="0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 cm="1">
        <f t="array" ref="J3">SUM(C3:G3*0.1,I3*0.5)</f>
        <v>90</v>
      </c>
      <c r="K3" t="str" cm="1">
        <f t="array" ref="K3">_xlfn.IFS(J3&gt;=90,"A",J3&gt;=80,"B",J3&gt;=70,"C",J3&gt;=60,"D",J3&lt;60,"F")</f>
        <v>A</v>
      </c>
      <c r="L3" t="str">
        <f t="shared" si="0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 cm="1">
        <f t="array" ref="J4">SUM(C4:G4*0.1,I4*0.5)</f>
        <v>81.2</v>
      </c>
      <c r="K4" t="str" cm="1">
        <f t="array" ref="K4">_xlfn.IFS(J4&gt;=90,"A",J4&gt;=80,"B",J4&gt;=70,"C",J4&gt;=60,"D",J4&lt;60,"F")</f>
        <v>B</v>
      </c>
      <c r="L4" t="str">
        <f t="shared" si="0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 cm="1">
        <f t="array" ref="J5">SUM(C5:G5*0.1,I5*0.5)</f>
        <v>80.800000000000011</v>
      </c>
      <c r="K5" t="str" cm="1">
        <f t="array" ref="K5">_xlfn.IFS(J5&gt;=90,"A",J5&gt;=80,"B",J5&gt;=70,"C",J5&gt;=60,"D",J5&lt;60,"F")</f>
        <v>B</v>
      </c>
      <c r="L5" t="str">
        <f t="shared" si="0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 cm="1">
        <f t="array" ref="J6">SUM(C6:G6*0.1,I6*0.5)</f>
        <v>84.7</v>
      </c>
      <c r="K6" t="str" cm="1">
        <f t="array" ref="K6">_xlfn.IFS(J6&gt;=90,"A",J6&gt;=80,"B",J6&gt;=70,"C",J6&gt;=60,"D",J6&lt;60,"F")</f>
        <v>B</v>
      </c>
      <c r="L6" t="str">
        <f t="shared" si="0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 cm="1">
        <f t="array" ref="J7">SUM(C7:G7*0.1,I7*0.5)</f>
        <v>80.800000000000011</v>
      </c>
      <c r="K7" t="str" cm="1">
        <f t="array" ref="K7">_xlfn.IFS(J7&gt;=90,"A",J7&gt;=80,"B",J7&gt;=70,"C",J7&gt;=60,"D",J7&lt;60,"F")</f>
        <v>B</v>
      </c>
      <c r="L7" t="str">
        <f t="shared" si="0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 cm="1">
        <f t="array" ref="J8">SUM(C8:G8*0.1,I8*0.5)</f>
        <v>77.900000000000006</v>
      </c>
      <c r="K8" t="str" cm="1">
        <f t="array" ref="K8">_xlfn.IFS(J8&gt;=90,"A",J8&gt;=80,"B",J8&gt;=70,"C",J8&gt;=60,"D",J8&lt;60,"F")</f>
        <v>C</v>
      </c>
      <c r="L8" t="str">
        <f t="shared" si="0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 cm="1">
        <f t="array" ref="J9">SUM(C9:G9*0.1,I9*0.5)</f>
        <v>74.2</v>
      </c>
      <c r="K9" t="str" cm="1">
        <f t="array" ref="K9">_xlfn.IFS(J9&gt;=90,"A",J9&gt;=80,"B",J9&gt;=70,"C",J9&gt;=60,"D",J9&lt;60,"F")</f>
        <v>C</v>
      </c>
      <c r="L9" t="str">
        <f t="shared" si="0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 cm="1">
        <f t="array" ref="J10">SUM(C10:G10*0.1,I10*0.5)</f>
        <v>75.2</v>
      </c>
      <c r="K10" t="str" cm="1">
        <f t="array" ref="K10">_xlfn.IFS(J10&gt;=90,"A",J10&gt;=80,"B",J10&gt;=70,"C",J10&gt;=60,"D",J10&lt;60,"F")</f>
        <v>C</v>
      </c>
      <c r="L10" t="str">
        <f t="shared" si="0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 cm="1">
        <f t="array" ref="J11">SUM(C11:G11*0.1,I11*0.5)</f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0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 cm="1">
        <f t="array" ref="J12">SUM(C12:G12*0.1,I12*0.5)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0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 cm="1">
        <f t="array" ref="J13">SUM(C13:G13*0.1,I13*0.5)</f>
        <v>59</v>
      </c>
      <c r="K13" t="str" cm="1">
        <f t="array" ref="K13">_xlfn.IFS(J13&gt;=90,"A",J13&gt;=80,"B",J13&gt;=70,"C",J13&gt;=60,"D",J13&lt;60,"F")</f>
        <v>F</v>
      </c>
      <c r="L13" t="str">
        <f t="shared" si="0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 cm="1">
        <f t="array" ref="J14">SUM(C14:G14*0.1,I14*0.5)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0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 cm="1">
        <f t="array" ref="J15">SUM(C15:G15*0.1,I15*0.5)</f>
        <v>55.6</v>
      </c>
      <c r="K15" t="str" cm="1">
        <f t="array" ref="K15">_xlfn.IFS(J15&gt;=90,"A",J15&gt;=80,"B",J15&gt;=70,"C",J15&gt;=60,"D",J15&lt;60,"F")</f>
        <v>F</v>
      </c>
      <c r="L15" t="str">
        <f t="shared" si="0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LARGE(C2:C16,1)</f>
        <v>98</v>
      </c>
      <c r="D17">
        <f>LARGE(D2:D15,2)</f>
        <v>92</v>
      </c>
      <c r="H17">
        <f>COUNTIF(H2:H16,"&lt;80")</f>
        <v>8</v>
      </c>
      <c r="J17">
        <f>AVERAGE(J2:J15)</f>
        <v>76.871428571428581</v>
      </c>
      <c r="K17" t="s">
        <v>32</v>
      </c>
      <c r="L17">
        <f>COUNTIF(L2:L15, "pass")</f>
        <v>12</v>
      </c>
    </row>
    <row r="18" spans="3:12">
      <c r="K18" t="s">
        <v>33</v>
      </c>
      <c r="L18">
        <f>COUNTIF(L2:L15, "fail")</f>
        <v>2</v>
      </c>
    </row>
    <row r="24" spans="3:12">
      <c r="J24" s="4" t="s">
        <v>30</v>
      </c>
    </row>
  </sheetData>
  <phoneticPr fontId="2" type="noConversion"/>
  <conditionalFormatting sqref="L2:L15 L17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光希 鄭</cp:lastModifiedBy>
  <dcterms:created xsi:type="dcterms:W3CDTF">2023-10-19T05:27:10Z</dcterms:created>
  <dcterms:modified xsi:type="dcterms:W3CDTF">2023-10-26T16:47:35Z</dcterms:modified>
</cp:coreProperties>
</file>