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defaultThemeVersion="166925"/>
  <mc:AlternateContent xmlns:mc="http://schemas.openxmlformats.org/markup-compatibility/2006">
    <mc:Choice Requires="x15">
      <x15ac:absPath xmlns:x15ac="http://schemas.microsoft.com/office/spreadsheetml/2010/11/ac" url="/Users/romain/GitHub/premise/premise/data/additional_inventories/"/>
    </mc:Choice>
  </mc:AlternateContent>
  <xr:revisionPtr revIDLastSave="0" documentId="13_ncr:1_{FE2B34BB-A47D-894B-96F4-AAC9A8BBFFD4}" xr6:coauthVersionLast="47" xr6:coauthVersionMax="47" xr10:uidLastSave="{00000000-0000-0000-0000-000000000000}"/>
  <bookViews>
    <workbookView xWindow="35060" yWindow="-240" windowWidth="30240" windowHeight="18880" xr2:uid="{26241F67-8618-094B-AD38-E491C9570B84}"/>
  </bookViews>
  <sheets>
    <sheet name="Sheet1" sheetId="1" r:id="rId1"/>
  </sheets>
  <definedNames>
    <definedName name="_xlnm._FilterDatabase" localSheetId="0" hidden="1">Sheet1!$A$1:$P$13</definedName>
  </definedNames>
  <calcPr calcId="191029" iterate="1" iterateDelta="0.01" calcOnSave="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6" i="1" l="1"/>
  <c r="B18" i="1"/>
  <c r="B15" i="1"/>
  <c r="B32" i="1"/>
  <c r="B34" i="1" s="1"/>
  <c r="B31" i="1"/>
  <c r="G30" i="1"/>
  <c r="D30" i="1"/>
  <c r="C30" i="1"/>
  <c r="A30" i="1"/>
  <c r="G13" i="1" l="1"/>
  <c r="D13" i="1"/>
  <c r="C13" i="1"/>
  <c r="A13" i="1"/>
</calcChain>
</file>

<file path=xl/sharedStrings.xml><?xml version="1.0" encoding="utf-8"?>
<sst xmlns="http://schemas.openxmlformats.org/spreadsheetml/2006/main" count="114" uniqueCount="50">
  <si>
    <t>database</t>
  </si>
  <si>
    <t>Activity</t>
  </si>
  <si>
    <t/>
  </si>
  <si>
    <t>location</t>
  </si>
  <si>
    <t>RER</t>
  </si>
  <si>
    <t>production amount</t>
  </si>
  <si>
    <t>comment</t>
  </si>
  <si>
    <t>source</t>
  </si>
  <si>
    <t>reference product</t>
  </si>
  <si>
    <t>type</t>
  </si>
  <si>
    <t>process</t>
  </si>
  <si>
    <t>unit</t>
  </si>
  <si>
    <t>Exchanges</t>
  </si>
  <si>
    <t>name</t>
  </si>
  <si>
    <t>amount</t>
  </si>
  <si>
    <t>categories</t>
  </si>
  <si>
    <t>technosphere</t>
  </si>
  <si>
    <t>kilogram</t>
  </si>
  <si>
    <t>production</t>
  </si>
  <si>
    <t>air</t>
  </si>
  <si>
    <t>biosphere</t>
  </si>
  <si>
    <t>Water</t>
  </si>
  <si>
    <t>kilowatt hour</t>
  </si>
  <si>
    <t>cubic meter</t>
  </si>
  <si>
    <t>electricity, medium voltage</t>
  </si>
  <si>
    <t>electricity, high voltage</t>
  </si>
  <si>
    <t>market group for electricity, medium voltage</t>
  </si>
  <si>
    <t>Based on parameters provided by Akito Ozawa, Yuki Kudoh, Naomi Kitagawa, Ryoji Muramatsu, Life cycle CO2 emissions from power generation using hydrogen energy carriers, International Journal of Hydrogen Energy, 2019, https://doi.org/10.1016/j.ijhydene.2019.02.230.</t>
  </si>
  <si>
    <t>H2-fed 1 GW gas turbine used for grid-balancing. Use a CCGT dataset for infrastructure. Capacity: 1000 MW. Capacity factor: 70%. Efficiency (HHV): 51.3%. Yearly production: 6,004,454 MWh.</t>
  </si>
  <si>
    <t>electricity production, from hydrogen-fired one gigawatt gas turbine</t>
  </si>
  <si>
    <t>gas power plant construction, combined cycle, 400MW electrical</t>
  </si>
  <si>
    <t>gas power plant, combined cycle, 400MW electrical</t>
  </si>
  <si>
    <t>hydrogen production, gaseous, 30 bar, from PEM electrolysis, from grid electricity</t>
  </si>
  <si>
    <t>hydrogen, gaseous, 30 bar</t>
  </si>
  <si>
    <t>9kg H2O/kg H2</t>
  </si>
  <si>
    <t>Nitrogen oxides</t>
  </si>
  <si>
    <t>Assumed similar to NG, although probably a bit higher.</t>
  </si>
  <si>
    <t>air::non-urban air or from high stacks</t>
  </si>
  <si>
    <t>hydrogen storage, for grid-balancing</t>
  </si>
  <si>
    <t>geological hydrogen storage</t>
  </si>
  <si>
    <t>hydrogen storage</t>
  </si>
  <si>
    <t>Compression from electrolyzer (30) to geological cavity (100) bar.</t>
  </si>
  <si>
    <t>0.25% loss at electrolyzer + 2.3% loss at geological cavity on 30% of the mass stored.</t>
  </si>
  <si>
    <t>51.3% HHV efficiency + 0.5% H2 loss</t>
  </si>
  <si>
    <t>Hydrogen</t>
  </si>
  <si>
    <t>Hydrogen loss</t>
  </si>
  <si>
    <t>hydrogen turbine</t>
  </si>
  <si>
    <t>hydrogen, gaseous, 80 bar</t>
  </si>
  <si>
    <t>Hydrogen storage solution, for grid-balancing and subsequent use in a H2-fed gas turbine. Considers hydrogen production from electrolyzer, followed by regional geological storage, and drying. Also includes loss at electrolyzer (0.25%) and a geological storage (1% + 1.3% cushion gas), but only applied to 30% of the mass.</t>
  </si>
  <si>
    <t>Based on LCA of Power-to-X processes and applications in the residential sector, Sacchi and Bauer, 2023 (not yet published). Geological storage dataset from Cristina Wulff et al., 2018.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</si>
</sst>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E+00"/>
  </numFmts>
  <fonts count="3" x14ac:knownFonts="1">
    <font>
      <sz val="12"/>
      <color theme="1"/>
      <name val="Calibri"/>
      <family val="2"/>
      <scheme val="minor"/>
    </font>
    <font>
      <b/>
      <sz val="12"/>
      <color theme="1"/>
      <name val="Calibri"/>
      <family val="2"/>
      <scheme val="minor"/>
    </font>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2" fillId="0" borderId="0" xfId="0" applyFont="1"/>
    <xf numFmtId="11" fontId="0" fillId="0" borderId="0" xfId="0" applyNumberFormat="1"/>
    <xf numFmtId="164"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1C5B3A-29A3-3D4D-87B5-E2283E6AD55F}">
  <dimension ref="A1:M34"/>
  <sheetViews>
    <sheetView tabSelected="1" workbookViewId="0">
      <selection activeCell="B8" sqref="B8"/>
    </sheetView>
  </sheetViews>
  <sheetFormatPr baseColWidth="10" defaultRowHeight="16" x14ac:dyDescent="0.2"/>
  <cols>
    <col min="1" max="1" width="63" customWidth="1"/>
    <col min="2" max="2" width="12.1640625" bestFit="1" customWidth="1"/>
    <col min="3" max="3" width="34.33203125" customWidth="1"/>
    <col min="6" max="6" width="11.5" bestFit="1" customWidth="1"/>
    <col min="7" max="7" width="28.1640625" bestFit="1" customWidth="1"/>
    <col min="8" max="8" width="23.6640625" bestFit="1" customWidth="1"/>
  </cols>
  <sheetData>
    <row r="1" spans="1:13" x14ac:dyDescent="0.2">
      <c r="A1" s="1" t="s">
        <v>0</v>
      </c>
      <c r="B1" s="1" t="s">
        <v>46</v>
      </c>
    </row>
    <row r="3" spans="1:13" x14ac:dyDescent="0.2">
      <c r="A3" s="1" t="s">
        <v>1</v>
      </c>
      <c r="B3" s="1" t="s">
        <v>29</v>
      </c>
      <c r="M3" t="s">
        <v>2</v>
      </c>
    </row>
    <row r="4" spans="1:13" x14ac:dyDescent="0.2">
      <c r="A4" t="s">
        <v>3</v>
      </c>
      <c r="B4" t="s">
        <v>4</v>
      </c>
      <c r="M4" t="s">
        <v>2</v>
      </c>
    </row>
    <row r="5" spans="1:13" x14ac:dyDescent="0.2">
      <c r="A5" t="s">
        <v>5</v>
      </c>
      <c r="B5">
        <v>1</v>
      </c>
      <c r="M5" t="s">
        <v>2</v>
      </c>
    </row>
    <row r="6" spans="1:13" x14ac:dyDescent="0.2">
      <c r="A6" t="s">
        <v>6</v>
      </c>
      <c r="B6" t="s">
        <v>28</v>
      </c>
    </row>
    <row r="7" spans="1:13" x14ac:dyDescent="0.2">
      <c r="A7" t="s">
        <v>7</v>
      </c>
      <c r="B7" t="s">
        <v>27</v>
      </c>
    </row>
    <row r="8" spans="1:13" x14ac:dyDescent="0.2">
      <c r="A8" t="s">
        <v>8</v>
      </c>
      <c r="B8" t="s">
        <v>25</v>
      </c>
      <c r="M8" t="s">
        <v>2</v>
      </c>
    </row>
    <row r="9" spans="1:13" x14ac:dyDescent="0.2">
      <c r="A9" t="s">
        <v>9</v>
      </c>
      <c r="B9" t="s">
        <v>10</v>
      </c>
      <c r="M9" t="s">
        <v>2</v>
      </c>
    </row>
    <row r="10" spans="1:13" x14ac:dyDescent="0.2">
      <c r="A10" t="s">
        <v>11</v>
      </c>
      <c r="B10" t="s">
        <v>22</v>
      </c>
      <c r="M10" t="s">
        <v>2</v>
      </c>
    </row>
    <row r="11" spans="1:13" x14ac:dyDescent="0.2">
      <c r="A11" s="1" t="s">
        <v>12</v>
      </c>
      <c r="M11" t="s">
        <v>2</v>
      </c>
    </row>
    <row r="12" spans="1:13" x14ac:dyDescent="0.2">
      <c r="A12" s="1" t="s">
        <v>13</v>
      </c>
      <c r="B12" s="1" t="s">
        <v>14</v>
      </c>
      <c r="C12" s="1" t="s">
        <v>3</v>
      </c>
      <c r="D12" s="1" t="s">
        <v>11</v>
      </c>
      <c r="E12" s="1" t="s">
        <v>15</v>
      </c>
      <c r="F12" s="1" t="s">
        <v>9</v>
      </c>
      <c r="G12" s="1" t="s">
        <v>8</v>
      </c>
      <c r="H12" s="1" t="s">
        <v>6</v>
      </c>
    </row>
    <row r="13" spans="1:13" x14ac:dyDescent="0.2">
      <c r="A13" t="str">
        <f>B3</f>
        <v>electricity production, from hydrogen-fired one gigawatt gas turbine</v>
      </c>
      <c r="B13">
        <v>1</v>
      </c>
      <c r="C13" t="str">
        <f>B4</f>
        <v>RER</v>
      </c>
      <c r="D13" s="2" t="str">
        <f>B10</f>
        <v>kilowatt hour</v>
      </c>
      <c r="F13" t="s">
        <v>18</v>
      </c>
      <c r="G13" t="str">
        <f>B8</f>
        <v>electricity, high voltage</v>
      </c>
    </row>
    <row r="14" spans="1:13" x14ac:dyDescent="0.2">
      <c r="A14" t="s">
        <v>30</v>
      </c>
      <c r="B14" s="3">
        <v>1.3888999999999999E-11</v>
      </c>
      <c r="C14" t="s">
        <v>4</v>
      </c>
      <c r="D14" t="s">
        <v>11</v>
      </c>
      <c r="F14" t="s">
        <v>16</v>
      </c>
      <c r="G14" t="s">
        <v>31</v>
      </c>
    </row>
    <row r="15" spans="1:13" x14ac:dyDescent="0.2">
      <c r="A15" t="s">
        <v>38</v>
      </c>
      <c r="B15" s="3">
        <f>((3.6/0.513)/141.8)*1.005</f>
        <v>4.9736470937569582E-2</v>
      </c>
      <c r="C15" t="s">
        <v>4</v>
      </c>
      <c r="D15" t="s">
        <v>17</v>
      </c>
      <c r="F15" t="s">
        <v>16</v>
      </c>
      <c r="G15" t="s">
        <v>47</v>
      </c>
      <c r="H15" t="s">
        <v>43</v>
      </c>
    </row>
    <row r="16" spans="1:13" x14ac:dyDescent="0.2">
      <c r="A16" t="s">
        <v>21</v>
      </c>
      <c r="B16" s="3">
        <f>0.4448/1000</f>
        <v>4.4479999999999997E-4</v>
      </c>
      <c r="D16" t="s">
        <v>23</v>
      </c>
      <c r="E16" t="s">
        <v>37</v>
      </c>
      <c r="F16" t="s">
        <v>20</v>
      </c>
      <c r="H16" t="s">
        <v>34</v>
      </c>
    </row>
    <row r="17" spans="1:13" x14ac:dyDescent="0.2">
      <c r="A17" t="s">
        <v>35</v>
      </c>
      <c r="B17" s="3">
        <v>1.5428571428571401E-4</v>
      </c>
      <c r="D17" t="s">
        <v>17</v>
      </c>
      <c r="E17" t="s">
        <v>37</v>
      </c>
      <c r="F17" t="s">
        <v>20</v>
      </c>
      <c r="H17" t="s">
        <v>36</v>
      </c>
    </row>
    <row r="18" spans="1:13" x14ac:dyDescent="0.2">
      <c r="A18" t="s">
        <v>44</v>
      </c>
      <c r="B18" s="4">
        <f>((3.6/0.513)/141.8)*0.005</f>
        <v>2.4744512904263476E-4</v>
      </c>
      <c r="D18" t="s">
        <v>17</v>
      </c>
      <c r="E18" t="s">
        <v>19</v>
      </c>
      <c r="F18" t="s">
        <v>20</v>
      </c>
      <c r="H18" t="s">
        <v>45</v>
      </c>
    </row>
    <row r="20" spans="1:13" x14ac:dyDescent="0.2">
      <c r="A20" s="1" t="s">
        <v>1</v>
      </c>
      <c r="B20" s="1" t="s">
        <v>38</v>
      </c>
      <c r="M20" t="s">
        <v>2</v>
      </c>
    </row>
    <row r="21" spans="1:13" x14ac:dyDescent="0.2">
      <c r="A21" t="s">
        <v>3</v>
      </c>
      <c r="B21" t="s">
        <v>4</v>
      </c>
      <c r="M21" t="s">
        <v>2</v>
      </c>
    </row>
    <row r="22" spans="1:13" x14ac:dyDescent="0.2">
      <c r="A22" t="s">
        <v>5</v>
      </c>
      <c r="B22">
        <v>1</v>
      </c>
      <c r="M22" t="s">
        <v>2</v>
      </c>
    </row>
    <row r="23" spans="1:13" x14ac:dyDescent="0.2">
      <c r="A23" t="s">
        <v>6</v>
      </c>
      <c r="B23" t="s">
        <v>48</v>
      </c>
    </row>
    <row r="24" spans="1:13" x14ac:dyDescent="0.2">
      <c r="A24" t="s">
        <v>7</v>
      </c>
      <c r="B24" t="s">
        <v>49</v>
      </c>
    </row>
    <row r="25" spans="1:13" x14ac:dyDescent="0.2">
      <c r="A25" t="s">
        <v>8</v>
      </c>
      <c r="B25" t="s">
        <v>47</v>
      </c>
      <c r="M25" t="s">
        <v>2</v>
      </c>
    </row>
    <row r="26" spans="1:13" x14ac:dyDescent="0.2">
      <c r="A26" t="s">
        <v>9</v>
      </c>
      <c r="B26" t="s">
        <v>10</v>
      </c>
      <c r="M26" t="s">
        <v>2</v>
      </c>
    </row>
    <row r="27" spans="1:13" x14ac:dyDescent="0.2">
      <c r="A27" t="s">
        <v>11</v>
      </c>
      <c r="B27" t="s">
        <v>17</v>
      </c>
      <c r="M27" t="s">
        <v>2</v>
      </c>
    </row>
    <row r="28" spans="1:13" x14ac:dyDescent="0.2">
      <c r="A28" s="1" t="s">
        <v>12</v>
      </c>
      <c r="M28" t="s">
        <v>2</v>
      </c>
    </row>
    <row r="29" spans="1:13" x14ac:dyDescent="0.2">
      <c r="A29" s="1" t="s">
        <v>13</v>
      </c>
      <c r="B29" s="1" t="s">
        <v>14</v>
      </c>
      <c r="C29" s="1" t="s">
        <v>3</v>
      </c>
      <c r="D29" s="1" t="s">
        <v>11</v>
      </c>
      <c r="E29" s="1" t="s">
        <v>15</v>
      </c>
      <c r="F29" s="1" t="s">
        <v>9</v>
      </c>
      <c r="G29" s="1" t="s">
        <v>8</v>
      </c>
      <c r="H29" s="1" t="s">
        <v>6</v>
      </c>
    </row>
    <row r="30" spans="1:13" x14ac:dyDescent="0.2">
      <c r="A30" t="str">
        <f>B20</f>
        <v>hydrogen storage, for grid-balancing</v>
      </c>
      <c r="B30">
        <v>1</v>
      </c>
      <c r="C30" t="str">
        <f>B21</f>
        <v>RER</v>
      </c>
      <c r="D30" s="2" t="str">
        <f>B27</f>
        <v>kilogram</v>
      </c>
      <c r="F30" t="s">
        <v>18</v>
      </c>
      <c r="G30" t="str">
        <f>B25</f>
        <v>hydrogen, gaseous, 80 bar</v>
      </c>
    </row>
    <row r="31" spans="1:13" x14ac:dyDescent="0.2">
      <c r="A31" t="s">
        <v>32</v>
      </c>
      <c r="B31" s="4">
        <f>1+0.0025+(0.023*0.3)</f>
        <v>1.0093999999999999</v>
      </c>
      <c r="C31" t="s">
        <v>4</v>
      </c>
      <c r="D31" t="s">
        <v>17</v>
      </c>
      <c r="F31" t="s">
        <v>16</v>
      </c>
      <c r="G31" t="s">
        <v>33</v>
      </c>
      <c r="H31" t="s">
        <v>42</v>
      </c>
    </row>
    <row r="32" spans="1:13" x14ac:dyDescent="0.2">
      <c r="A32" t="s">
        <v>39</v>
      </c>
      <c r="B32" s="4">
        <f>B31</f>
        <v>1.0093999999999999</v>
      </c>
      <c r="C32" t="s">
        <v>4</v>
      </c>
      <c r="D32" t="s">
        <v>17</v>
      </c>
      <c r="F32" t="s">
        <v>16</v>
      </c>
      <c r="G32" t="s">
        <v>40</v>
      </c>
    </row>
    <row r="33" spans="1:8" x14ac:dyDescent="0.2">
      <c r="A33" t="s">
        <v>26</v>
      </c>
      <c r="B33">
        <v>0.88</v>
      </c>
      <c r="C33" t="s">
        <v>4</v>
      </c>
      <c r="D33" t="s">
        <v>22</v>
      </c>
      <c r="F33" t="s">
        <v>16</v>
      </c>
      <c r="G33" t="s">
        <v>24</v>
      </c>
      <c r="H33" t="s">
        <v>41</v>
      </c>
    </row>
    <row r="34" spans="1:8" x14ac:dyDescent="0.2">
      <c r="A34" t="s">
        <v>44</v>
      </c>
      <c r="B34" s="4">
        <f>B32-1</f>
        <v>9.3999999999998529E-3</v>
      </c>
      <c r="D34" t="s">
        <v>17</v>
      </c>
      <c r="E34" t="s">
        <v>19</v>
      </c>
      <c r="F34" t="s">
        <v>20</v>
      </c>
      <c r="H34" t="s">
        <v>45</v>
      </c>
    </row>
  </sheetData>
  <autoFilter ref="A1:P13" xr:uid="{2F1C5B3A-29A3-3D4D-87B5-E2283E6AD55F}"/>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Romain Sacchi</dc:creator>
  <cp:lastModifiedBy>Romain Sacchi</cp:lastModifiedBy>
  <dcterms:created xsi:type="dcterms:W3CDTF">2023-10-03T13:38:00Z</dcterms:created>
  <dcterms:modified xsi:type="dcterms:W3CDTF">2023-10-05T12:42:15Z</dcterms:modified>
</cp:coreProperties>
</file>