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692D5AD4-4DB0-433C-B486-F07D5D0B446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bill">Sheet1!$A$1:$O$27</definedName>
    <definedName name="usaget3">Sheet1!$A$21:$J$22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17" i="1"/>
  <c r="J22" i="1"/>
  <c r="I22" i="1"/>
  <c r="J21" i="1"/>
  <c r="I21" i="1"/>
  <c r="J20" i="1"/>
  <c r="I20" i="1"/>
  <c r="J19" i="1"/>
  <c r="I19" i="1"/>
  <c r="J18" i="1"/>
  <c r="I18" i="1"/>
  <c r="J17" i="1"/>
  <c r="I17" i="1"/>
  <c r="J23" i="1"/>
  <c r="H24" i="1"/>
  <c r="I15" i="1"/>
  <c r="H21" i="1"/>
  <c r="H19" i="1"/>
  <c r="A17" i="1" l="1"/>
  <c r="A19" i="1"/>
  <c r="A21" i="1"/>
  <c r="F22" i="1" l="1"/>
  <c r="G20" i="1"/>
  <c r="F20" i="1"/>
  <c r="G19" i="1"/>
  <c r="F19" i="1"/>
  <c r="E19" i="1"/>
  <c r="D19" i="1"/>
  <c r="C19" i="1"/>
  <c r="C21" i="1"/>
  <c r="D21" i="1"/>
  <c r="E21" i="1"/>
  <c r="F21" i="1"/>
  <c r="G21" i="1"/>
  <c r="G18" i="1"/>
  <c r="F18" i="1"/>
  <c r="G17" i="1"/>
  <c r="F17" i="1"/>
  <c r="E17" i="1"/>
  <c r="D17" i="1"/>
  <c r="C17" i="1"/>
  <c r="K9" i="1" l="1"/>
  <c r="H4" i="1" l="1"/>
  <c r="B3" i="1" l="1"/>
  <c r="A24" i="1" l="1"/>
  <c r="I23" i="1"/>
  <c r="H23" i="1"/>
  <c r="G23" i="1"/>
  <c r="E14" i="1"/>
  <c r="A14" i="1"/>
  <c r="J13" i="1"/>
  <c r="F13" i="1"/>
  <c r="E13" i="1"/>
  <c r="A13" i="1"/>
  <c r="J12" i="1"/>
</calcChain>
</file>

<file path=xl/sharedStrings.xml><?xml version="1.0" encoding="utf-8"?>
<sst xmlns="http://schemas.openxmlformats.org/spreadsheetml/2006/main" count="45" uniqueCount="38">
  <si>
    <t>Одержувач</t>
  </si>
  <si>
    <t>Код ОКПО:</t>
  </si>
  <si>
    <t>Банк</t>
  </si>
  <si>
    <t>Адреса:</t>
  </si>
  <si>
    <t>розрахунковий рахунок</t>
  </si>
  <si>
    <t>О/рахунок</t>
  </si>
  <si>
    <t>ПІБ:</t>
  </si>
  <si>
    <t>Сума до сплати:</t>
  </si>
  <si>
    <t xml:space="preserve"> Сальдо на  початок періода, грн.</t>
  </si>
  <si>
    <t>Сплачено у звітньому періоді, грн.</t>
  </si>
  <si>
    <t>Кол-центр  АТ"Житомиробленерго" 
тел.:+380 (412) 55 92 82, (067) 155 92 82,
(095) 655 92 82, 0 (800) 30 92 82  (цілодобово)
Email: call1@co.ztoe.com.ua, url: http://ztoe.com.ua</t>
  </si>
  <si>
    <t>Лічильник
(номер)</t>
  </si>
  <si>
    <t>покази</t>
  </si>
  <si>
    <t>Тариф,</t>
  </si>
  <si>
    <t>Спожито</t>
  </si>
  <si>
    <t>поточні</t>
  </si>
  <si>
    <t>попередні</t>
  </si>
  <si>
    <t>різниця</t>
  </si>
  <si>
    <t>грн.</t>
  </si>
  <si>
    <t>кВт·год</t>
  </si>
  <si>
    <t>Сума, грн.</t>
  </si>
  <si>
    <t>Грн.</t>
  </si>
  <si>
    <t>Кол-центр ТОВ "ЖОЕК" 
тел.:+38 (0412) 55-92-72 , (067) 255-92-72
Email: kanc@ztoek.com.ua  url: http://www.ztoek.com.ua</t>
  </si>
  <si>
    <t>Нараховано за звітний період:</t>
  </si>
  <si>
    <t xml:space="preserve">Повідомляємо про можливість завантаження з Google Play мобільного додатку Energy Online, який розроблено НКРЕКП для оперативного отримання інформації про діючі тарифи, перевірки стану розрахунків за надані послуги та подання звернень/скарг до відповідної компанії </t>
  </si>
  <si>
    <t>Сплатити протягом 10 днів від дня отримання рахунка. У випадку несплати буде припинено постачання електроенергії згідно вимог ПРРЕЕ</t>
  </si>
  <si>
    <t>{{UsageT1.Units}}</t>
  </si>
  <si>
    <t>{{CompanyFullName}}</t>
  </si>
  <si>
    <t>{{CompanyShortName}}</t>
  </si>
  <si>
    <t>{{BranchOfficeBankFullName}}</t>
  </si>
  <si>
    <t>{{CompanyStateRegistryCode}}</t>
  </si>
  <si>
    <t>{{OwnerFullName}}</t>
  </si>
  <si>
    <t>{{AccountingPointName}}</t>
  </si>
  <si>
    <t>{{CompanyAddress}}</t>
  </si>
  <si>
    <t>{{AccountingPointAddress}}</t>
  </si>
  <si>
    <t>{{InvoiceTotalAmountDue}}</t>
  </si>
  <si>
    <t>Рахунок за спожиту електроенергію за {{PeriodName}}</t>
  </si>
  <si>
    <r>
      <t xml:space="preserve">&amp;="Договір про постачання електричної енергії постачальником універсальних послуг від </t>
    </r>
    <r>
      <rPr>
        <b/>
        <sz val="9"/>
        <color theme="1"/>
        <rFont val="Calibri"/>
        <family val="2"/>
        <charset val="204"/>
      </rPr>
      <t>{{ContractStartDate}}</t>
    </r>
    <r>
      <rPr>
        <sz val="9"/>
        <color theme="1"/>
        <rFont val="Calibri"/>
        <family val="2"/>
        <charset val="204"/>
      </rPr>
      <t>. Діє до "&amp;{{=DATE(YEAR(TODAY());12;31)}}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</si>
</sst>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b/>
      <i/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i/>
      <sz val="8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28"/>
      <color theme="1"/>
      <name val="Free 3 of 9"/>
      <family val="3"/>
    </font>
    <font>
      <sz val="9.5"/>
      <name val="Calibri"/>
      <family val="2"/>
      <charset val="204"/>
    </font>
    <font>
      <b/>
      <sz val="9.5"/>
      <name val="Calibri"/>
      <family val="2"/>
      <charset val="204"/>
    </font>
    <font>
      <sz val="9"/>
      <name val="Calibri"/>
      <family val="2"/>
      <charset val="204"/>
    </font>
    <font>
      <b/>
      <sz val="9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name val="Calibri"/>
      <family val="2"/>
      <charset val="204"/>
    </font>
    <font>
      <b/>
      <sz val="10"/>
      <name val="Calibri"/>
      <family val="2"/>
      <charset val="204"/>
    </font>
    <font>
      <b/>
      <sz val="12"/>
      <name val="Calibri"/>
      <family val="2"/>
      <charset val="204"/>
    </font>
    <font>
      <sz val="8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right" vertical="center" indent="1"/>
    </xf>
    <xf numFmtId="2" fontId="12" fillId="0" borderId="18" xfId="0" applyNumberFormat="1" applyFont="1" applyBorder="1" applyAlignment="1">
      <alignment horizontal="right" vertical="center" indent="1"/>
    </xf>
    <xf numFmtId="2" fontId="12" fillId="0" borderId="8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3" fillId="0" borderId="8" xfId="0" applyFont="1" applyBorder="1" applyAlignment="1"/>
    <xf numFmtId="2" fontId="12" fillId="0" borderId="18" xfId="0" applyNumberFormat="1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 applyProtection="1">
      <alignment horizontal="center" vertical="center"/>
      <protection locked="0" hidden="1"/>
    </xf>
    <xf numFmtId="0" fontId="12" fillId="0" borderId="8" xfId="0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7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8" fillId="0" borderId="15" xfId="0" applyFont="1" applyBorder="1" applyAlignment="1">
      <alignment horizontal="right" vertical="center" wrapText="1"/>
    </xf>
    <xf numFmtId="0" fontId="18" fillId="0" borderId="16" xfId="0" applyFont="1" applyBorder="1" applyAlignment="1">
      <alignment horizontal="right" vertical="center" wrapText="1"/>
    </xf>
    <xf numFmtId="0" fontId="18" fillId="0" borderId="25" xfId="0" applyFont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0" fontId="18" fillId="0" borderId="13" xfId="0" applyFont="1" applyBorder="1" applyAlignment="1">
      <alignment horizontal="right" vertical="center" wrapText="1"/>
    </xf>
    <xf numFmtId="0" fontId="18" fillId="0" borderId="26" xfId="0" applyFont="1" applyBorder="1" applyAlignment="1">
      <alignment horizontal="right" vertical="center" wrapText="1"/>
    </xf>
    <xf numFmtId="164" fontId="19" fillId="0" borderId="8" xfId="0" applyNumberFormat="1" applyFont="1" applyBorder="1" applyAlignment="1">
      <alignment horizontal="center" vertical="center"/>
    </xf>
    <xf numFmtId="164" fontId="19" fillId="0" borderId="18" xfId="0" applyNumberFormat="1" applyFont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2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6" fillId="0" borderId="7" xfId="0" applyNumberFormat="1" applyFont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F15" sqref="F15"/>
    </sheetView>
  </sheetViews>
  <sheetFormatPr defaultRowHeight="15" x14ac:dyDescent="0.25"/>
  <sheetData>
    <row r="1" spans="1:15" x14ac:dyDescent="0.25">
      <c r="A1" s="88" t="s">
        <v>0</v>
      </c>
      <c r="B1" s="90" t="s">
        <v>27</v>
      </c>
      <c r="C1" s="90"/>
      <c r="D1" s="90"/>
      <c r="E1" s="90"/>
      <c r="F1" s="90"/>
      <c r="G1" s="1" t="s">
        <v>1</v>
      </c>
      <c r="H1" s="91" t="s">
        <v>30</v>
      </c>
      <c r="I1" s="91"/>
      <c r="J1" s="92"/>
      <c r="K1" s="93" t="s">
        <v>27</v>
      </c>
      <c r="L1" s="94"/>
      <c r="M1" s="94"/>
      <c r="N1" s="94"/>
      <c r="O1" s="95"/>
    </row>
    <row r="2" spans="1:15" x14ac:dyDescent="0.25">
      <c r="A2" s="89"/>
      <c r="B2" s="96" t="s">
        <v>28</v>
      </c>
      <c r="C2" s="96"/>
      <c r="D2" s="96"/>
      <c r="E2" s="96"/>
      <c r="F2" s="96"/>
      <c r="G2" s="2" t="s">
        <v>2</v>
      </c>
      <c r="H2" s="97" t="s">
        <v>29</v>
      </c>
      <c r="I2" s="97"/>
      <c r="J2" s="98"/>
      <c r="K2" s="99" t="s">
        <v>28</v>
      </c>
      <c r="L2" s="100"/>
      <c r="M2" s="100"/>
      <c r="N2" s="100"/>
      <c r="O2" s="101"/>
    </row>
    <row r="3" spans="1:15" x14ac:dyDescent="0.25">
      <c r="A3" s="89" t="s">
        <v>3</v>
      </c>
      <c r="B3" s="77" t="e">
        <f>bill_companyAddress</f>
        <v>#NAME?</v>
      </c>
      <c r="C3" s="77"/>
      <c r="D3" s="77"/>
      <c r="E3" s="77"/>
      <c r="F3" s="77"/>
      <c r="G3" s="77"/>
      <c r="H3" s="97" t="s">
        <v>4</v>
      </c>
      <c r="I3" s="97"/>
      <c r="J3" s="98"/>
      <c r="K3" s="102" t="s">
        <v>33</v>
      </c>
      <c r="L3" s="103"/>
      <c r="M3" s="103"/>
      <c r="N3" s="103"/>
      <c r="O3" s="104"/>
    </row>
    <row r="4" spans="1:15" x14ac:dyDescent="0.25">
      <c r="A4" s="89"/>
      <c r="B4" s="77"/>
      <c r="C4" s="77"/>
      <c r="D4" s="77"/>
      <c r="E4" s="77"/>
      <c r="F4" s="77"/>
      <c r="G4" s="77"/>
      <c r="H4" s="97" t="e">
        <f>bill_branchOfficeIban</f>
        <v>#NAME?</v>
      </c>
      <c r="I4" s="97"/>
      <c r="J4" s="98"/>
      <c r="K4" s="105"/>
      <c r="L4" s="106"/>
      <c r="M4" s="106"/>
      <c r="N4" s="106"/>
      <c r="O4" s="107"/>
    </row>
    <row r="5" spans="1:15" x14ac:dyDescent="0.25">
      <c r="A5" s="3" t="s">
        <v>5</v>
      </c>
      <c r="B5" s="83" t="s">
        <v>32</v>
      </c>
      <c r="C5" s="83"/>
      <c r="D5" s="4" t="s">
        <v>6</v>
      </c>
      <c r="E5" s="83" t="s">
        <v>31</v>
      </c>
      <c r="F5" s="83"/>
      <c r="G5" s="83"/>
      <c r="H5" s="83"/>
      <c r="I5" s="83"/>
      <c r="J5" s="84"/>
      <c r="K5" s="85" t="s">
        <v>32</v>
      </c>
      <c r="L5" s="86"/>
      <c r="M5" s="86"/>
      <c r="N5" s="86"/>
      <c r="O5" s="87"/>
    </row>
    <row r="6" spans="1:15" x14ac:dyDescent="0.25">
      <c r="A6" s="68" t="s">
        <v>37</v>
      </c>
      <c r="B6" s="69"/>
      <c r="C6" s="69"/>
      <c r="D6" s="69"/>
      <c r="E6" s="69"/>
      <c r="F6" s="69"/>
      <c r="G6" s="69"/>
      <c r="H6" s="69"/>
      <c r="I6" s="69"/>
      <c r="J6" s="70"/>
      <c r="K6" s="71" t="s">
        <v>31</v>
      </c>
      <c r="L6" s="72"/>
      <c r="M6" s="72"/>
      <c r="N6" s="72"/>
      <c r="O6" s="73"/>
    </row>
    <row r="7" spans="1:15" x14ac:dyDescent="0.25">
      <c r="A7" s="68"/>
      <c r="B7" s="69"/>
      <c r="C7" s="69"/>
      <c r="D7" s="69"/>
      <c r="E7" s="69"/>
      <c r="F7" s="69"/>
      <c r="G7" s="69"/>
      <c r="H7" s="69"/>
      <c r="I7" s="69"/>
      <c r="J7" s="70"/>
      <c r="K7" s="74" t="s">
        <v>34</v>
      </c>
      <c r="L7" s="75"/>
      <c r="M7" s="75"/>
      <c r="N7" s="75"/>
      <c r="O7" s="76"/>
    </row>
    <row r="8" spans="1:15" x14ac:dyDescent="0.25">
      <c r="A8" s="3" t="s">
        <v>3</v>
      </c>
      <c r="B8" s="77" t="s">
        <v>34</v>
      </c>
      <c r="C8" s="77"/>
      <c r="D8" s="77"/>
      <c r="E8" s="77"/>
      <c r="F8" s="77"/>
      <c r="G8" s="77"/>
      <c r="H8" s="77"/>
      <c r="I8" s="77"/>
      <c r="J8" s="78"/>
      <c r="K8" s="79" t="s">
        <v>7</v>
      </c>
      <c r="L8" s="80"/>
      <c r="M8" s="81" t="s">
        <v>35</v>
      </c>
      <c r="N8" s="81"/>
      <c r="O8" s="82"/>
    </row>
    <row r="9" spans="1:15" ht="15" customHeight="1" x14ac:dyDescent="0.25">
      <c r="A9" s="46" t="s">
        <v>36</v>
      </c>
      <c r="B9" s="47"/>
      <c r="C9" s="47"/>
      <c r="D9" s="47"/>
      <c r="E9" s="47"/>
      <c r="F9" s="47"/>
      <c r="G9" s="47"/>
      <c r="H9" s="47"/>
      <c r="I9" s="47"/>
      <c r="J9" s="48"/>
      <c r="K9" s="112" t="e">
        <f>Bill_BarCode39?</f>
        <v>#NAME?</v>
      </c>
      <c r="L9" s="113"/>
      <c r="M9" s="113"/>
      <c r="N9" s="113"/>
      <c r="O9" s="114"/>
    </row>
    <row r="10" spans="1:15" ht="15" customHeight="1" x14ac:dyDescent="0.25">
      <c r="A10" s="46"/>
      <c r="B10" s="47"/>
      <c r="C10" s="47"/>
      <c r="D10" s="47"/>
      <c r="E10" s="47"/>
      <c r="F10" s="47"/>
      <c r="G10" s="47"/>
      <c r="H10" s="47"/>
      <c r="I10" s="47"/>
      <c r="J10" s="48"/>
      <c r="K10" s="115"/>
      <c r="L10" s="116"/>
      <c r="M10" s="116"/>
      <c r="N10" s="116"/>
      <c r="O10" s="117"/>
    </row>
    <row r="11" spans="1:15" ht="15" customHeight="1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8"/>
      <c r="K11" s="115"/>
      <c r="L11" s="116"/>
      <c r="M11" s="116"/>
      <c r="N11" s="116"/>
      <c r="O11" s="117"/>
    </row>
    <row r="12" spans="1:15" ht="15" customHeight="1" x14ac:dyDescent="0.25">
      <c r="A12" s="49" t="s">
        <v>8</v>
      </c>
      <c r="B12" s="50"/>
      <c r="C12" s="50"/>
      <c r="D12" s="50"/>
      <c r="E12" s="5" t="s">
        <v>26</v>
      </c>
      <c r="F12" s="50" t="s">
        <v>9</v>
      </c>
      <c r="G12" s="50"/>
      <c r="H12" s="50"/>
      <c r="I12" s="50"/>
      <c r="J12" s="6" t="e">
        <f>Bill_paybyperiod</f>
        <v>#NAME?</v>
      </c>
      <c r="K12" s="118"/>
      <c r="L12" s="119"/>
      <c r="M12" s="119"/>
      <c r="N12" s="119"/>
      <c r="O12" s="120"/>
    </row>
    <row r="13" spans="1:15" x14ac:dyDescent="0.25">
      <c r="A13" s="51" t="e">
        <f>IF(Bill_qualityofel &gt; 0,"Компенсація за недотримання показників якості електропостачання","")</f>
        <v>#NAME?</v>
      </c>
      <c r="B13" s="52"/>
      <c r="C13" s="52"/>
      <c r="D13" s="52"/>
      <c r="E13" s="7" t="e">
        <f>IF(Bill_qualityofel &gt; 0,Bill_qualityofel,"")</f>
        <v>#NAME?</v>
      </c>
      <c r="F13" s="52" t="e">
        <f>IF(Bill_transferkredit &gt; 0,"Переведення передоплати станом на 01.01.2019, грн.","")</f>
        <v>#NAME?</v>
      </c>
      <c r="G13" s="52"/>
      <c r="H13" s="52"/>
      <c r="I13" s="52"/>
      <c r="J13" s="8" t="e">
        <f>IF(Bill_transferkredit &gt; 0,Bill_transferkredit,"")</f>
        <v>#NAME?</v>
      </c>
      <c r="K13" s="53" t="s">
        <v>10</v>
      </c>
      <c r="L13" s="54"/>
      <c r="M13" s="54"/>
      <c r="N13" s="54"/>
      <c r="O13" s="55"/>
    </row>
    <row r="14" spans="1:15" x14ac:dyDescent="0.25">
      <c r="A14" s="62" t="e">
        <f>IF(Bill_transferbystatement &gt; 0,"Кошти зараховані згідно заяви, грн.","")</f>
        <v>#NAME?</v>
      </c>
      <c r="B14" s="63"/>
      <c r="C14" s="63"/>
      <c r="D14" s="63"/>
      <c r="E14" s="9" t="e">
        <f>IF(Bill_transferbystatement &gt; 0,Bill_transferbystatement,"")</f>
        <v>#NAME?</v>
      </c>
      <c r="F14" s="27"/>
      <c r="G14" s="27"/>
      <c r="H14" s="27"/>
      <c r="I14" s="27"/>
      <c r="J14" s="10"/>
      <c r="K14" s="56"/>
      <c r="L14" s="57"/>
      <c r="M14" s="57"/>
      <c r="N14" s="57"/>
      <c r="O14" s="58"/>
    </row>
    <row r="15" spans="1:15" x14ac:dyDescent="0.25">
      <c r="A15" s="64" t="s">
        <v>11</v>
      </c>
      <c r="B15" s="65"/>
      <c r="C15" s="65" t="s">
        <v>12</v>
      </c>
      <c r="D15" s="65"/>
      <c r="E15" s="65"/>
      <c r="F15" s="11" t="s">
        <v>13</v>
      </c>
      <c r="G15" s="27" t="s">
        <v>14</v>
      </c>
      <c r="H15" s="27"/>
      <c r="I15" s="66" t="e">
        <f>"Пiльга ("&amp; Bill_limitcoeff&amp;"%)"</f>
        <v>#NAME?</v>
      </c>
      <c r="J15" s="67"/>
      <c r="K15" s="56"/>
      <c r="L15" s="57"/>
      <c r="M15" s="57"/>
      <c r="N15" s="57"/>
      <c r="O15" s="58"/>
    </row>
    <row r="16" spans="1:15" x14ac:dyDescent="0.25">
      <c r="A16" s="64"/>
      <c r="B16" s="65"/>
      <c r="C16" s="11" t="s">
        <v>15</v>
      </c>
      <c r="D16" s="11" t="s">
        <v>16</v>
      </c>
      <c r="E16" s="11" t="s">
        <v>17</v>
      </c>
      <c r="F16" s="11" t="s">
        <v>18</v>
      </c>
      <c r="G16" s="11" t="s">
        <v>19</v>
      </c>
      <c r="H16" s="11" t="s">
        <v>20</v>
      </c>
      <c r="I16" s="11" t="s">
        <v>19</v>
      </c>
      <c r="J16" s="12" t="s">
        <v>21</v>
      </c>
      <c r="K16" s="59"/>
      <c r="L16" s="60"/>
      <c r="M16" s="60"/>
      <c r="N16" s="60"/>
      <c r="O16" s="61"/>
    </row>
    <row r="17" spans="1:15" ht="17.25" customHeight="1" x14ac:dyDescent="0.25">
      <c r="A17" s="21" t="e">
        <f>Bill_CounterNumber1</f>
        <v>#NAME?</v>
      </c>
      <c r="B17" s="20"/>
      <c r="C17" s="22" t="e">
        <f>Bill_LastMesurement</f>
        <v>#NAME?</v>
      </c>
      <c r="D17" s="22" t="e">
        <f>Bill_PrevMeasurement</f>
        <v>#NAME?</v>
      </c>
      <c r="E17" s="22" t="e">
        <f>Bill_consumption</f>
        <v>#NAME?</v>
      </c>
      <c r="F17" s="13" t="e">
        <f>Bill_Tariff1ValueStr</f>
        <v>#NAME?</v>
      </c>
      <c r="G17" s="14" t="e">
        <f>Bill_Tariff1Consumption</f>
        <v>#NAME?</v>
      </c>
      <c r="H17" s="23" t="e">
        <f>Bill_fullgen</f>
        <v>#NAME?</v>
      </c>
      <c r="I17" s="14" t="e">
        <f t="shared" ref="I17:J17" si="0">Bill_Tariff1Consumption</f>
        <v>#NAME?</v>
      </c>
      <c r="J17" s="14" t="e">
        <f t="shared" si="0"/>
        <v>#NAME?</v>
      </c>
      <c r="K17" s="40" t="s">
        <v>22</v>
      </c>
      <c r="L17" s="41"/>
      <c r="M17" s="41"/>
      <c r="N17" s="41"/>
      <c r="O17" s="42"/>
    </row>
    <row r="18" spans="1:15" x14ac:dyDescent="0.25">
      <c r="A18" s="21"/>
      <c r="B18" s="20"/>
      <c r="C18" s="22"/>
      <c r="D18" s="22"/>
      <c r="E18" s="22"/>
      <c r="F18" s="15" t="e">
        <f>Bill_Tariff2ValueStr</f>
        <v>#NAME?</v>
      </c>
      <c r="G18" s="14" t="e">
        <f>Bill_Tariff2Consumption</f>
        <v>#NAME?</v>
      </c>
      <c r="H18" s="23"/>
      <c r="I18" s="14" t="e">
        <f t="shared" ref="I18:J18" si="1">Bill_Tariff2Consumption</f>
        <v>#NAME?</v>
      </c>
      <c r="J18" s="14" t="e">
        <f t="shared" si="1"/>
        <v>#NAME?</v>
      </c>
      <c r="K18" s="43"/>
      <c r="L18" s="44"/>
      <c r="M18" s="44"/>
      <c r="N18" s="44"/>
      <c r="O18" s="45"/>
    </row>
    <row r="19" spans="1:15" ht="15" customHeight="1" x14ac:dyDescent="0.25">
      <c r="A19" s="21" t="e">
        <f>Bill_CounterNumber2</f>
        <v>#NAME?</v>
      </c>
      <c r="B19" s="20"/>
      <c r="C19" s="22" t="e">
        <f>Bill_LastMesurement</f>
        <v>#NAME?</v>
      </c>
      <c r="D19" s="22" t="e">
        <f>Bill_PrevMeasurement</f>
        <v>#NAME?</v>
      </c>
      <c r="E19" s="22" t="e">
        <f>Bill_consumption</f>
        <v>#NAME?</v>
      </c>
      <c r="F19" s="13" t="e">
        <f>Bill_Tariff1ValueStr</f>
        <v>#NAME?</v>
      </c>
      <c r="G19" s="14" t="e">
        <f>Bill_Tariff1Consumption</f>
        <v>#NAME?</v>
      </c>
      <c r="H19" s="23" t="e">
        <f>Bill_fullgen</f>
        <v>#NAME?</v>
      </c>
      <c r="I19" s="14" t="e">
        <f t="shared" ref="I19:J19" si="2">Bill_Tariff1Consumption</f>
        <v>#NAME?</v>
      </c>
      <c r="J19" s="14" t="e">
        <f t="shared" si="2"/>
        <v>#NAME?</v>
      </c>
      <c r="K19" s="43"/>
      <c r="L19" s="44"/>
      <c r="M19" s="44"/>
      <c r="N19" s="44"/>
      <c r="O19" s="45"/>
    </row>
    <row r="20" spans="1:15" x14ac:dyDescent="0.25">
      <c r="A20" s="21"/>
      <c r="B20" s="20"/>
      <c r="C20" s="22"/>
      <c r="D20" s="22"/>
      <c r="E20" s="22"/>
      <c r="F20" s="15" t="e">
        <f>Bill_Tariff2ValueStr</f>
        <v>#NAME?</v>
      </c>
      <c r="G20" s="14" t="e">
        <f>Bill_Tariff2Consumption</f>
        <v>#NAME?</v>
      </c>
      <c r="H20" s="23"/>
      <c r="I20" s="14" t="e">
        <f t="shared" ref="I20:J20" si="3">Bill_Tariff2Consumption</f>
        <v>#NAME?</v>
      </c>
      <c r="J20" s="14" t="e">
        <f t="shared" si="3"/>
        <v>#NAME?</v>
      </c>
      <c r="K20" s="43"/>
      <c r="L20" s="44"/>
      <c r="M20" s="44"/>
      <c r="N20" s="44"/>
      <c r="O20" s="45"/>
    </row>
    <row r="21" spans="1:15" ht="15" customHeight="1" x14ac:dyDescent="0.25">
      <c r="A21" s="21" t="e">
        <f>Bill_CounterNumber3</f>
        <v>#NAME?</v>
      </c>
      <c r="B21" s="20"/>
      <c r="C21" s="36" t="e">
        <f>Bill_LastMesurement</f>
        <v>#NAME?</v>
      </c>
      <c r="D21" s="36" t="e">
        <f>Bill_PrevMeasurement</f>
        <v>#NAME?</v>
      </c>
      <c r="E21" s="36" t="e">
        <f>Bill_consumption</f>
        <v>#NAME?</v>
      </c>
      <c r="F21" s="13" t="e">
        <f>Bill_Tariff1ValueStr</f>
        <v>#NAME?</v>
      </c>
      <c r="G21" s="14" t="e">
        <f>Bill_Tariff1Consumption</f>
        <v>#NAME?</v>
      </c>
      <c r="H21" s="38" t="e">
        <f>Bill_fullgen</f>
        <v>#NAME?</v>
      </c>
      <c r="I21" s="14" t="e">
        <f t="shared" ref="I21:J21" si="4">Bill_Tariff1Consumption</f>
        <v>#NAME?</v>
      </c>
      <c r="J21" s="14" t="e">
        <f t="shared" si="4"/>
        <v>#NAME?</v>
      </c>
      <c r="K21" s="43"/>
      <c r="L21" s="44"/>
      <c r="M21" s="44"/>
      <c r="N21" s="44"/>
      <c r="O21" s="45"/>
    </row>
    <row r="22" spans="1:15" x14ac:dyDescent="0.25">
      <c r="A22" s="21"/>
      <c r="B22" s="20"/>
      <c r="C22" s="37"/>
      <c r="D22" s="37"/>
      <c r="E22" s="37"/>
      <c r="F22" s="15" t="e">
        <f>Bill_Tariff2ValueStr</f>
        <v>#NAME?</v>
      </c>
      <c r="G22" s="14" t="e">
        <f>Bill_Tariff1Consumption</f>
        <v>#NAME?</v>
      </c>
      <c r="H22" s="39"/>
      <c r="I22" s="14" t="e">
        <f t="shared" ref="I22:J22" si="5">Bill_Tariff2Consumption</f>
        <v>#NAME?</v>
      </c>
      <c r="J22" s="14" t="e">
        <f t="shared" si="5"/>
        <v>#NAME?</v>
      </c>
      <c r="K22" s="43"/>
      <c r="L22" s="44"/>
      <c r="M22" s="44"/>
      <c r="N22" s="44"/>
      <c r="O22" s="45"/>
    </row>
    <row r="23" spans="1:15" ht="19.5" customHeight="1" x14ac:dyDescent="0.25">
      <c r="A23" s="24" t="s">
        <v>23</v>
      </c>
      <c r="B23" s="25"/>
      <c r="C23" s="25"/>
      <c r="D23" s="25"/>
      <c r="E23" s="25"/>
      <c r="F23" s="26"/>
      <c r="G23" s="16" t="e">
        <f>ROUND(Bill_consumption,0)</f>
        <v>#NAME?</v>
      </c>
      <c r="H23" s="17" t="e">
        <f>Bill_fullgen</f>
        <v>#NAME?</v>
      </c>
      <c r="I23" s="18" t="e">
        <f>Bill_BENFTRVRSCNSMPTN</f>
        <v>#NAME?</v>
      </c>
      <c r="J23" s="19" t="e">
        <f>IF(Bill_benefitsum&gt;0,"Bill_benefitsum","")</f>
        <v>#NAME?</v>
      </c>
      <c r="K23" s="111" t="s">
        <v>24</v>
      </c>
      <c r="L23" s="111"/>
      <c r="M23" s="111"/>
      <c r="N23" s="111"/>
      <c r="O23" s="111"/>
    </row>
    <row r="24" spans="1:15" ht="15" customHeight="1" x14ac:dyDescent="0.25">
      <c r="A24" s="28" t="e">
        <f>IF(Bill_ForPay&gt;=0,"РАЗОМ ДО СПЛАТИ","ПЕРЕПЛАТА")</f>
        <v>#NAME?</v>
      </c>
      <c r="B24" s="29"/>
      <c r="C24" s="29"/>
      <c r="D24" s="29"/>
      <c r="E24" s="29"/>
      <c r="F24" s="29"/>
      <c r="G24" s="30"/>
      <c r="H24" s="34" t="e">
        <f>Bill_ForPay</f>
        <v>#NAME?</v>
      </c>
      <c r="I24" s="34"/>
      <c r="J24" s="35"/>
      <c r="K24" s="111"/>
      <c r="L24" s="111"/>
      <c r="M24" s="111"/>
      <c r="N24" s="111"/>
      <c r="O24" s="111"/>
    </row>
    <row r="25" spans="1:15" ht="15" customHeight="1" x14ac:dyDescent="0.25">
      <c r="A25" s="31"/>
      <c r="B25" s="32"/>
      <c r="C25" s="32"/>
      <c r="D25" s="32"/>
      <c r="E25" s="32"/>
      <c r="F25" s="32"/>
      <c r="G25" s="33"/>
      <c r="H25" s="34"/>
      <c r="I25" s="34"/>
      <c r="J25" s="35"/>
      <c r="K25" s="111"/>
      <c r="L25" s="111"/>
      <c r="M25" s="111"/>
      <c r="N25" s="111"/>
      <c r="O25" s="111"/>
    </row>
    <row r="26" spans="1:15" ht="21" customHeight="1" x14ac:dyDescent="0.25">
      <c r="A26" s="108" t="s">
        <v>25</v>
      </c>
      <c r="B26" s="109"/>
      <c r="C26" s="109"/>
      <c r="D26" s="109"/>
      <c r="E26" s="109"/>
      <c r="F26" s="109"/>
      <c r="G26" s="109"/>
      <c r="H26" s="109"/>
      <c r="I26" s="109"/>
      <c r="J26" s="110"/>
      <c r="K26" s="111"/>
      <c r="L26" s="111"/>
      <c r="M26" s="111"/>
      <c r="N26" s="111"/>
      <c r="O26" s="111"/>
    </row>
    <row r="27" spans="1:15" ht="15" customHeight="1" x14ac:dyDescent="0.25"/>
  </sheetData>
  <mergeCells count="55">
    <mergeCell ref="B5:C5"/>
    <mergeCell ref="E5:J5"/>
    <mergeCell ref="K5:O5"/>
    <mergeCell ref="A1:A2"/>
    <mergeCell ref="B1:F1"/>
    <mergeCell ref="H1:J1"/>
    <mergeCell ref="K1:O1"/>
    <mergeCell ref="B2:F2"/>
    <mergeCell ref="H2:J2"/>
    <mergeCell ref="K2:O2"/>
    <mergeCell ref="A3:A4"/>
    <mergeCell ref="B3:G4"/>
    <mergeCell ref="H3:J3"/>
    <mergeCell ref="K3:O4"/>
    <mergeCell ref="H4:J4"/>
    <mergeCell ref="A6:J7"/>
    <mergeCell ref="K6:O6"/>
    <mergeCell ref="K7:O7"/>
    <mergeCell ref="B8:J8"/>
    <mergeCell ref="K8:L8"/>
    <mergeCell ref="M8:O8"/>
    <mergeCell ref="K17:O22"/>
    <mergeCell ref="A9:J11"/>
    <mergeCell ref="K9:O12"/>
    <mergeCell ref="A12:D12"/>
    <mergeCell ref="F12:I12"/>
    <mergeCell ref="A13:D13"/>
    <mergeCell ref="F13:I13"/>
    <mergeCell ref="K13:O16"/>
    <mergeCell ref="A14:D14"/>
    <mergeCell ref="F14:I14"/>
    <mergeCell ref="A15:B16"/>
    <mergeCell ref="C15:E15"/>
    <mergeCell ref="G15:H15"/>
    <mergeCell ref="I15:J15"/>
    <mergeCell ref="K23:O26"/>
    <mergeCell ref="A24:G25"/>
    <mergeCell ref="H24:J25"/>
    <mergeCell ref="A26:J26"/>
    <mergeCell ref="A21:B22"/>
    <mergeCell ref="C21:C22"/>
    <mergeCell ref="D21:D22"/>
    <mergeCell ref="E21:E22"/>
    <mergeCell ref="H21:H22"/>
    <mergeCell ref="A23:F23"/>
    <mergeCell ref="A19:B20"/>
    <mergeCell ref="C19:C20"/>
    <mergeCell ref="D19:D20"/>
    <mergeCell ref="E19:E20"/>
    <mergeCell ref="H19:H20"/>
    <mergeCell ref="A17:B18"/>
    <mergeCell ref="C17:C18"/>
    <mergeCell ref="D17:D18"/>
    <mergeCell ref="E17:E18"/>
    <mergeCell ref="H17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Sheet1</vt:lpstr>
      <vt:lpstr>bill</vt:lpstr>
      <vt:lpstr>usaget3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2021-02-08T08:47:30Z</dcterms:modified>
</cp:coreProperties>
</file>