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模板" sheetId="1" r:id="rId1"/>
    <sheet name="装备数值" sheetId="4" r:id="rId2"/>
    <sheet name="数值设计—职业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N5" authorId="0">
      <text>
        <r>
          <rPr>
            <sz val="9"/>
            <rFont val="宋体"/>
            <charset val="134"/>
          </rPr>
          <t>轻甲</t>
        </r>
      </text>
    </comment>
    <comment ref="Q5" authorId="0">
      <text>
        <r>
          <rPr>
            <sz val="9"/>
            <rFont val="宋体"/>
            <charset val="134"/>
          </rPr>
          <t>武器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B15" authorId="0">
      <text>
        <r>
          <rPr>
            <sz val="9"/>
            <rFont val="宋体"/>
            <charset val="134"/>
          </rPr>
          <t>前排肉盾，皮糙肉厚，拳法精湛，擅长舞刀弄棒。</t>
        </r>
      </text>
    </comment>
    <comment ref="B16" authorId="0">
      <text>
        <r>
          <rPr>
            <sz val="9"/>
            <rFont val="宋体"/>
            <charset val="134"/>
          </rPr>
          <t>全能选手，样样武艺都有所涉略</t>
        </r>
      </text>
    </comment>
    <comment ref="B17" authorId="0">
      <text>
        <r>
          <rPr>
            <sz val="9"/>
            <rFont val="宋体"/>
            <charset val="134"/>
          </rPr>
          <t>身法灵活、轻功高超的修武之人，精通刀剑，也能使用远程武器</t>
        </r>
      </text>
    </comment>
    <comment ref="B18" authorId="0">
      <text>
        <r>
          <rPr>
            <sz val="9"/>
            <rFont val="宋体"/>
            <charset val="134"/>
          </rPr>
          <t>对远程类武器较为精通之人，也有一定剑术资质</t>
        </r>
      </text>
    </comment>
    <comment ref="B19" authorId="0">
      <text>
        <r>
          <rPr>
            <sz val="9"/>
            <rFont val="宋体"/>
            <charset val="134"/>
          </rPr>
          <t>擅长治疗受伤的人，在内功武学方面较为突出，也能使棍</t>
        </r>
      </text>
    </comment>
  </commentList>
</comments>
</file>

<file path=xl/sharedStrings.xml><?xml version="1.0" encoding="utf-8"?>
<sst xmlns="http://schemas.openxmlformats.org/spreadsheetml/2006/main" count="1022" uniqueCount="548">
  <si>
    <t>##var</t>
  </si>
  <si>
    <t>Id</t>
  </si>
  <si>
    <t>#注释</t>
  </si>
  <si>
    <t>AttrValues</t>
  </si>
  <si>
    <t>##type</t>
  </si>
  <si>
    <t>string</t>
  </si>
  <si>
    <t>list,AttrItemBase</t>
  </si>
  <si>
    <t>##</t>
  </si>
  <si>
    <t>ID</t>
  </si>
  <si>
    <t>属性列表</t>
  </si>
  <si>
    <t>属性1</t>
  </si>
  <si>
    <t>属性2</t>
  </si>
  <si>
    <t>属性3</t>
  </si>
  <si>
    <t>属性4</t>
  </si>
  <si>
    <t>属性5</t>
  </si>
  <si>
    <t>属性6</t>
  </si>
  <si>
    <t>属性7</t>
  </si>
  <si>
    <t>属性8</t>
  </si>
  <si>
    <t>属性9</t>
  </si>
  <si>
    <t>属性10</t>
  </si>
  <si>
    <t>属性11</t>
  </si>
  <si>
    <t>属性12</t>
  </si>
  <si>
    <t>属性13</t>
  </si>
  <si>
    <t>属性14</t>
  </si>
  <si>
    <t>属性15</t>
  </si>
  <si>
    <t>属性16</t>
  </si>
  <si>
    <t>属性17</t>
  </si>
  <si>
    <t>属性18</t>
  </si>
  <si>
    <t>属性19</t>
  </si>
  <si>
    <t>属性20</t>
  </si>
  <si>
    <t>属性21</t>
  </si>
  <si>
    <t>属性22</t>
  </si>
  <si>
    <t>属性23</t>
  </si>
  <si>
    <t>属性24</t>
  </si>
  <si>
    <t>属性25</t>
  </si>
  <si>
    <t>无属性模板</t>
  </si>
  <si>
    <t>无</t>
  </si>
  <si>
    <t>jin</t>
  </si>
  <si>
    <t>mu</t>
  </si>
  <si>
    <t>shui</t>
  </si>
  <si>
    <t>huo</t>
  </si>
  <si>
    <t>tu</t>
  </si>
  <si>
    <t>职业</t>
  </si>
  <si>
    <t>铁卫</t>
  </si>
  <si>
    <t>默认坦克角色模板</t>
  </si>
  <si>
    <t>侠士</t>
  </si>
  <si>
    <t>默认万金油输出模板</t>
  </si>
  <si>
    <t>刺客</t>
  </si>
  <si>
    <t>默认脆皮刺杀角色模板</t>
  </si>
  <si>
    <t>游侠</t>
  </si>
  <si>
    <t>默认远程输出角色模板</t>
  </si>
  <si>
    <t>医师</t>
  </si>
  <si>
    <t>默认辅助角色模板</t>
  </si>
  <si>
    <t>木桩</t>
  </si>
  <si>
    <t>固定,hp,10000</t>
  </si>
  <si>
    <t>装备</t>
  </si>
  <si>
    <t>武器：剑</t>
  </si>
  <si>
    <t>普通剑</t>
  </si>
  <si>
    <t>精良剑</t>
  </si>
  <si>
    <t>稀有剑</t>
  </si>
  <si>
    <t>史诗剑</t>
  </si>
  <si>
    <t>传说剑</t>
  </si>
  <si>
    <t>武器：刀</t>
  </si>
  <si>
    <t>普通刀</t>
  </si>
  <si>
    <t>精良刀</t>
  </si>
  <si>
    <t>稀有刀</t>
  </si>
  <si>
    <t>史诗刀</t>
  </si>
  <si>
    <t>传说刀</t>
  </si>
  <si>
    <t>武器：枪</t>
  </si>
  <si>
    <t>普通枪</t>
  </si>
  <si>
    <t>精良枪</t>
  </si>
  <si>
    <t>稀有枪</t>
  </si>
  <si>
    <t>史诗枪</t>
  </si>
  <si>
    <t>传说枪</t>
  </si>
  <si>
    <t>武器：棍</t>
  </si>
  <si>
    <t>普通棍</t>
  </si>
  <si>
    <t>精良棍</t>
  </si>
  <si>
    <t>稀有棍</t>
  </si>
  <si>
    <t>史诗棍</t>
  </si>
  <si>
    <t>传说棍</t>
  </si>
  <si>
    <t>武器：手套</t>
  </si>
  <si>
    <t>普通手套</t>
  </si>
  <si>
    <t>精良手套</t>
  </si>
  <si>
    <t>稀有手套</t>
  </si>
  <si>
    <t>史诗手套</t>
  </si>
  <si>
    <t>传说手套</t>
  </si>
  <si>
    <t>武器：爪</t>
  </si>
  <si>
    <t>普通爪</t>
  </si>
  <si>
    <t>精良爪</t>
  </si>
  <si>
    <t>稀有爪</t>
  </si>
  <si>
    <t>史诗爪</t>
  </si>
  <si>
    <t>传说爪</t>
  </si>
  <si>
    <t>武器：弓</t>
  </si>
  <si>
    <t>普通弓</t>
  </si>
  <si>
    <t>精良弓</t>
  </si>
  <si>
    <t>稀有弓</t>
  </si>
  <si>
    <t>史诗弓</t>
  </si>
  <si>
    <t>传说弓</t>
  </si>
  <si>
    <t>防具：轻甲</t>
  </si>
  <si>
    <t>普通轻甲</t>
  </si>
  <si>
    <t>精良轻甲</t>
  </si>
  <si>
    <t>稀有轻甲</t>
  </si>
  <si>
    <t>史诗轻甲</t>
  </si>
  <si>
    <t>传说轻甲</t>
  </si>
  <si>
    <t>防具：中甲</t>
  </si>
  <si>
    <t>普通中甲</t>
  </si>
  <si>
    <t>精良中甲</t>
  </si>
  <si>
    <t>稀有中甲</t>
  </si>
  <si>
    <t>史诗中甲</t>
  </si>
  <si>
    <t>传说中甲</t>
  </si>
  <si>
    <t>防具：重甲</t>
  </si>
  <si>
    <t>普通重甲</t>
  </si>
  <si>
    <t>精良重甲</t>
  </si>
  <si>
    <t>稀有重甲</t>
  </si>
  <si>
    <t>史诗重甲</t>
  </si>
  <si>
    <t>传说重甲</t>
  </si>
  <si>
    <t>饰品：项链</t>
  </si>
  <si>
    <t>普通项链</t>
  </si>
  <si>
    <t>固定,被治疗修正,0.02</t>
  </si>
  <si>
    <t>精良项链</t>
  </si>
  <si>
    <t>固定,被治疗修正,0.04</t>
  </si>
  <si>
    <t>稀有项链</t>
  </si>
  <si>
    <t>固定,被治疗修正,0.06</t>
  </si>
  <si>
    <t>史诗项链</t>
  </si>
  <si>
    <t>固定,被治疗修正,0.08</t>
  </si>
  <si>
    <t>传说项链</t>
  </si>
  <si>
    <t>固定,被治疗修正,0.1</t>
  </si>
  <si>
    <t>饰品：戒指</t>
  </si>
  <si>
    <t>普通戒指</t>
  </si>
  <si>
    <t>固定,伤害修正,0.02</t>
  </si>
  <si>
    <t>精良戒指</t>
  </si>
  <si>
    <t>固定,伤害修正,0.04</t>
  </si>
  <si>
    <t>稀有戒指</t>
  </si>
  <si>
    <t>固定,伤害修正,0.06</t>
  </si>
  <si>
    <t>史诗戒指</t>
  </si>
  <si>
    <t>固定,伤害修正,0.08</t>
  </si>
  <si>
    <t>传说戒指</t>
  </si>
  <si>
    <t>固定,伤害修正,0.1</t>
  </si>
  <si>
    <t>饰品：手镯</t>
  </si>
  <si>
    <t>普通手镯</t>
  </si>
  <si>
    <t>固定,治疗修正,0.02</t>
  </si>
  <si>
    <t>精良手镯</t>
  </si>
  <si>
    <t>固定,治疗修正,0.04</t>
  </si>
  <si>
    <t>稀有手镯</t>
  </si>
  <si>
    <t>固定,治疗修正,0.06</t>
  </si>
  <si>
    <t>史诗手镯</t>
  </si>
  <si>
    <t>固定,治疗修正,0.08</t>
  </si>
  <si>
    <t>传说手镯</t>
  </si>
  <si>
    <t>固定,治疗修正,0.1</t>
  </si>
  <si>
    <t>饰品：护腕</t>
  </si>
  <si>
    <t>普通护腕</t>
  </si>
  <si>
    <t>固定,被伤害修正,0.02</t>
  </si>
  <si>
    <t>精良护腕</t>
  </si>
  <si>
    <t>固定,被伤害修正,0.04</t>
  </si>
  <si>
    <t>稀有护腕</t>
  </si>
  <si>
    <t>固定,被伤害修正,0.06</t>
  </si>
  <si>
    <t>史诗护腕</t>
  </si>
  <si>
    <t>固定,被伤害修正,0.08</t>
  </si>
  <si>
    <t>传说护腕</t>
  </si>
  <si>
    <t>固定,被伤害修正,0.1</t>
  </si>
  <si>
    <t>武器：特殊</t>
  </si>
  <si>
    <t>紫电青霜</t>
  </si>
  <si>
    <r>
      <rPr>
        <sz val="12"/>
        <rFont val="宋体"/>
        <charset val="134"/>
      </rPr>
      <t>固定,</t>
    </r>
    <r>
      <rPr>
        <sz val="12"/>
        <rFont val="宋体"/>
        <charset val="134"/>
      </rPr>
      <t>atk,24</t>
    </r>
  </si>
  <si>
    <r>
      <rPr>
        <sz val="12"/>
        <rFont val="宋体"/>
        <charset val="134"/>
      </rPr>
      <t>固定,atkper</t>
    </r>
    <r>
      <rPr>
        <sz val="12"/>
        <rFont val="宋体"/>
        <charset val="134"/>
      </rPr>
      <t>,</t>
    </r>
    <r>
      <rPr>
        <sz val="12"/>
        <rFont val="宋体"/>
        <charset val="134"/>
      </rPr>
      <t>0.03</t>
    </r>
  </si>
  <si>
    <t>固定,int,24</t>
  </si>
  <si>
    <r>
      <rPr>
        <sz val="12"/>
        <rFont val="宋体"/>
        <charset val="134"/>
      </rPr>
      <t>固定,crt</t>
    </r>
    <r>
      <rPr>
        <sz val="12"/>
        <rFont val="宋体"/>
        <charset val="134"/>
      </rPr>
      <t>,24</t>
    </r>
  </si>
  <si>
    <t>固定,spd,10</t>
  </si>
  <si>
    <r>
      <rPr>
        <sz val="12"/>
        <rFont val="宋体"/>
        <charset val="134"/>
      </rPr>
      <t>固定,</t>
    </r>
    <r>
      <rPr>
        <sz val="12"/>
        <rFont val="宋体"/>
        <charset val="134"/>
      </rPr>
      <t>parry,24</t>
    </r>
  </si>
  <si>
    <t>固定,伤害修正,0.05</t>
  </si>
  <si>
    <t>炙热之握</t>
  </si>
  <si>
    <r>
      <rPr>
        <sz val="12"/>
        <rFont val="宋体"/>
        <charset val="134"/>
      </rPr>
      <t>固定,</t>
    </r>
    <r>
      <rPr>
        <sz val="12"/>
        <rFont val="宋体"/>
        <charset val="134"/>
      </rPr>
      <t>atk,96</t>
    </r>
  </si>
  <si>
    <t>固定,antiparry,96</t>
  </si>
  <si>
    <t>苍狼冥月枪</t>
  </si>
  <si>
    <t>固定,atk,120</t>
  </si>
  <si>
    <t>固定,parry,60</t>
  </si>
  <si>
    <t>固定,antiparry,60</t>
  </si>
  <si>
    <t>固定,atkper,0.1</t>
  </si>
  <si>
    <t>巨熊之握</t>
  </si>
  <si>
    <t>固定,atk,90</t>
  </si>
  <si>
    <r>
      <rPr>
        <sz val="12"/>
        <rFont val="宋体"/>
        <charset val="134"/>
      </rPr>
      <t>固定,hp</t>
    </r>
    <r>
      <rPr>
        <sz val="12"/>
        <rFont val="宋体"/>
        <charset val="134"/>
      </rPr>
      <t>_percent,0.1</t>
    </r>
  </si>
  <si>
    <t>固定,def,45</t>
  </si>
  <si>
    <t>饰品：特殊</t>
  </si>
  <si>
    <t>鹿追的心意</t>
  </si>
  <si>
    <t>固定,被伤害修正,0.0520</t>
  </si>
  <si>
    <t>固定,被治疗修正,0.1314</t>
  </si>
  <si>
    <t>固定,伤害修正,0.0520</t>
  </si>
  <si>
    <t>固定,治疗修正,0.1314</t>
  </si>
  <si>
    <t>野猪齿</t>
  </si>
  <si>
    <t>固定,spdper,0.1</t>
  </si>
  <si>
    <t>伊笠耽的眼罩</t>
  </si>
  <si>
    <t>固定,dodge,120</t>
  </si>
  <si>
    <t>紫电坠</t>
  </si>
  <si>
    <t>固定,crt,150</t>
  </si>
  <si>
    <t>天罡戒</t>
  </si>
  <si>
    <t>固定,mp,50</t>
  </si>
  <si>
    <t>族长的家传之戒</t>
  </si>
  <si>
    <r>
      <rPr>
        <sz val="12"/>
        <rFont val="宋体"/>
        <charset val="134"/>
      </rPr>
      <t>固定,</t>
    </r>
    <r>
      <rPr>
        <sz val="12"/>
        <rFont val="宋体"/>
        <charset val="134"/>
      </rPr>
      <t>hp_percent, 0.05</t>
    </r>
  </si>
  <si>
    <t>固定,defper, 0.05</t>
  </si>
  <si>
    <t>水龙戒</t>
  </si>
  <si>
    <t>固定,spdper,0.05</t>
  </si>
  <si>
    <t>龙蛇袍</t>
  </si>
  <si>
    <t>固定,def,15</t>
  </si>
  <si>
    <r>
      <rPr>
        <sz val="12"/>
        <rFont val="宋体"/>
        <charset val="134"/>
      </rPr>
      <t>固定,</t>
    </r>
    <r>
      <rPr>
        <sz val="12"/>
        <rFont val="宋体"/>
        <charset val="134"/>
      </rPr>
      <t>hp_percent, -0.15</t>
    </r>
  </si>
  <si>
    <t>八卦衣</t>
  </si>
  <si>
    <t>固定,def,20</t>
  </si>
  <si>
    <t>固定,spd,45</t>
  </si>
  <si>
    <t>固定,dodge,90</t>
  </si>
  <si>
    <t>水火棍</t>
  </si>
  <si>
    <t>固定,atk,55</t>
  </si>
  <si>
    <t>固定,parry,55</t>
  </si>
  <si>
    <t>固定,crt,55</t>
  </si>
  <si>
    <t>桃木剑</t>
  </si>
  <si>
    <t>固定,atk,39</t>
  </si>
  <si>
    <r>
      <rPr>
        <sz val="12"/>
        <rFont val="宋体"/>
        <charset val="134"/>
      </rPr>
      <t>固定,</t>
    </r>
    <r>
      <rPr>
        <sz val="12"/>
        <rFont val="宋体"/>
        <charset val="134"/>
      </rPr>
      <t>dodge</t>
    </r>
    <r>
      <rPr>
        <sz val="12"/>
        <rFont val="宋体"/>
        <charset val="134"/>
      </rPr>
      <t>,</t>
    </r>
    <r>
      <rPr>
        <sz val="12"/>
        <rFont val="宋体"/>
        <charset val="134"/>
      </rPr>
      <t>39</t>
    </r>
  </si>
  <si>
    <t>固定,int,78</t>
  </si>
  <si>
    <t>云纹冠</t>
  </si>
  <si>
    <t>固定,intper,0.05</t>
  </si>
  <si>
    <t>固定,startmp,5</t>
  </si>
  <si>
    <t>白玉双鱼佩</t>
  </si>
  <si>
    <t>固定,hp_percent,0.05</t>
  </si>
  <si>
    <t>固定,atkper,0.05</t>
  </si>
  <si>
    <t>剧毒蜘蛛</t>
  </si>
  <si>
    <t>固定,antiparry,100</t>
  </si>
  <si>
    <t>固定,被治疗修正,-0.1</t>
  </si>
  <si>
    <t>固定,被伤害修正,0.05</t>
  </si>
  <si>
    <t>黑水仙</t>
  </si>
  <si>
    <t>固定,intper,0.1</t>
  </si>
  <si>
    <t>固定,tenper,0.1</t>
  </si>
  <si>
    <t>固定,被伤害修正,-0.2</t>
  </si>
  <si>
    <t>姑获鸟之瓶</t>
  </si>
  <si>
    <t>固定,intper,0.2</t>
  </si>
  <si>
    <t>固定,sp,1</t>
  </si>
  <si>
    <t>固定,被治疗修正,0.25</t>
  </si>
  <si>
    <t>千足蜈蚣衣</t>
  </si>
  <si>
    <t>固定,spd,88</t>
  </si>
  <si>
    <t>固定,ten,50</t>
  </si>
  <si>
    <t>守护兽的号角</t>
  </si>
  <si>
    <t>固定,被伤害修正,0.2</t>
  </si>
  <si>
    <t>固定,defper,0.2</t>
  </si>
  <si>
    <t>固定,parry,120</t>
  </si>
  <si>
    <t>冷牙的毒囊</t>
  </si>
  <si>
    <t>固定,修正中毒伤害,0.25</t>
  </si>
  <si>
    <t>防具特殊</t>
  </si>
  <si>
    <t>刚鬃的坚定</t>
  </si>
  <si>
    <t>固定,def,158</t>
  </si>
  <si>
    <t>固定,ten,158</t>
  </si>
  <si>
    <r>
      <rPr>
        <sz val="12"/>
        <rFont val="宋体"/>
        <charset val="134"/>
      </rPr>
      <t>固定,</t>
    </r>
    <r>
      <rPr>
        <sz val="12"/>
        <rFont val="宋体"/>
        <charset val="134"/>
      </rPr>
      <t>hp_percent,0.25</t>
    </r>
  </si>
  <si>
    <t>武学</t>
  </si>
  <si>
    <t>剑</t>
  </si>
  <si>
    <t>普通剑法模板</t>
  </si>
  <si>
    <t>成长,atk,af_skill_c1,1</t>
  </si>
  <si>
    <t>精良剑法模板</t>
  </si>
  <si>
    <t>成长,atk,af_skill_c2,1</t>
  </si>
  <si>
    <t>稀有剑法模板</t>
  </si>
  <si>
    <t>成长,atk,af_skill_c3,1</t>
  </si>
  <si>
    <t>史诗剑法模板</t>
  </si>
  <si>
    <t>成长,atk,af_skill_c4,1</t>
  </si>
  <si>
    <t>传说剑法模板</t>
  </si>
  <si>
    <t>成长,atk,af_skill_c5,1</t>
  </si>
  <si>
    <t>刀</t>
  </si>
  <si>
    <t>普通刀法模板</t>
  </si>
  <si>
    <t>精良刀法模板</t>
  </si>
  <si>
    <t>稀有刀法模板</t>
  </si>
  <si>
    <t>史诗刀法模板</t>
  </si>
  <si>
    <t>传说刀法模板</t>
  </si>
  <si>
    <t>拳</t>
  </si>
  <si>
    <t>普通拳法模板</t>
  </si>
  <si>
    <t>精良拳法模板</t>
  </si>
  <si>
    <t>稀有拳法模板</t>
  </si>
  <si>
    <t>史诗拳法模板</t>
  </si>
  <si>
    <t>传说拳法模板</t>
  </si>
  <si>
    <t>爪</t>
  </si>
  <si>
    <t>普通爪法模板</t>
  </si>
  <si>
    <t>精良爪法模板</t>
  </si>
  <si>
    <t>稀有爪法模板</t>
  </si>
  <si>
    <t>史诗爪法模板</t>
  </si>
  <si>
    <t>传说爪法模板</t>
  </si>
  <si>
    <t>棍</t>
  </si>
  <si>
    <t>普通棍法模板</t>
  </si>
  <si>
    <t>成长,atk,af_skill_c1,0.9</t>
  </si>
  <si>
    <t>精良棍法模板</t>
  </si>
  <si>
    <t>成长,atk,af_skill_c2,0.9</t>
  </si>
  <si>
    <t>稀有棍法模板</t>
  </si>
  <si>
    <t>成长,atk,af_skill_c3,0.9</t>
  </si>
  <si>
    <t>史诗棍法模板</t>
  </si>
  <si>
    <t>成长,atk,af_skill_c4,0.9</t>
  </si>
  <si>
    <t>传说棍法模板</t>
  </si>
  <si>
    <t>成长,atk,af_skill_c5,0.9</t>
  </si>
  <si>
    <t>枪</t>
  </si>
  <si>
    <t>普通枪法模板</t>
  </si>
  <si>
    <r>
      <rPr>
        <sz val="12"/>
        <rFont val="宋体"/>
        <charset val="134"/>
      </rPr>
      <t>成长,atk,af_skill_c1,0.</t>
    </r>
    <r>
      <rPr>
        <sz val="12"/>
        <rFont val="宋体"/>
        <charset val="134"/>
      </rPr>
      <t>8</t>
    </r>
  </si>
  <si>
    <t>精良枪法模板</t>
  </si>
  <si>
    <r>
      <rPr>
        <sz val="12"/>
        <rFont val="宋体"/>
        <charset val="134"/>
      </rPr>
      <t>成长,atk,af_skill_c2,</t>
    </r>
    <r>
      <rPr>
        <sz val="12"/>
        <rFont val="宋体"/>
        <charset val="134"/>
      </rPr>
      <t>0.8</t>
    </r>
  </si>
  <si>
    <t>稀有枪法模板</t>
  </si>
  <si>
    <r>
      <rPr>
        <sz val="12"/>
        <rFont val="宋体"/>
        <charset val="134"/>
      </rPr>
      <t>成长,atk,af_skill_c3,</t>
    </r>
    <r>
      <rPr>
        <sz val="12"/>
        <rFont val="宋体"/>
        <charset val="134"/>
      </rPr>
      <t>0.8</t>
    </r>
  </si>
  <si>
    <t>史诗枪法模板</t>
  </si>
  <si>
    <r>
      <rPr>
        <sz val="12"/>
        <rFont val="宋体"/>
        <charset val="134"/>
      </rPr>
      <t>成长,atk,af_skill_c4,</t>
    </r>
    <r>
      <rPr>
        <sz val="12"/>
        <rFont val="宋体"/>
        <charset val="134"/>
      </rPr>
      <t>0.8</t>
    </r>
  </si>
  <si>
    <t>传说枪法模板</t>
  </si>
  <si>
    <r>
      <rPr>
        <sz val="12"/>
        <rFont val="宋体"/>
        <charset val="134"/>
      </rPr>
      <t>成长,atk,af_skill_c5,</t>
    </r>
    <r>
      <rPr>
        <sz val="12"/>
        <rFont val="宋体"/>
        <charset val="134"/>
      </rPr>
      <t>0.8</t>
    </r>
  </si>
  <si>
    <t>弓</t>
  </si>
  <si>
    <t>普通射术模板</t>
  </si>
  <si>
    <t>成长,atk,af_skill_c1,0.8</t>
  </si>
  <si>
    <t>精良射术模板</t>
  </si>
  <si>
    <t>成长,atk,af_skill_c2,0.8</t>
  </si>
  <si>
    <t>稀有射术模板</t>
  </si>
  <si>
    <t>成长,atk,af_skill_c3,0.8</t>
  </si>
  <si>
    <t>史诗射术模板</t>
  </si>
  <si>
    <t>成长,atk,af_skill_c4,0.8</t>
  </si>
  <si>
    <t>传说射术模板</t>
  </si>
  <si>
    <t>成长,atk,af_skill_c5,0.8</t>
  </si>
  <si>
    <t>内功</t>
  </si>
  <si>
    <t>普通内功模板</t>
  </si>
  <si>
    <t>成长,hp,af_skill_hp1,1</t>
  </si>
  <si>
    <t>成长,mp,af_skill_mp1,1</t>
  </si>
  <si>
    <t>精良内功模板</t>
  </si>
  <si>
    <t>成长,hp,af_skill_hp2,1</t>
  </si>
  <si>
    <t>成长,mp,af_skill_mp2,1</t>
  </si>
  <si>
    <t>稀有内功模板</t>
  </si>
  <si>
    <t>成长,hp,af_skill_hp3,1</t>
  </si>
  <si>
    <t>成长,mp,af_skill_mp3,1</t>
  </si>
  <si>
    <t>史诗内功模板</t>
  </si>
  <si>
    <t>成长,hp,af_skill_hp4,1</t>
  </si>
  <si>
    <t>成长,mp,af_skill_mp4,1</t>
  </si>
  <si>
    <t>传说内功模板</t>
  </si>
  <si>
    <t>成长,hp,af_skill_hp5,1</t>
  </si>
  <si>
    <t>成长,mp,af_skill_mp5,1</t>
  </si>
  <si>
    <t>治疗内功</t>
  </si>
  <si>
    <t>普通治疗内功模板</t>
  </si>
  <si>
    <t>成长,hp,af_skill_hp1,0.8</t>
  </si>
  <si>
    <t>成长,int,af_skill_c1,1</t>
  </si>
  <si>
    <t>精良治疗内功模板</t>
  </si>
  <si>
    <t>成长,hp,af_skill_hp2,0.8</t>
  </si>
  <si>
    <t>成长,int,af_skill_c2,1</t>
  </si>
  <si>
    <t>稀有治疗内功模板</t>
  </si>
  <si>
    <t>成长,hp,af_skill_hp3,0.8</t>
  </si>
  <si>
    <t>成长,int,af_skill_c3,1</t>
  </si>
  <si>
    <t>史诗治疗内功模板</t>
  </si>
  <si>
    <t>成长,hp,af_skill_hp4,0.8</t>
  </si>
  <si>
    <t>成长,int,af_skill_c4,1</t>
  </si>
  <si>
    <t>传说治疗内功模板</t>
  </si>
  <si>
    <t>成长,hp,af_skill_hp5,0.8</t>
  </si>
  <si>
    <t>成长,int,af_skill_c5,1</t>
  </si>
  <si>
    <t>轻功</t>
  </si>
  <si>
    <t>普通轻功模板</t>
  </si>
  <si>
    <t>成长,spd,af_skill_c1,1</t>
  </si>
  <si>
    <t>精良轻功模板</t>
  </si>
  <si>
    <t>成长,spd,af_skill_c2,1</t>
  </si>
  <si>
    <t>稀有轻功模板</t>
  </si>
  <si>
    <t>成长,spd,af_skill_c3,1</t>
  </si>
  <si>
    <t>史诗轻功模板</t>
  </si>
  <si>
    <t>成长,spd,af_skill_c4,1</t>
  </si>
  <si>
    <t>传说轻功模板</t>
  </si>
  <si>
    <t>成长,spd,af_skill_c5,1</t>
  </si>
  <si>
    <t>资质</t>
  </si>
  <si>
    <t>普通剑法每级资质成长</t>
  </si>
  <si>
    <t>固定,剑法资质,1</t>
  </si>
  <si>
    <t>精良剑法每级资质成长</t>
  </si>
  <si>
    <t>固定,剑法资质,2</t>
  </si>
  <si>
    <t>稀有剑法每级资质成长</t>
  </si>
  <si>
    <t>固定,剑法资质,3</t>
  </si>
  <si>
    <t>史诗剑法每级资质成长</t>
  </si>
  <si>
    <t>固定,剑法资质,4</t>
  </si>
  <si>
    <t>传说剑法每级资质成长</t>
  </si>
  <si>
    <t>固定,剑法资质,5</t>
  </si>
  <si>
    <t>普通拳法每级资质成长</t>
  </si>
  <si>
    <t>固定,拳法资质,1</t>
  </si>
  <si>
    <t>精良拳法每级资质成长</t>
  </si>
  <si>
    <t>固定,拳法资质,2</t>
  </si>
  <si>
    <t>稀有拳法每级资质成长</t>
  </si>
  <si>
    <t>固定,拳法资质,3</t>
  </si>
  <si>
    <t>史诗拳法每级资质成长</t>
  </si>
  <si>
    <t>固定,拳法资质,4</t>
  </si>
  <si>
    <t>传说拳法每级资质成长</t>
  </si>
  <si>
    <t>固定,拳法资质,5</t>
  </si>
  <si>
    <t>普通棍法每级资质成长</t>
  </si>
  <si>
    <t>固定,棍法资质,1</t>
  </si>
  <si>
    <t>精良棍法每级资质成长</t>
  </si>
  <si>
    <t>固定,棍法资质,2</t>
  </si>
  <si>
    <t>稀有棍法每级资质成长</t>
  </si>
  <si>
    <t>固定,棍法资质,3</t>
  </si>
  <si>
    <t>史诗棍法每级资质成长</t>
  </si>
  <si>
    <t>固定,棍法资质,4</t>
  </si>
  <si>
    <t>传说棍法每级资质成长</t>
  </si>
  <si>
    <t>固定,棍法资质,5</t>
  </si>
  <si>
    <t>普通刀法每级资质成长</t>
  </si>
  <si>
    <t>固定,刀法资质,1</t>
  </si>
  <si>
    <t>精良刀法每级资质成长</t>
  </si>
  <si>
    <t>固定,刀法资质,2</t>
  </si>
  <si>
    <t>稀有刀法每级资质成长</t>
  </si>
  <si>
    <t>固定,刀法资质,3</t>
  </si>
  <si>
    <t>史诗刀法每级资质成长</t>
  </si>
  <si>
    <t>固定,刀法资质,4</t>
  </si>
  <si>
    <t>传说刀法每级资质成长</t>
  </si>
  <si>
    <t>固定,刀法资质,5</t>
  </si>
  <si>
    <t>普通枪法每级资质成长</t>
  </si>
  <si>
    <t>精良枪法每级资质成长</t>
  </si>
  <si>
    <t>稀有枪法每级资质成长</t>
  </si>
  <si>
    <t>史诗枪法每级资质成长</t>
  </si>
  <si>
    <t>传说枪法每级资质成长</t>
  </si>
  <si>
    <t>普通射术每级资质成长</t>
  </si>
  <si>
    <t>固定,射术资质,1</t>
  </si>
  <si>
    <t>精良射术每级资质成长</t>
  </si>
  <si>
    <t>固定,射术资质,2</t>
  </si>
  <si>
    <t>稀有射术每级资质成长</t>
  </si>
  <si>
    <t>固定,射术资质,3</t>
  </si>
  <si>
    <t>史诗射术每级资质成长</t>
  </si>
  <si>
    <t>固定,射术资质,4</t>
  </si>
  <si>
    <t>传说射术每级资质成长</t>
  </si>
  <si>
    <t>固定,射术资质,5</t>
  </si>
  <si>
    <t>普通内功每级资质成长</t>
  </si>
  <si>
    <t>固定,内功资质,1</t>
  </si>
  <si>
    <t>精良内功每级资质成长</t>
  </si>
  <si>
    <t>固定,内功资质,2</t>
  </si>
  <si>
    <t>稀有内功每级资质成长</t>
  </si>
  <si>
    <t>固定,内功资质,3</t>
  </si>
  <si>
    <t>史诗内功每级资质成长</t>
  </si>
  <si>
    <t>固定,内功资质,4</t>
  </si>
  <si>
    <t>传说内功每级资质成长</t>
  </si>
  <si>
    <t>固定,内功资质,5</t>
  </si>
  <si>
    <t>普通轻功每级资质成长</t>
  </si>
  <si>
    <t>固定,轻功资质,1</t>
  </si>
  <si>
    <t>精良轻功每级资质成长</t>
  </si>
  <si>
    <t>固定,轻功资质,2</t>
  </si>
  <si>
    <t>稀有轻功每级资质成长</t>
  </si>
  <si>
    <t>固定,轻功资质,3</t>
  </si>
  <si>
    <t>史诗轻功每级资质成长</t>
  </si>
  <si>
    <t>固定,轻功资质,4</t>
  </si>
  <si>
    <t>传说轻功每级资质成长</t>
  </si>
  <si>
    <t>固定,轻功资质,5</t>
  </si>
  <si>
    <t>演算</t>
  </si>
  <si>
    <t>固定,</t>
  </si>
  <si>
    <t>1000为100%</t>
  </si>
  <si>
    <t>属性总占比</t>
  </si>
  <si>
    <t>hp,</t>
  </si>
  <si>
    <t>atk,</t>
  </si>
  <si>
    <t>int,</t>
  </si>
  <si>
    <t>def,</t>
  </si>
  <si>
    <t>ten,</t>
  </si>
  <si>
    <t>crt,</t>
  </si>
  <si>
    <t>crd,</t>
  </si>
  <si>
    <t>spd,</t>
  </si>
  <si>
    <t>parry,</t>
  </si>
  <si>
    <t>dodge,</t>
  </si>
  <si>
    <t>antidodge,</t>
  </si>
  <si>
    <t>antiparry,</t>
  </si>
  <si>
    <r>
      <rPr>
        <b/>
        <sz val="10"/>
        <rFont val="宋体"/>
        <charset val="134"/>
      </rPr>
      <t>装备品质</t>
    </r>
  </si>
  <si>
    <t>投放角色等级下限</t>
  </si>
  <si>
    <t>投放角色等级上限</t>
  </si>
  <si>
    <r>
      <rPr>
        <b/>
        <sz val="10"/>
        <rFont val="宋体"/>
        <charset val="134"/>
      </rPr>
      <t>生命</t>
    </r>
  </si>
  <si>
    <r>
      <rPr>
        <b/>
        <sz val="10"/>
        <rFont val="宋体"/>
        <charset val="134"/>
      </rPr>
      <t>攻击</t>
    </r>
  </si>
  <si>
    <r>
      <rPr>
        <b/>
        <sz val="10"/>
        <rFont val="宋体"/>
        <charset val="134"/>
      </rPr>
      <t>内劲</t>
    </r>
  </si>
  <si>
    <r>
      <rPr>
        <b/>
        <sz val="10"/>
        <rFont val="宋体"/>
        <charset val="134"/>
      </rPr>
      <t>防御</t>
    </r>
  </si>
  <si>
    <r>
      <rPr>
        <b/>
        <sz val="10"/>
        <rFont val="宋体"/>
        <charset val="134"/>
      </rPr>
      <t>韧性</t>
    </r>
  </si>
  <si>
    <r>
      <rPr>
        <b/>
        <sz val="10"/>
        <rFont val="宋体"/>
        <charset val="134"/>
      </rPr>
      <t>暴击</t>
    </r>
  </si>
  <si>
    <r>
      <rPr>
        <b/>
        <sz val="10"/>
        <rFont val="宋体"/>
        <charset val="134"/>
      </rPr>
      <t>暴抗</t>
    </r>
  </si>
  <si>
    <r>
      <rPr>
        <b/>
        <sz val="10"/>
        <rFont val="宋体"/>
        <charset val="134"/>
      </rPr>
      <t>速度</t>
    </r>
  </si>
  <si>
    <t>招架</t>
  </si>
  <si>
    <t>闪避</t>
  </si>
  <si>
    <t>命中</t>
  </si>
  <si>
    <t>破招</t>
  </si>
  <si>
    <t>武器闪避</t>
  </si>
  <si>
    <r>
      <rPr>
        <sz val="10"/>
        <rFont val="宋体"/>
        <charset val="134"/>
      </rPr>
      <t>普通</t>
    </r>
  </si>
  <si>
    <r>
      <rPr>
        <sz val="10"/>
        <rFont val="宋体"/>
        <charset val="134"/>
      </rPr>
      <t>精良</t>
    </r>
  </si>
  <si>
    <r>
      <rPr>
        <sz val="10"/>
        <rFont val="宋体"/>
        <charset val="134"/>
      </rPr>
      <t>稀有</t>
    </r>
  </si>
  <si>
    <r>
      <rPr>
        <sz val="10"/>
        <rFont val="宋体"/>
        <charset val="134"/>
      </rPr>
      <t>史诗</t>
    </r>
  </si>
  <si>
    <r>
      <rPr>
        <sz val="10"/>
        <rFont val="宋体"/>
        <charset val="134"/>
      </rPr>
      <t>传说</t>
    </r>
  </si>
  <si>
    <t>总属性100%</t>
  </si>
  <si>
    <r>
      <rPr>
        <sz val="11"/>
        <color theme="1"/>
        <rFont val="宋体"/>
        <charset val="134"/>
        <scheme val="minor"/>
      </rPr>
      <t>生命</t>
    </r>
  </si>
  <si>
    <r>
      <rPr>
        <sz val="11"/>
        <color theme="0"/>
        <rFont val="宋体"/>
        <charset val="134"/>
        <scheme val="minor"/>
      </rPr>
      <t>攻击</t>
    </r>
  </si>
  <si>
    <t>内劲</t>
  </si>
  <si>
    <r>
      <rPr>
        <sz val="11"/>
        <color theme="1"/>
        <rFont val="宋体"/>
        <charset val="134"/>
        <scheme val="minor"/>
      </rPr>
      <t>防御</t>
    </r>
  </si>
  <si>
    <r>
      <rPr>
        <sz val="11"/>
        <color theme="1"/>
        <rFont val="宋体"/>
        <charset val="134"/>
        <scheme val="minor"/>
      </rPr>
      <t>韧性</t>
    </r>
  </si>
  <si>
    <t>暴击</t>
  </si>
  <si>
    <r>
      <rPr>
        <sz val="11"/>
        <color theme="1"/>
        <rFont val="宋体"/>
        <charset val="134"/>
        <scheme val="minor"/>
      </rPr>
      <t>暴抗</t>
    </r>
  </si>
  <si>
    <t>速度</t>
  </si>
  <si>
    <t>总计缩放</t>
  </si>
  <si>
    <t>系数缩放</t>
  </si>
  <si>
    <t>品质/属性</t>
  </si>
  <si>
    <r>
      <rPr>
        <sz val="11"/>
        <color theme="1"/>
        <rFont val="宋体"/>
        <charset val="134"/>
        <scheme val="minor"/>
      </rPr>
      <t>攻击</t>
    </r>
  </si>
  <si>
    <r>
      <rPr>
        <sz val="11"/>
        <color theme="1"/>
        <rFont val="宋体"/>
        <charset val="134"/>
        <scheme val="minor"/>
      </rPr>
      <t>内劲</t>
    </r>
  </si>
  <si>
    <r>
      <rPr>
        <sz val="11"/>
        <color theme="1"/>
        <rFont val="宋体"/>
        <charset val="134"/>
        <scheme val="minor"/>
      </rPr>
      <t>暴击</t>
    </r>
  </si>
  <si>
    <r>
      <rPr>
        <sz val="11"/>
        <color theme="1"/>
        <rFont val="宋体"/>
        <charset val="134"/>
        <scheme val="minor"/>
      </rPr>
      <t>速度</t>
    </r>
  </si>
  <si>
    <r>
      <rPr>
        <sz val="11"/>
        <color theme="1"/>
        <rFont val="宋体"/>
        <charset val="134"/>
        <scheme val="minor"/>
      </rPr>
      <t>普通</t>
    </r>
  </si>
  <si>
    <r>
      <rPr>
        <sz val="11"/>
        <color theme="1"/>
        <rFont val="宋体"/>
        <charset val="134"/>
        <scheme val="minor"/>
      </rPr>
      <t>精良</t>
    </r>
  </si>
  <si>
    <r>
      <rPr>
        <sz val="11"/>
        <color theme="1"/>
        <rFont val="宋体"/>
        <charset val="134"/>
        <scheme val="minor"/>
      </rPr>
      <t>稀有</t>
    </r>
  </si>
  <si>
    <r>
      <rPr>
        <sz val="11"/>
        <color theme="1"/>
        <rFont val="宋体"/>
        <charset val="134"/>
        <scheme val="minor"/>
      </rPr>
      <t>史诗</t>
    </r>
  </si>
  <si>
    <t>传说</t>
  </si>
  <si>
    <t>防御</t>
  </si>
  <si>
    <t>韧性</t>
  </si>
  <si>
    <t>暴抗</t>
  </si>
  <si>
    <t>拳-手套</t>
  </si>
  <si>
    <t>拳-爪</t>
  </si>
  <si>
    <t>轻甲</t>
  </si>
  <si>
    <t>生命</t>
  </si>
  <si>
    <r>
      <rPr>
        <sz val="11"/>
        <color theme="0"/>
        <rFont val="宋体"/>
        <charset val="134"/>
        <scheme val="minor"/>
      </rPr>
      <t>防御</t>
    </r>
  </si>
  <si>
    <r>
      <rPr>
        <sz val="11"/>
        <color theme="0"/>
        <rFont val="宋体"/>
        <charset val="134"/>
        <scheme val="minor"/>
      </rPr>
      <t>速度</t>
    </r>
  </si>
  <si>
    <t>中甲</t>
  </si>
  <si>
    <r>
      <rPr>
        <sz val="11"/>
        <color theme="0"/>
        <rFont val="宋体"/>
        <charset val="134"/>
        <scheme val="minor"/>
      </rPr>
      <t>韧性</t>
    </r>
  </si>
  <si>
    <t>重甲</t>
  </si>
  <si>
    <r>
      <rPr>
        <sz val="11"/>
        <color theme="0"/>
        <rFont val="宋体"/>
        <charset val="134"/>
        <scheme val="minor"/>
      </rPr>
      <t>生命</t>
    </r>
  </si>
  <si>
    <t>项链</t>
  </si>
  <si>
    <t>戒指</t>
  </si>
  <si>
    <t>手镯</t>
  </si>
  <si>
    <t>攻击</t>
  </si>
  <si>
    <t>护腕</t>
  </si>
  <si>
    <t>职业属性</t>
  </si>
  <si>
    <t>生命
hp</t>
  </si>
  <si>
    <t>外攻
atk</t>
  </si>
  <si>
    <t>内劲
int</t>
  </si>
  <si>
    <t>韧性
ten</t>
  </si>
  <si>
    <t>外防
def</t>
  </si>
  <si>
    <t>暴击
crt</t>
  </si>
  <si>
    <t>暴抗
crd</t>
  </si>
  <si>
    <t>速度
spd</t>
  </si>
  <si>
    <t>内力
mp</t>
  </si>
  <si>
    <t>集气
sp</t>
  </si>
  <si>
    <t>招架
parry</t>
  </si>
  <si>
    <t>闪避
dodge</t>
  </si>
  <si>
    <t>命中
antidodge</t>
  </si>
  <si>
    <t>基础总计
不包括特殊</t>
  </si>
  <si>
    <t>成长,hp,af_role_hp,</t>
  </si>
  <si>
    <t>成长,atk,af_role_common,</t>
  </si>
  <si>
    <t>成长,int,af_role_common,</t>
  </si>
  <si>
    <t>成长,ten,af_role_common,</t>
  </si>
  <si>
    <t>成长,def,af_role_common,</t>
  </si>
  <si>
    <t>成长,crt,af_role_common,</t>
  </si>
  <si>
    <t>成长,crd,af_role_common,</t>
  </si>
  <si>
    <t>成长,spd,af_role_common,</t>
  </si>
  <si>
    <t>固定,mp,</t>
  </si>
  <si>
    <t>固定,sp,</t>
  </si>
  <si>
    <t>固定,parry,</t>
  </si>
  <si>
    <t>固定,dodge,</t>
  </si>
  <si>
    <t>固定,antidodge,</t>
  </si>
  <si>
    <t>拳法资质</t>
  </si>
  <si>
    <t>棍法资质</t>
  </si>
  <si>
    <t>刀法资质</t>
  </si>
  <si>
    <t>剑法资质</t>
  </si>
  <si>
    <t>射术资质</t>
  </si>
  <si>
    <t>内功资质</t>
  </si>
  <si>
    <t>轻功资质</t>
  </si>
  <si>
    <t>上限40</t>
  </si>
  <si>
    <t>固定,拳法资质,</t>
  </si>
  <si>
    <t>固定,棍法资质,</t>
  </si>
  <si>
    <t>固定,刀法资质,</t>
  </si>
  <si>
    <t>固定,剑法资质,</t>
  </si>
  <si>
    <t>固定,射术资质,</t>
  </si>
  <si>
    <t>固定,内功资质,</t>
  </si>
  <si>
    <t>固定,轻功资质,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</si>
</sst>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2"/>
      <name val="宋体"/>
      <charset val="134"/>
    </font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10"/>
      <name val="宋体"/>
      <charset val="134"/>
    </font>
    <font>
      <sz val="10"/>
      <color rgb="FF000000"/>
      <name val="宋体"/>
      <charset val="134"/>
    </font>
    <font>
      <sz val="11"/>
      <color theme="0"/>
      <name val="宋体"/>
      <charset val="134"/>
      <scheme val="minor"/>
    </font>
    <font>
      <sz val="1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5700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7070223090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70702230903"/>
        <bgColor indexed="64"/>
      </patternFill>
    </fill>
    <fill>
      <patternFill patternType="solid">
        <fgColor rgb="FFFFF25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737540818506"/>
        <bgColor indexed="64"/>
      </patternFill>
    </fill>
    <fill>
      <patternFill patternType="solid">
        <fgColor rgb="FFFAF1D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70702230903"/>
        <bgColor indexed="64"/>
      </patternFill>
    </fill>
    <fill>
      <patternFill patternType="solid">
        <fgColor theme="0" tint="-0.14975432599871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20" borderId="4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1" borderId="7" applyNumberFormat="0" applyAlignment="0" applyProtection="0">
      <alignment vertical="center"/>
    </xf>
    <xf numFmtId="0" fontId="22" fillId="22" borderId="8" applyNumberFormat="0" applyAlignment="0" applyProtection="0">
      <alignment vertical="center"/>
    </xf>
    <xf numFmtId="0" fontId="23" fillId="22" borderId="7" applyNumberFormat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0" xfId="39" applyAlignment="1">
      <alignment horizontal="center" vertical="center"/>
    </xf>
    <xf numFmtId="0" fontId="1" fillId="5" borderId="1" xfId="38" applyBorder="1" applyAlignment="1">
      <alignment horizontal="center" vertical="center"/>
    </xf>
    <xf numFmtId="0" fontId="1" fillId="6" borderId="1" xfId="35" applyBorder="1" applyAlignment="1">
      <alignment horizontal="center" vertical="center"/>
    </xf>
    <xf numFmtId="0" fontId="1" fillId="7" borderId="1" xfId="34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4" borderId="3" xfId="39" applyBorder="1" applyAlignment="1">
      <alignment horizontal="center" vertical="center"/>
    </xf>
    <xf numFmtId="0" fontId="5" fillId="12" borderId="3" xfId="29" applyBorder="1" applyAlignment="1">
      <alignment horizontal="center" vertical="center"/>
    </xf>
    <xf numFmtId="0" fontId="6" fillId="4" borderId="3" xfId="29" applyFont="1" applyFill="1" applyBorder="1" applyAlignment="1">
      <alignment horizontal="center" vertical="center"/>
    </xf>
    <xf numFmtId="0" fontId="6" fillId="4" borderId="3" xfId="39" applyFont="1" applyBorder="1" applyAlignment="1">
      <alignment horizontal="center" vertical="center"/>
    </xf>
    <xf numFmtId="0" fontId="5" fillId="12" borderId="3" xfId="39" applyFont="1" applyFill="1" applyBorder="1" applyAlignment="1">
      <alignment horizontal="center" vertical="center"/>
    </xf>
    <xf numFmtId="0" fontId="7" fillId="13" borderId="0" xfId="22" applyBorder="1">
      <alignment vertical="center"/>
    </xf>
    <xf numFmtId="0" fontId="8" fillId="14" borderId="0" xfId="23" applyBorder="1">
      <alignment vertical="center"/>
    </xf>
    <xf numFmtId="0" fontId="9" fillId="15" borderId="0" xfId="24" applyBorder="1">
      <alignment vertical="center"/>
    </xf>
    <xf numFmtId="0" fontId="1" fillId="16" borderId="0" xfId="26" applyBorder="1">
      <alignment vertical="center"/>
    </xf>
    <xf numFmtId="0" fontId="10" fillId="17" borderId="0" xfId="0" applyFont="1" applyFill="1">
      <alignment vertical="center"/>
    </xf>
    <xf numFmtId="0" fontId="10" fillId="10" borderId="0" xfId="0" applyFont="1" applyFill="1">
      <alignment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0" fillId="18" borderId="0" xfId="0" applyFont="1" applyFill="1" applyAlignment="1">
      <alignment horizontal="center" vertical="center"/>
    </xf>
    <xf numFmtId="0" fontId="10" fillId="19" borderId="0" xfId="0" applyFont="1" applyFill="1" applyAlignment="1">
      <alignment horizontal="center" vertical="center"/>
    </xf>
    <xf numFmtId="0" fontId="7" fillId="13" borderId="0" xfId="22" applyBorder="1" applyAlignment="1">
      <alignment horizontal="center" vertical="center"/>
    </xf>
    <xf numFmtId="0" fontId="7" fillId="13" borderId="0" xfId="22" applyBorder="1" applyAlignment="1">
      <alignment horizontal="center" vertical="center" wrapText="1"/>
    </xf>
    <xf numFmtId="0" fontId="8" fillId="14" borderId="0" xfId="23" applyBorder="1" applyAlignment="1">
      <alignment horizontal="center" vertical="center"/>
    </xf>
    <xf numFmtId="0" fontId="8" fillId="14" borderId="0" xfId="23" applyBorder="1" applyAlignment="1">
      <alignment horizontal="center" vertical="center" wrapText="1"/>
    </xf>
    <xf numFmtId="0" fontId="9" fillId="15" borderId="0" xfId="24" applyBorder="1" applyAlignment="1">
      <alignment horizontal="center" vertical="center"/>
    </xf>
    <xf numFmtId="0" fontId="9" fillId="15" borderId="0" xfId="24" applyBorder="1" applyAlignment="1">
      <alignment horizontal="center" vertical="center" wrapText="1"/>
    </xf>
    <xf numFmtId="0" fontId="1" fillId="16" borderId="0" xfId="26" applyBorder="1" applyAlignment="1">
      <alignment horizontal="center" vertical="center"/>
    </xf>
    <xf numFmtId="0" fontId="10" fillId="17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0" fillId="10" borderId="0" xfId="0" applyFill="1">
      <alignment vertical="center"/>
    </xf>
    <xf numFmtId="0" fontId="0" fillId="0" borderId="0" xfId="0" applyAlignment="1">
      <alignment horizontal="left" vertical="center"/>
    </xf>
    <xf numFmtId="0" fontId="0" fillId="18" borderId="0" xfId="0" applyFill="1">
      <alignment vertical="center"/>
    </xf>
    <xf numFmtId="0" fontId="11" fillId="0" borderId="0" xfId="0" applyFont="1" applyAlignment="1">
      <alignment horizontal="center" vertical="center"/>
    </xf>
    <xf numFmtId="0" fontId="11" fillId="2" borderId="0" xfId="0" applyFont="1" applyFill="1">
      <alignment vertical="center"/>
    </xf>
    <xf numFmtId="0" fontId="0" fillId="19" borderId="0" xfId="0" applyFill="1" applyAlignment="1">
      <alignment horizontal="center" vertical="center"/>
    </xf>
    <xf numFmtId="0" fontId="11" fillId="19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32"/>
  <sheetViews>
    <sheetView tabSelected="1" workbookViewId="0">
      <pane ySplit="4" topLeftCell="A197" activePane="bottomLeft" state="frozen"/>
      <selection/>
      <selection pane="bottomLeft" activeCell="D216" sqref="D216"/>
    </sheetView>
  </sheetViews>
  <sheetFormatPr defaultColWidth="9" defaultRowHeight="14.25"/>
  <cols>
    <col min="2" max="2" width="22.4" style="6" customWidth="1"/>
    <col min="3" max="3" width="31.4" style="6" customWidth="1"/>
    <col min="4" max="4" width="35.7" style="6" customWidth="1"/>
    <col min="5" max="5" width="27.5" style="6" customWidth="1"/>
    <col min="6" max="6" width="28.5" style="6" customWidth="1"/>
    <col min="7" max="7" width="33.4" style="6" customWidth="1"/>
    <col min="8" max="8" width="28" style="6" customWidth="1"/>
    <col min="9" max="9" width="32.6" style="6" customWidth="1"/>
    <col min="10" max="10" width="28.7" style="6" customWidth="1"/>
    <col min="11" max="11" width="31" style="6" customWidth="1"/>
    <col min="12" max="12" width="26.9" style="6" customWidth="1"/>
    <col min="13" max="13" width="26.1" style="6" customWidth="1"/>
    <col min="14" max="14" width="24.2" style="6" customWidth="1"/>
    <col min="15" max="15" width="21.7" style="6" customWidth="1"/>
    <col min="16" max="16" width="35.6" style="6" customWidth="1"/>
    <col min="17" max="17" width="34.6" style="6" customWidth="1"/>
    <col min="18" max="18" width="35.1" style="6" customWidth="1"/>
    <col min="19" max="19" width="36.5" style="6" customWidth="1"/>
    <col min="20" max="20" width="31.7" style="6" customWidth="1"/>
    <col min="21" max="21" width="35.4" style="6" customWidth="1"/>
    <col min="22" max="22" width="35.7" style="6" customWidth="1"/>
    <col min="23" max="23" width="41.7" style="6" customWidth="1"/>
    <col min="24" max="24" width="31.1" style="6" customWidth="1"/>
    <col min="25" max="28" width="9" style="6"/>
  </cols>
  <sheetData>
    <row r="1" s="22" customFormat="1" ht="13.5" spans="1:28">
      <c r="A1" s="22" t="s">
        <v>0</v>
      </c>
      <c r="B1" s="32" t="s">
        <v>1</v>
      </c>
      <c r="C1" s="32" t="s">
        <v>2</v>
      </c>
      <c r="D1" s="33" t="s">
        <v>3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</row>
    <row r="2" s="23" customFormat="1" ht="13.5" spans="1:28">
      <c r="A2" s="23" t="s">
        <v>4</v>
      </c>
      <c r="B2" s="34" t="s">
        <v>5</v>
      </c>
      <c r="C2" s="34"/>
      <c r="D2" s="35" t="s">
        <v>6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</row>
    <row r="3" s="24" customFormat="1" ht="13.5" spans="1:28">
      <c r="A3" s="24" t="s">
        <v>7</v>
      </c>
      <c r="B3" s="36" t="s">
        <v>8</v>
      </c>
      <c r="C3" s="36"/>
      <c r="D3" s="37" t="s">
        <v>9</v>
      </c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</row>
    <row r="4" s="25" customFormat="1" ht="13.5" spans="1:28">
      <c r="A4" s="25" t="s">
        <v>7</v>
      </c>
      <c r="B4" s="38"/>
      <c r="C4" s="38"/>
      <c r="D4" s="38" t="s">
        <v>10</v>
      </c>
      <c r="E4" s="38" t="s">
        <v>11</v>
      </c>
      <c r="F4" s="38" t="s">
        <v>12</v>
      </c>
      <c r="G4" s="38" t="s">
        <v>13</v>
      </c>
      <c r="H4" s="38" t="s">
        <v>14</v>
      </c>
      <c r="I4" s="38" t="s">
        <v>15</v>
      </c>
      <c r="J4" s="38" t="s">
        <v>16</v>
      </c>
      <c r="K4" s="38" t="s">
        <v>17</v>
      </c>
      <c r="L4" s="38" t="s">
        <v>18</v>
      </c>
      <c r="M4" s="38" t="s">
        <v>19</v>
      </c>
      <c r="N4" s="38" t="s">
        <v>20</v>
      </c>
      <c r="O4" s="38" t="s">
        <v>21</v>
      </c>
      <c r="P4" s="38" t="s">
        <v>22</v>
      </c>
      <c r="Q4" s="38" t="s">
        <v>23</v>
      </c>
      <c r="R4" s="38" t="s">
        <v>24</v>
      </c>
      <c r="S4" s="38" t="s">
        <v>25</v>
      </c>
      <c r="T4" s="38" t="s">
        <v>26</v>
      </c>
      <c r="U4" s="38" t="s">
        <v>27</v>
      </c>
      <c r="V4" s="38" t="s">
        <v>28</v>
      </c>
      <c r="W4" s="38" t="s">
        <v>29</v>
      </c>
      <c r="X4" s="38" t="s">
        <v>30</v>
      </c>
      <c r="Y4" s="38" t="s">
        <v>31</v>
      </c>
      <c r="Z4" s="38" t="s">
        <v>32</v>
      </c>
      <c r="AA4" s="38" t="s">
        <v>33</v>
      </c>
      <c r="AB4" s="38" t="s">
        <v>34</v>
      </c>
    </row>
    <row r="5" s="26" customFormat="1" spans="2:28">
      <c r="B5" s="39">
        <v>-1</v>
      </c>
      <c r="C5" s="39" t="s">
        <v>35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</row>
    <row r="6" s="26" customFormat="1" spans="2:28">
      <c r="B6" s="39" t="s">
        <v>36</v>
      </c>
      <c r="C6" s="39" t="s">
        <v>36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</row>
    <row r="7" s="26" customFormat="1" spans="2:28">
      <c r="B7" s="39" t="s">
        <v>37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</row>
    <row r="8" s="26" customFormat="1" spans="2:28">
      <c r="B8" s="39" t="s">
        <v>38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</row>
    <row r="9" s="26" customFormat="1" spans="2:28">
      <c r="B9" s="39" t="s">
        <v>39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</row>
    <row r="10" s="26" customFormat="1" spans="2:28">
      <c r="B10" s="39" t="s">
        <v>40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</row>
    <row r="11" s="26" customFormat="1" spans="2:28">
      <c r="B11" s="39" t="s">
        <v>41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</row>
    <row r="12" s="27" customFormat="1" spans="1:28">
      <c r="A12" s="40" t="s">
        <v>42</v>
      </c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</row>
    <row r="13" spans="2:24">
      <c r="B13" s="6" t="s">
        <v>43</v>
      </c>
      <c r="C13" s="6" t="s">
        <v>44</v>
      </c>
      <c r="D13" s="6" t="str">
        <f>数值设计—职业!$C$4&amp;数值设计—职业!$C$5</f>
        <v>成长,hp,af_role_hp,1.5</v>
      </c>
      <c r="E13" s="6" t="str">
        <f>数值设计—职业!$D$4&amp;数值设计—职业!$D$5</f>
        <v>成长,atk,af_role_common,0.4</v>
      </c>
      <c r="F13" s="6" t="str">
        <f>数值设计—职业!$E$4&amp;数值设计—职业!$E$5</f>
        <v>成长,int,af_role_common,0.3</v>
      </c>
      <c r="G13" s="6" t="str">
        <f>数值设计—职业!$F$4&amp;数值设计—职业!$F$5</f>
        <v>成长,ten,af_role_common,0.5</v>
      </c>
      <c r="H13" s="6" t="str">
        <f>数值设计—职业!$G$4&amp;数值设计—职业!$G$5</f>
        <v>成长,def,af_role_common,2</v>
      </c>
      <c r="I13" s="6" t="str">
        <f>数值设计—职业!$H$4&amp;数值设计—职业!$H$5</f>
        <v>成长,crt,af_role_common,0.1</v>
      </c>
      <c r="J13" s="6" t="str">
        <f>数值设计—职业!$I$4&amp;数值设计—职业!$I$5</f>
        <v>成长,crd,af_role_common,0</v>
      </c>
      <c r="K13" s="6" t="str">
        <f>数值设计—职业!$J$4&amp;数值设计—职业!$J$5</f>
        <v>成长,spd,af_role_common,0.2</v>
      </c>
      <c r="L13" s="6" t="str">
        <f>数值设计—职业!$K$4&amp;数值设计—职业!$K$5</f>
        <v>固定,mp,1</v>
      </c>
      <c r="M13" s="6" t="str">
        <f>数值设计—职业!$L$4&amp;数值设计—职业!$L$5</f>
        <v>固定,sp,1</v>
      </c>
      <c r="N13" s="6" t="str">
        <f>数值设计—职业!$M$4&amp;数值设计—职业!$M$5</f>
        <v>固定,parry,200</v>
      </c>
      <c r="O13" s="6" t="str">
        <f>数值设计—职业!$N$4&amp;数值设计—职业!$N$5</f>
        <v>固定,dodge,0</v>
      </c>
      <c r="P13" s="6" t="str">
        <f>数值设计—职业!$O$4&amp;数值设计—职业!$O$5</f>
        <v>固定,antidodge,0</v>
      </c>
      <c r="Q13" s="6" t="str">
        <f>数值设计—职业!$C$14&amp;数值设计—职业!$C$15</f>
        <v>固定,拳法资质,10</v>
      </c>
      <c r="R13" s="6" t="str">
        <f>数值设计—职业!$D$14&amp;数值设计—职业!$D$15</f>
        <v>固定,棍法资质,10</v>
      </c>
      <c r="S13" s="6" t="str">
        <f>数值设计—职业!$E$14&amp;数值设计—职业!$E$15</f>
        <v>固定,刀法资质,5</v>
      </c>
      <c r="T13" s="6" t="str">
        <f>数值设计—职业!$F$14&amp;数值设计—职业!$F$15</f>
        <v>固定,剑法资质,1</v>
      </c>
      <c r="U13" s="6" t="str">
        <f>数值设计—职业!$G$14&amp;数值设计—职业!$G15</f>
        <v>固定,射术资质,0</v>
      </c>
      <c r="V13" s="6" t="str">
        <f>数值设计—职业!$H$14&amp;数值设计—职业!$H$15</f>
        <v>固定,内功资质,9</v>
      </c>
      <c r="W13" s="6" t="str">
        <f>数值设计—职业!$I$14&amp;数值设计—职业!$I$15</f>
        <v>固定,轻功资质,4</v>
      </c>
      <c r="X13" s="6" t="str">
        <f>数值设计—职业!$J$14&amp;数值设计—职业!$J$15</f>
        <v/>
      </c>
    </row>
    <row r="14" spans="2:24">
      <c r="B14" s="6" t="s">
        <v>45</v>
      </c>
      <c r="C14" s="6" t="s">
        <v>46</v>
      </c>
      <c r="D14" s="6" t="str">
        <f>数值设计—职业!$C$4&amp;数值设计—职业!$C$6</f>
        <v>成长,hp,af_role_hp,1</v>
      </c>
      <c r="E14" s="6" t="str">
        <f>数值设计—职业!$D$4&amp;数值设计—职业!$D$6</f>
        <v>成长,atk,af_role_common,0.9</v>
      </c>
      <c r="F14" s="6" t="str">
        <f>数值设计—职业!$E$4&amp;数值设计—职业!$E$6</f>
        <v>成长,int,af_role_common,0.7</v>
      </c>
      <c r="G14" s="6" t="str">
        <f>数值设计—职业!$F$4&amp;数值设计—职业!$F$6</f>
        <v>成长,ten,af_role_common,0.2</v>
      </c>
      <c r="H14" s="6" t="str">
        <f>数值设计—职业!$G$4&amp;数值设计—职业!$G$6</f>
        <v>成长,def,af_role_common,1</v>
      </c>
      <c r="I14" s="6" t="str">
        <f>数值设计—职业!$H$4&amp;数值设计—职业!$H$6</f>
        <v>成长,crt,af_role_common,0.8</v>
      </c>
      <c r="J14" s="6" t="str">
        <f>数值设计—职业!$I$4&amp;数值设计—职业!$I$6</f>
        <v>成长,crd,af_role_common,0</v>
      </c>
      <c r="K14" s="6" t="str">
        <f>数值设计—职业!$J$4&amp;数值设计—职业!$J$6</f>
        <v>成长,spd,af_role_common,1</v>
      </c>
      <c r="L14" s="6" t="str">
        <f>数值设计—职业!$K$4&amp;数值设计—职业!$K$6</f>
        <v>固定,mp,1</v>
      </c>
      <c r="M14" s="6" t="str">
        <f>数值设计—职业!$L$4&amp;数值设计—职业!$L$6</f>
        <v>固定,sp,1</v>
      </c>
      <c r="N14" s="6" t="str">
        <f>数值设计—职业!$M$4&amp;数值设计—职业!$M$6</f>
        <v>固定,parry,0</v>
      </c>
      <c r="O14" s="6" t="str">
        <f>数值设计—职业!$N$4&amp;数值设计—职业!$N$6</f>
        <v>固定,dodge,0</v>
      </c>
      <c r="P14" s="6" t="str">
        <f>数值设计—职业!$O$4&amp;数值设计—职业!$O$6</f>
        <v>固定,antidodge,0</v>
      </c>
      <c r="Q14" s="6" t="str">
        <f>数值设计—职业!$C$14&amp;数值设计—职业!$C$16</f>
        <v>固定,拳法资质,5</v>
      </c>
      <c r="R14" s="6" t="str">
        <f>数值设计—职业!$D$14&amp;数值设计—职业!$D$16</f>
        <v>固定,棍法资质,5</v>
      </c>
      <c r="S14" s="6" t="str">
        <f>数值设计—职业!$E$14&amp;数值设计—职业!$E$16</f>
        <v>固定,刀法资质,5</v>
      </c>
      <c r="T14" s="6" t="str">
        <f>数值设计—职业!$F$14&amp;数值设计—职业!$F$16</f>
        <v>固定,剑法资质,5</v>
      </c>
      <c r="U14" s="6" t="str">
        <f>数值设计—职业!$G$14&amp;数值设计—职业!$G16</f>
        <v>固定,射术资质,5</v>
      </c>
      <c r="V14" s="6" t="str">
        <f>数值设计—职业!$H$14&amp;数值设计—职业!$H$16</f>
        <v>固定,内功资质,5</v>
      </c>
      <c r="W14" s="6" t="str">
        <f>数值设计—职业!$I$14&amp;数值设计—职业!$I$16</f>
        <v>固定,轻功资质,5</v>
      </c>
      <c r="X14" s="6" t="str">
        <f>数值设计—职业!$J$14&amp;数值设计—职业!$J$16</f>
        <v/>
      </c>
    </row>
    <row r="15" spans="2:24">
      <c r="B15" s="6" t="s">
        <v>47</v>
      </c>
      <c r="C15" s="6" t="s">
        <v>48</v>
      </c>
      <c r="D15" s="6" t="str">
        <f>数值设计—职业!$C$4&amp;数值设计—职业!$C$7</f>
        <v>成长,hp,af_role_hp,0.4</v>
      </c>
      <c r="E15" s="6" t="str">
        <f>数值设计—职业!$D$4&amp;数值设计—职业!$D$7</f>
        <v>成长,atk,af_role_common,1.5</v>
      </c>
      <c r="F15" s="6" t="str">
        <f>数值设计—职业!$E$4&amp;数值设计—职业!$E$7</f>
        <v>成长,int,af_role_common,0.1</v>
      </c>
      <c r="G15" s="6" t="str">
        <f>数值设计—职业!$F$4&amp;数值设计—职业!$F$7</f>
        <v>成长,ten,af_role_common,0</v>
      </c>
      <c r="H15" s="6" t="str">
        <f>数值设计—职业!$G$4&amp;数值设计—职业!$G$7</f>
        <v>成长,def,af_role_common,0.2</v>
      </c>
      <c r="I15" s="6" t="str">
        <f>数值设计—职业!$H$4&amp;数值设计—职业!$H$7</f>
        <v>成长,crt,af_role_common,1.5</v>
      </c>
      <c r="J15" s="6" t="str">
        <f>数值设计—职业!$I$4&amp;数值设计—职业!$I$7</f>
        <v>成长,crd,af_role_common,0</v>
      </c>
      <c r="K15" s="6" t="str">
        <f>数值设计—职业!$J$4&amp;数值设计—职业!$J$7</f>
        <v>成长,spd,af_role_common,1.7</v>
      </c>
      <c r="L15" s="6" t="str">
        <f>数值设计—职业!$K$4&amp;数值设计—职业!$K$7</f>
        <v>固定,mp,1</v>
      </c>
      <c r="M15" s="6" t="str">
        <f>数值设计—职业!$L$4&amp;数值设计—职业!$L$7</f>
        <v>固定,sp,1</v>
      </c>
      <c r="N15" s="6" t="str">
        <f>数值设计—职业!$M$4&amp;数值设计—职业!$M$7</f>
        <v>固定,parry,0</v>
      </c>
      <c r="O15" s="6" t="str">
        <f>数值设计—职业!$N$4&amp;数值设计—职业!$N$7</f>
        <v>固定,dodge,100</v>
      </c>
      <c r="P15" s="6" t="str">
        <f>数值设计—职业!$O$4&amp;数值设计—职业!$O$7</f>
        <v>固定,antidodge,0</v>
      </c>
      <c r="Q15" s="6" t="str">
        <f>数值设计—职业!$C$14&amp;数值设计—职业!$C$17</f>
        <v>固定,拳法资质,1</v>
      </c>
      <c r="R15" s="6" t="str">
        <f>数值设计—职业!$D$14&amp;数值设计—职业!$D$17</f>
        <v>固定,棍法资质,0</v>
      </c>
      <c r="S15" s="6" t="str">
        <f>数值设计—职业!$E$14&amp;数值设计—职业!$E$17</f>
        <v>固定,刀法资质,10</v>
      </c>
      <c r="T15" s="6" t="str">
        <f>数值设计—职业!$F$14&amp;数值设计—职业!$F$17</f>
        <v>固定,剑法资质,10</v>
      </c>
      <c r="U15" s="6" t="str">
        <f>数值设计—职业!$G$14&amp;数值设计—职业!$G17</f>
        <v>固定,射术资质,4</v>
      </c>
      <c r="V15" s="6" t="str">
        <f>数值设计—职业!$H$14&amp;数值设计—职业!$H$17</f>
        <v>固定,内功资质,2</v>
      </c>
      <c r="W15" s="6" t="str">
        <f>数值设计—职业!$I$14&amp;数值设计—职业!$I$17</f>
        <v>固定,轻功资质,13</v>
      </c>
      <c r="X15" s="6" t="str">
        <f>数值设计—职业!$J$14&amp;数值设计—职业!$J$17</f>
        <v/>
      </c>
    </row>
    <row r="16" spans="2:24">
      <c r="B16" s="6" t="s">
        <v>49</v>
      </c>
      <c r="C16" s="6" t="s">
        <v>50</v>
      </c>
      <c r="D16" s="6" t="str">
        <f>数值设计—职业!$C$4&amp;数值设计—职业!$C$8</f>
        <v>成长,hp,af_role_hp,1</v>
      </c>
      <c r="E16" s="6" t="str">
        <f>数值设计—职业!$D$4&amp;数值设计—职业!$D$8</f>
        <v>成长,atk,af_role_common,1.15</v>
      </c>
      <c r="F16" s="6" t="str">
        <f>数值设计—职业!$E$4&amp;数值设计—职业!$E$8</f>
        <v>成长,int,af_role_common,0.1</v>
      </c>
      <c r="G16" s="6" t="str">
        <f>数值设计—职业!$F$4&amp;数值设计—职业!$F$8</f>
        <v>成长,ten,af_role_common,0</v>
      </c>
      <c r="H16" s="6" t="str">
        <f>数值设计—职业!$G$4&amp;数值设计—职业!$G$8</f>
        <v>成长,def,af_role_common,1</v>
      </c>
      <c r="I16" s="6" t="str">
        <f>数值设计—职业!$H$4&amp;数值设计—职业!$H$8</f>
        <v>成长,crt,af_role_common,0.7</v>
      </c>
      <c r="J16" s="6" t="str">
        <f>数值设计—职业!$I$4&amp;数值设计—职业!$I$8</f>
        <v>成长,crd,af_role_common,0</v>
      </c>
      <c r="K16" s="6" t="str">
        <f>数值设计—职业!$J$4&amp;数值设计—职业!$J$8</f>
        <v>成长,spd,af_role_common,1.3</v>
      </c>
      <c r="L16" s="6" t="str">
        <f>数值设计—职业!$K$4&amp;数值设计—职业!$K$8</f>
        <v>固定,mp,1</v>
      </c>
      <c r="M16" s="6" t="str">
        <f>数值设计—职业!$L$4&amp;数值设计—职业!$L$8</f>
        <v>固定,sp,1</v>
      </c>
      <c r="N16" s="6" t="str">
        <f>数值设计—职业!$M$4&amp;数值设计—职业!$M$8</f>
        <v>固定,parry,0</v>
      </c>
      <c r="O16" s="6" t="str">
        <f>数值设计—职业!$N$4&amp;数值设计—职业!$N$8</f>
        <v>固定,dodge,0</v>
      </c>
      <c r="P16" s="6" t="str">
        <f>数值设计—职业!$O$4&amp;数值设计—职业!$O$8</f>
        <v>固定,antidodge,220</v>
      </c>
      <c r="Q16" s="6" t="str">
        <f>数值设计—职业!$C$14&amp;数值设计—职业!$C$18</f>
        <v>固定,拳法资质,2</v>
      </c>
      <c r="R16" s="6" t="str">
        <f>数值设计—职业!$D$14&amp;数值设计—职业!$D$18</f>
        <v>固定,棍法资质,0</v>
      </c>
      <c r="S16" s="6" t="str">
        <f>数值设计—职业!$E$14&amp;数值设计—职业!$E$18</f>
        <v>固定,刀法资质,2</v>
      </c>
      <c r="T16" s="6" t="str">
        <f>数值设计—职业!$F$14&amp;数值设计—职业!$F$18</f>
        <v>固定,剑法资质,9</v>
      </c>
      <c r="U16" s="6" t="str">
        <f>数值设计—职业!$G$14&amp;数值设计—职业!$G18</f>
        <v>固定,射术资质,11</v>
      </c>
      <c r="V16" s="6" t="str">
        <f>数值设计—职业!$H$14&amp;数值设计—职业!$H$18</f>
        <v>固定,内功资质,7</v>
      </c>
      <c r="W16" s="6" t="str">
        <f>数值设计—职业!$I$14&amp;数值设计—职业!$I$18</f>
        <v>固定,轻功资质,9</v>
      </c>
      <c r="X16" s="6" t="str">
        <f>数值设计—职业!$J$14&amp;数值设计—职业!$J$18</f>
        <v/>
      </c>
    </row>
    <row r="17" spans="2:24">
      <c r="B17" s="6" t="s">
        <v>51</v>
      </c>
      <c r="C17" s="6" t="s">
        <v>52</v>
      </c>
      <c r="D17" s="6" t="str">
        <f>数值设计—职业!$C$4&amp;数值设计—职业!$C$9</f>
        <v>成长,hp,af_role_hp,0.8</v>
      </c>
      <c r="E17" s="6" t="str">
        <f>数值设计—职业!$D$4&amp;数值设计—职业!$D$9</f>
        <v>成长,atk,af_role_common,0.25</v>
      </c>
      <c r="F17" s="6" t="str">
        <f>数值设计—职业!$E$4&amp;数值设计—职业!$E$9</f>
        <v>成长,int,af_role_common,1.5</v>
      </c>
      <c r="G17" s="6" t="str">
        <f>数值设计—职业!$F$4&amp;数值设计—职业!$F$9</f>
        <v>成长,ten,af_role_common,0</v>
      </c>
      <c r="H17" s="6" t="str">
        <f>数值设计—职业!$G$4&amp;数值设计—职业!$G$9</f>
        <v>成长,def,af_role_common,0.7</v>
      </c>
      <c r="I17" s="6" t="str">
        <f>数值设计—职业!$H$4&amp;数值设计—职业!$H$9</f>
        <v>成长,crt,af_role_common,0.3</v>
      </c>
      <c r="J17" s="6" t="str">
        <f>数值设计—职业!$I$4&amp;数值设计—职业!$I$9</f>
        <v>成长,crd,af_role_common,0</v>
      </c>
      <c r="K17" s="6" t="str">
        <f>数值设计—职业!$J$4&amp;数值设计—职业!$J$9</f>
        <v>成长,spd,af_role_common,0.9</v>
      </c>
      <c r="L17" s="6" t="str">
        <f>数值设计—职业!$K$4&amp;数值设计—职业!$K$9</f>
        <v>固定,mp,5</v>
      </c>
      <c r="M17" s="6" t="str">
        <f>数值设计—职业!$L$4&amp;数值设计—职业!$L$9</f>
        <v>固定,sp,2</v>
      </c>
      <c r="N17" s="6" t="str">
        <f>数值设计—职业!$M$4&amp;数值设计—职业!$M$9</f>
        <v>固定,parry,0</v>
      </c>
      <c r="O17" s="6" t="str">
        <f>数值设计—职业!$N$4&amp;数值设计—职业!$N$9</f>
        <v>固定,dodge,0</v>
      </c>
      <c r="P17" s="6" t="str">
        <f>数值设计—职业!$O$4&amp;数值设计—职业!$O$9</f>
        <v>固定,antidodge,0</v>
      </c>
      <c r="Q17" s="6" t="str">
        <f>数值设计—职业!$C$14&amp;数值设计—职业!$C$19</f>
        <v>固定,拳法资质,1</v>
      </c>
      <c r="R17" s="6" t="str">
        <f>数值设计—职业!$D$14&amp;数值设计—职业!$D$19</f>
        <v>固定,棍法资质,11</v>
      </c>
      <c r="S17" s="6" t="str">
        <f>数值设计—职业!$E$14&amp;数值设计—职业!$E$19</f>
        <v>固定,刀法资质,1</v>
      </c>
      <c r="T17" s="6" t="str">
        <f>数值设计—职业!$F$14&amp;数值设计—职业!$F$19</f>
        <v>固定,剑法资质,4</v>
      </c>
      <c r="U17" s="6" t="str">
        <f>数值设计—职业!$G$14&amp;数值设计—职业!$G19</f>
        <v>固定,射术资质,2</v>
      </c>
      <c r="V17" s="6" t="str">
        <f>数值设计—职业!$H$14&amp;数值设计—职业!$H$19</f>
        <v>固定,内功资质,13</v>
      </c>
      <c r="W17" s="6" t="str">
        <f>数值设计—职业!$I$14&amp;数值设计—职业!$I$19</f>
        <v>固定,轻功资质,7</v>
      </c>
      <c r="X17" s="6" t="str">
        <f>数值设计—职业!$J$14&amp;数值设计—职业!$J$19</f>
        <v/>
      </c>
    </row>
    <row r="18" spans="2:4">
      <c r="B18" s="6" t="s">
        <v>53</v>
      </c>
      <c r="C18" s="6" t="s">
        <v>53</v>
      </c>
      <c r="D18" s="41" t="s">
        <v>54</v>
      </c>
    </row>
    <row r="19" s="27" customFormat="1" spans="1:28">
      <c r="A19" s="40" t="s">
        <v>55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</row>
    <row r="20" s="27" customFormat="1" spans="1:28">
      <c r="A20" s="42" t="s">
        <v>56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</row>
    <row r="21" s="28" customFormat="1" spans="1:28">
      <c r="A21" s="43"/>
      <c r="B21" s="6" t="s">
        <v>57</v>
      </c>
      <c r="C21" s="6"/>
      <c r="D21" s="6" t="str">
        <f>装备数值!$D$3&amp;装备数值!E$4&amp;装备数值!C32</f>
        <v>固定,hp,0</v>
      </c>
      <c r="E21" s="6" t="str">
        <f>装备数值!$D$3&amp;装备数值!F$4&amp;装备数值!D32</f>
        <v>固定,atk,22</v>
      </c>
      <c r="F21" s="6" t="str">
        <f>装备数值!$D$3&amp;装备数值!G$4&amp;装备数值!E32</f>
        <v>固定,int,0</v>
      </c>
      <c r="G21" s="6" t="str">
        <f>装备数值!$D$3&amp;装备数值!H$4&amp;装备数值!F32</f>
        <v>固定,def,0</v>
      </c>
      <c r="H21" s="6" t="str">
        <f>装备数值!$D$3&amp;装备数值!I$4&amp;装备数值!G32</f>
        <v>固定,ten,0</v>
      </c>
      <c r="I21" s="6" t="str">
        <f>装备数值!$D$3&amp;装备数值!J$4&amp;装备数值!H32</f>
        <v>固定,crt,0</v>
      </c>
      <c r="J21" s="6" t="str">
        <f>装备数值!$D$3&amp;装备数值!K$4&amp;装备数值!I32</f>
        <v>固定,crd,0</v>
      </c>
      <c r="K21" s="6" t="str">
        <f>装备数值!$D$3&amp;装备数值!L$4&amp;装备数值!J32</f>
        <v>固定,spd,0</v>
      </c>
      <c r="L21" s="6" t="str">
        <f>装备数值!$D$3&amp;装备数值!M$4&amp;装备数值!K32</f>
        <v>固定,parry,0</v>
      </c>
      <c r="M21" s="6" t="str">
        <f>装备数值!$D$3&amp;装备数值!N$4&amp;装备数值!L32</f>
        <v>固定,dodge,11</v>
      </c>
      <c r="N21" s="6" t="str">
        <f>装备数值!$D$3&amp;装备数值!O$4&amp;装备数值!M32</f>
        <v>固定,antidodge,0</v>
      </c>
      <c r="O21" s="6" t="str">
        <f>装备数值!$D$3&amp;装备数值!P$4&amp;装备数值!N32</f>
        <v>固定,antiparry,0</v>
      </c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</row>
    <row r="22" s="28" customFormat="1" spans="1:28">
      <c r="A22" s="43"/>
      <c r="B22" s="6" t="s">
        <v>58</v>
      </c>
      <c r="C22" s="6"/>
      <c r="D22" s="6" t="str">
        <f>装备数值!$D$3&amp;装备数值!E$4&amp;装备数值!C33</f>
        <v>固定,hp,0</v>
      </c>
      <c r="E22" s="6" t="str">
        <f>装备数值!$D$3&amp;装备数值!F$4&amp;装备数值!D33</f>
        <v>固定,atk,38</v>
      </c>
      <c r="F22" s="6" t="str">
        <f>装备数值!$D$3&amp;装备数值!G$4&amp;装备数值!E33</f>
        <v>固定,int,0</v>
      </c>
      <c r="G22" s="6" t="str">
        <f>装备数值!$D$3&amp;装备数值!H$4&amp;装备数值!F33</f>
        <v>固定,def,0</v>
      </c>
      <c r="H22" s="6" t="str">
        <f>装备数值!$D$3&amp;装备数值!I$4&amp;装备数值!G33</f>
        <v>固定,ten,0</v>
      </c>
      <c r="I22" s="6" t="str">
        <f>装备数值!$D$3&amp;装备数值!J$4&amp;装备数值!H33</f>
        <v>固定,crt,0</v>
      </c>
      <c r="J22" s="6" t="str">
        <f>装备数值!$D$3&amp;装备数值!K$4&amp;装备数值!I33</f>
        <v>固定,crd,0</v>
      </c>
      <c r="K22" s="6" t="str">
        <f>装备数值!$D$3&amp;装备数值!L$4&amp;装备数值!J33</f>
        <v>固定,spd,0</v>
      </c>
      <c r="L22" s="6" t="str">
        <f>装备数值!$D$3&amp;装备数值!M$4&amp;装备数值!K33</f>
        <v>固定,parry,0</v>
      </c>
      <c r="M22" s="6" t="str">
        <f>装备数值!$D$3&amp;装备数值!N$4&amp;装备数值!L33</f>
        <v>固定,dodge,17</v>
      </c>
      <c r="N22" s="6" t="str">
        <f>装备数值!$D$3&amp;装备数值!O$4&amp;装备数值!M33</f>
        <v>固定,antidodge,0</v>
      </c>
      <c r="O22" s="6" t="str">
        <f>装备数值!$D$3&amp;装备数值!P$4&amp;装备数值!N33</f>
        <v>固定,antiparry,0</v>
      </c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</row>
    <row r="23" s="28" customFormat="1" spans="1:28">
      <c r="A23" s="43"/>
      <c r="B23" s="6" t="s">
        <v>59</v>
      </c>
      <c r="C23" s="6"/>
      <c r="D23" s="6" t="str">
        <f>装备数值!$D$3&amp;装备数值!E$4&amp;装备数值!C34</f>
        <v>固定,hp,0</v>
      </c>
      <c r="E23" s="6" t="str">
        <f>装备数值!$D$3&amp;装备数值!F$4&amp;装备数值!D34</f>
        <v>固定,atk,78</v>
      </c>
      <c r="F23" s="6" t="str">
        <f>装备数值!$D$3&amp;装备数值!G$4&amp;装备数值!E34</f>
        <v>固定,int,0</v>
      </c>
      <c r="G23" s="6" t="str">
        <f>装备数值!$D$3&amp;装备数值!H$4&amp;装备数值!F34</f>
        <v>固定,def,0</v>
      </c>
      <c r="H23" s="6" t="str">
        <f>装备数值!$D$3&amp;装备数值!I$4&amp;装备数值!G34</f>
        <v>固定,ten,0</v>
      </c>
      <c r="I23" s="6" t="str">
        <f>装备数值!$D$3&amp;装备数值!J$4&amp;装备数值!H34</f>
        <v>固定,crt,0</v>
      </c>
      <c r="J23" s="6" t="str">
        <f>装备数值!$D$3&amp;装备数值!K$4&amp;装备数值!I34</f>
        <v>固定,crd,0</v>
      </c>
      <c r="K23" s="6" t="str">
        <f>装备数值!$D$3&amp;装备数值!L$4&amp;装备数值!J34</f>
        <v>固定,spd,0</v>
      </c>
      <c r="L23" s="6" t="str">
        <f>装备数值!$D$3&amp;装备数值!M$4&amp;装备数值!K34</f>
        <v>固定,parry,0</v>
      </c>
      <c r="M23" s="6" t="str">
        <f>装备数值!$D$3&amp;装备数值!N$4&amp;装备数值!L34</f>
        <v>固定,dodge,38</v>
      </c>
      <c r="N23" s="6" t="str">
        <f>装备数值!$D$3&amp;装备数值!O$4&amp;装备数值!M34</f>
        <v>固定,antidodge,0</v>
      </c>
      <c r="O23" s="6" t="str">
        <f>装备数值!$D$3&amp;装备数值!P$4&amp;装备数值!N34</f>
        <v>固定,antiparry,0</v>
      </c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</row>
    <row r="24" s="28" customFormat="1" spans="1:28">
      <c r="A24" s="43"/>
      <c r="B24" s="6" t="s">
        <v>60</v>
      </c>
      <c r="C24" s="6"/>
      <c r="D24" s="6" t="str">
        <f>装备数值!$D$3&amp;装备数值!E$4&amp;装备数值!C35</f>
        <v>固定,hp,0</v>
      </c>
      <c r="E24" s="6" t="str">
        <f>装备数值!$D$3&amp;装备数值!F$4&amp;装备数值!D35</f>
        <v>固定,atk,111</v>
      </c>
      <c r="F24" s="6" t="str">
        <f>装备数值!$D$3&amp;装备数值!G$4&amp;装备数值!E35</f>
        <v>固定,int,0</v>
      </c>
      <c r="G24" s="6" t="str">
        <f>装备数值!$D$3&amp;装备数值!H$4&amp;装备数值!F35</f>
        <v>固定,def,0</v>
      </c>
      <c r="H24" s="6" t="str">
        <f>装备数值!$D$3&amp;装备数值!I$4&amp;装备数值!G35</f>
        <v>固定,ten,0</v>
      </c>
      <c r="I24" s="6" t="str">
        <f>装备数值!$D$3&amp;装备数值!J$4&amp;装备数值!H35</f>
        <v>固定,crt,0</v>
      </c>
      <c r="J24" s="6" t="str">
        <f>装备数值!$D$3&amp;装备数值!K$4&amp;装备数值!I35</f>
        <v>固定,crd,0</v>
      </c>
      <c r="K24" s="6" t="str">
        <f>装备数值!$D$3&amp;装备数值!L$4&amp;装备数值!J35</f>
        <v>固定,spd,0</v>
      </c>
      <c r="L24" s="6" t="str">
        <f>装备数值!$D$3&amp;装备数值!M$4&amp;装备数值!K35</f>
        <v>固定,parry,0</v>
      </c>
      <c r="M24" s="6" t="str">
        <f>装备数值!$D$3&amp;装备数值!N$4&amp;装备数值!L35</f>
        <v>固定,dodge,50</v>
      </c>
      <c r="N24" s="6" t="str">
        <f>装备数值!$D$3&amp;装备数值!O$4&amp;装备数值!M35</f>
        <v>固定,antidodge,0</v>
      </c>
      <c r="O24" s="6" t="str">
        <f>装备数值!$D$3&amp;装备数值!P$4&amp;装备数值!N35</f>
        <v>固定,antiparry,0</v>
      </c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</row>
    <row r="25" s="28" customFormat="1" spans="1:28">
      <c r="A25" s="43"/>
      <c r="B25" s="6" t="s">
        <v>61</v>
      </c>
      <c r="C25" s="6"/>
      <c r="D25" s="6" t="str">
        <f>装备数值!$D$3&amp;装备数值!E$4&amp;装备数值!C36</f>
        <v>固定,hp,0</v>
      </c>
      <c r="E25" s="6" t="str">
        <f>装备数值!$D$3&amp;装备数值!F$4&amp;装备数值!D36</f>
        <v>固定,atk,158</v>
      </c>
      <c r="F25" s="6" t="str">
        <f>装备数值!$D$3&amp;装备数值!G$4&amp;装备数值!E36</f>
        <v>固定,int,0</v>
      </c>
      <c r="G25" s="6" t="str">
        <f>装备数值!$D$3&amp;装备数值!H$4&amp;装备数值!F36</f>
        <v>固定,def,0</v>
      </c>
      <c r="H25" s="6" t="str">
        <f>装备数值!$D$3&amp;装备数值!I$4&amp;装备数值!G36</f>
        <v>固定,ten,0</v>
      </c>
      <c r="I25" s="6" t="str">
        <f>装备数值!$D$3&amp;装备数值!J$4&amp;装备数值!H36</f>
        <v>固定,crt,0</v>
      </c>
      <c r="J25" s="6" t="str">
        <f>装备数值!$D$3&amp;装备数值!K$4&amp;装备数值!I36</f>
        <v>固定,crd,0</v>
      </c>
      <c r="K25" s="6" t="str">
        <f>装备数值!$D$3&amp;装备数值!L$4&amp;装备数值!J36</f>
        <v>固定,spd,0</v>
      </c>
      <c r="L25" s="6" t="str">
        <f>装备数值!$D$3&amp;装备数值!M$4&amp;装备数值!K36</f>
        <v>固定,parry,0</v>
      </c>
      <c r="M25" s="6" t="str">
        <f>装备数值!$D$3&amp;装备数值!N$4&amp;装备数值!L36</f>
        <v>固定,dodge,70</v>
      </c>
      <c r="N25" s="6" t="str">
        <f>装备数值!$D$3&amp;装备数值!O$4&amp;装备数值!M36</f>
        <v>固定,antidodge,0</v>
      </c>
      <c r="O25" s="6" t="str">
        <f>装备数值!$D$3&amp;装备数值!P$4&amp;装备数值!N36</f>
        <v>固定,antiparry,0</v>
      </c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</row>
    <row r="26" s="27" customFormat="1" spans="1:28">
      <c r="A26" s="42" t="s">
        <v>62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</row>
    <row r="27" s="28" customFormat="1" spans="1:28">
      <c r="A27" s="43"/>
      <c r="B27" s="6" t="s">
        <v>63</v>
      </c>
      <c r="C27" s="6"/>
      <c r="D27" s="6" t="str">
        <f>装备数值!$D$3&amp;装备数值!E$4&amp;装备数值!C41</f>
        <v>固定,hp,0</v>
      </c>
      <c r="E27" s="6" t="str">
        <f>装备数值!$D$3&amp;装备数值!F$4&amp;装备数值!D41</f>
        <v>固定,atk,22</v>
      </c>
      <c r="F27" s="6" t="str">
        <f>装备数值!$D$3&amp;装备数值!G$4&amp;装备数值!E41</f>
        <v>固定,int,0</v>
      </c>
      <c r="G27" s="6" t="str">
        <f>装备数值!$D$3&amp;装备数值!H$4&amp;装备数值!F41</f>
        <v>固定,def,0</v>
      </c>
      <c r="H27" s="6" t="str">
        <f>装备数值!$D$3&amp;装备数值!I$4&amp;装备数值!G41</f>
        <v>固定,ten,0</v>
      </c>
      <c r="I27" s="6" t="str">
        <f>装备数值!$D$3&amp;装备数值!J$4&amp;装备数值!H41</f>
        <v>固定,crt,22</v>
      </c>
      <c r="J27" s="6" t="str">
        <f>装备数值!$D$3&amp;装备数值!K$4&amp;装备数值!I41</f>
        <v>固定,crd,0</v>
      </c>
      <c r="K27" s="6" t="str">
        <f>装备数值!$D$3&amp;装备数值!L$4&amp;装备数值!J41</f>
        <v>固定,spd,0</v>
      </c>
      <c r="L27" s="6" t="str">
        <f>装备数值!$D$3&amp;装备数值!M$4&amp;装备数值!K41</f>
        <v>固定,parry,0</v>
      </c>
      <c r="M27" s="6" t="str">
        <f>装备数值!$D$3&amp;装备数值!N$4&amp;装备数值!L41</f>
        <v>固定,dodge,0</v>
      </c>
      <c r="N27" s="6" t="str">
        <f>装备数值!$D$3&amp;装备数值!O$4&amp;装备数值!M41</f>
        <v>固定,antidodge,0</v>
      </c>
      <c r="O27" s="6" t="str">
        <f>装备数值!$D$3&amp;装备数值!P$4&amp;装备数值!N41</f>
        <v>固定,antiparry,0</v>
      </c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</row>
    <row r="28" s="28" customFormat="1" spans="1:28">
      <c r="A28" s="43"/>
      <c r="B28" s="6" t="s">
        <v>64</v>
      </c>
      <c r="C28" s="6"/>
      <c r="D28" s="6" t="str">
        <f>装备数值!$D$3&amp;装备数值!E$4&amp;装备数值!C42</f>
        <v>固定,hp,0</v>
      </c>
      <c r="E28" s="6" t="str">
        <f>装备数值!$D$3&amp;装备数值!F$4&amp;装备数值!D42</f>
        <v>固定,atk,38</v>
      </c>
      <c r="F28" s="6" t="str">
        <f>装备数值!$D$3&amp;装备数值!G$4&amp;装备数值!E42</f>
        <v>固定,int,0</v>
      </c>
      <c r="G28" s="6" t="str">
        <f>装备数值!$D$3&amp;装备数值!H$4&amp;装备数值!F42</f>
        <v>固定,def,0</v>
      </c>
      <c r="H28" s="6" t="str">
        <f>装备数值!$D$3&amp;装备数值!I$4&amp;装备数值!G42</f>
        <v>固定,ten,0</v>
      </c>
      <c r="I28" s="6" t="str">
        <f>装备数值!$D$3&amp;装备数值!J$4&amp;装备数值!H42</f>
        <v>固定,crt,38</v>
      </c>
      <c r="J28" s="6" t="str">
        <f>装备数值!$D$3&amp;装备数值!K$4&amp;装备数值!I42</f>
        <v>固定,crd,0</v>
      </c>
      <c r="K28" s="6" t="str">
        <f>装备数值!$D$3&amp;装备数值!L$4&amp;装备数值!J42</f>
        <v>固定,spd,0</v>
      </c>
      <c r="L28" s="6" t="str">
        <f>装备数值!$D$3&amp;装备数值!M$4&amp;装备数值!K42</f>
        <v>固定,parry,0</v>
      </c>
      <c r="M28" s="6" t="str">
        <f>装备数值!$D$3&amp;装备数值!N$4&amp;装备数值!L42</f>
        <v>固定,dodge,0</v>
      </c>
      <c r="N28" s="6" t="str">
        <f>装备数值!$D$3&amp;装备数值!O$4&amp;装备数值!M42</f>
        <v>固定,antidodge,0</v>
      </c>
      <c r="O28" s="6" t="str">
        <f>装备数值!$D$3&amp;装备数值!P$4&amp;装备数值!N42</f>
        <v>固定,antiparry,0</v>
      </c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</row>
    <row r="29" s="28" customFormat="1" spans="1:28">
      <c r="A29" s="43"/>
      <c r="B29" s="6" t="s">
        <v>65</v>
      </c>
      <c r="C29" s="6"/>
      <c r="D29" s="6" t="str">
        <f>装备数值!$D$3&amp;装备数值!E$4&amp;装备数值!C43</f>
        <v>固定,hp,0</v>
      </c>
      <c r="E29" s="6" t="str">
        <f>装备数值!$D$3&amp;装备数值!F$4&amp;装备数值!D43</f>
        <v>固定,atk,78</v>
      </c>
      <c r="F29" s="6" t="str">
        <f>装备数值!$D$3&amp;装备数值!G$4&amp;装备数值!E43</f>
        <v>固定,int,0</v>
      </c>
      <c r="G29" s="6" t="str">
        <f>装备数值!$D$3&amp;装备数值!H$4&amp;装备数值!F43</f>
        <v>固定,def,0</v>
      </c>
      <c r="H29" s="6" t="str">
        <f>装备数值!$D$3&amp;装备数值!I$4&amp;装备数值!G43</f>
        <v>固定,ten,0</v>
      </c>
      <c r="I29" s="6" t="str">
        <f>装备数值!$D$3&amp;装备数值!J$4&amp;装备数值!H43</f>
        <v>固定,crt,78</v>
      </c>
      <c r="J29" s="6" t="str">
        <f>装备数值!$D$3&amp;装备数值!K$4&amp;装备数值!I43</f>
        <v>固定,crd,0</v>
      </c>
      <c r="K29" s="6" t="str">
        <f>装备数值!$D$3&amp;装备数值!L$4&amp;装备数值!J43</f>
        <v>固定,spd,0</v>
      </c>
      <c r="L29" s="6" t="str">
        <f>装备数值!$D$3&amp;装备数值!M$4&amp;装备数值!K43</f>
        <v>固定,parry,0</v>
      </c>
      <c r="M29" s="6" t="str">
        <f>装备数值!$D$3&amp;装备数值!N$4&amp;装备数值!L43</f>
        <v>固定,dodge,0</v>
      </c>
      <c r="N29" s="6" t="str">
        <f>装备数值!$D$3&amp;装备数值!O$4&amp;装备数值!M43</f>
        <v>固定,antidodge,0</v>
      </c>
      <c r="O29" s="6" t="str">
        <f>装备数值!$D$3&amp;装备数值!P$4&amp;装备数值!N43</f>
        <v>固定,antiparry,0</v>
      </c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</row>
    <row r="30" s="28" customFormat="1" spans="1:28">
      <c r="A30" s="43"/>
      <c r="B30" s="6" t="s">
        <v>66</v>
      </c>
      <c r="C30" s="6"/>
      <c r="D30" s="6" t="str">
        <f>装备数值!$D$3&amp;装备数值!E$4&amp;装备数值!C44</f>
        <v>固定,hp,0</v>
      </c>
      <c r="E30" s="6" t="str">
        <f>装备数值!$D$3&amp;装备数值!F$4&amp;装备数值!D44</f>
        <v>固定,atk,111</v>
      </c>
      <c r="F30" s="6" t="str">
        <f>装备数值!$D$3&amp;装备数值!G$4&amp;装备数值!E44</f>
        <v>固定,int,0</v>
      </c>
      <c r="G30" s="6" t="str">
        <f>装备数值!$D$3&amp;装备数值!H$4&amp;装备数值!F44</f>
        <v>固定,def,0</v>
      </c>
      <c r="H30" s="6" t="str">
        <f>装备数值!$D$3&amp;装备数值!I$4&amp;装备数值!G44</f>
        <v>固定,ten,0</v>
      </c>
      <c r="I30" s="6" t="str">
        <f>装备数值!$D$3&amp;装备数值!J$4&amp;装备数值!H44</f>
        <v>固定,crt,111</v>
      </c>
      <c r="J30" s="6" t="str">
        <f>装备数值!$D$3&amp;装备数值!K$4&amp;装备数值!I44</f>
        <v>固定,crd,0</v>
      </c>
      <c r="K30" s="6" t="str">
        <f>装备数值!$D$3&amp;装备数值!L$4&amp;装备数值!J44</f>
        <v>固定,spd,0</v>
      </c>
      <c r="L30" s="6" t="str">
        <f>装备数值!$D$3&amp;装备数值!M$4&amp;装备数值!K44</f>
        <v>固定,parry,0</v>
      </c>
      <c r="M30" s="6" t="str">
        <f>装备数值!$D$3&amp;装备数值!N$4&amp;装备数值!L44</f>
        <v>固定,dodge,0</v>
      </c>
      <c r="N30" s="6" t="str">
        <f>装备数值!$D$3&amp;装备数值!O$4&amp;装备数值!M44</f>
        <v>固定,antidodge,0</v>
      </c>
      <c r="O30" s="6" t="str">
        <f>装备数值!$D$3&amp;装备数值!P$4&amp;装备数值!N44</f>
        <v>固定,antiparry,0</v>
      </c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</row>
    <row r="31" s="28" customFormat="1" spans="1:28">
      <c r="A31" s="43"/>
      <c r="B31" s="6" t="s">
        <v>67</v>
      </c>
      <c r="C31" s="6"/>
      <c r="D31" s="6" t="str">
        <f>装备数值!$D$3&amp;装备数值!E$4&amp;装备数值!C45</f>
        <v>固定,hp,0</v>
      </c>
      <c r="E31" s="6" t="str">
        <f>装备数值!$D$3&amp;装备数值!F$4&amp;装备数值!D45</f>
        <v>固定,atk,158</v>
      </c>
      <c r="F31" s="6" t="str">
        <f>装备数值!$D$3&amp;装备数值!G$4&amp;装备数值!E45</f>
        <v>固定,int,0</v>
      </c>
      <c r="G31" s="6" t="str">
        <f>装备数值!$D$3&amp;装备数值!H$4&amp;装备数值!F45</f>
        <v>固定,def,0</v>
      </c>
      <c r="H31" s="6" t="str">
        <f>装备数值!$D$3&amp;装备数值!I$4&amp;装备数值!G45</f>
        <v>固定,ten,0</v>
      </c>
      <c r="I31" s="6" t="str">
        <f>装备数值!$D$3&amp;装备数值!J$4&amp;装备数值!H45</f>
        <v>固定,crt,158</v>
      </c>
      <c r="J31" s="6" t="str">
        <f>装备数值!$D$3&amp;装备数值!K$4&amp;装备数值!I45</f>
        <v>固定,crd,0</v>
      </c>
      <c r="K31" s="6" t="str">
        <f>装备数值!$D$3&amp;装备数值!L$4&amp;装备数值!J45</f>
        <v>固定,spd,0</v>
      </c>
      <c r="L31" s="6" t="str">
        <f>装备数值!$D$3&amp;装备数值!M$4&amp;装备数值!K45</f>
        <v>固定,parry,0</v>
      </c>
      <c r="M31" s="6" t="str">
        <f>装备数值!$D$3&amp;装备数值!N$4&amp;装备数值!L45</f>
        <v>固定,dodge,0</v>
      </c>
      <c r="N31" s="6" t="str">
        <f>装备数值!$D$3&amp;装备数值!O$4&amp;装备数值!M45</f>
        <v>固定,antidodge,0</v>
      </c>
      <c r="O31" s="6" t="str">
        <f>装备数值!$D$3&amp;装备数值!P$4&amp;装备数值!N45</f>
        <v>固定,antiparry,0</v>
      </c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</row>
    <row r="32" s="27" customFormat="1" spans="1:28">
      <c r="A32" s="42" t="s">
        <v>68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</row>
    <row r="33" s="29" customFormat="1" spans="1:28">
      <c r="A33" s="6"/>
      <c r="B33" s="6" t="s">
        <v>69</v>
      </c>
      <c r="C33" s="6"/>
      <c r="D33" s="6" t="str">
        <f>装备数值!$D$3&amp;装备数值!E$4&amp;装备数值!C51</f>
        <v>固定,hp,0</v>
      </c>
      <c r="E33" s="6" t="str">
        <f>装备数值!$D$3&amp;装备数值!F$4&amp;装备数值!D51</f>
        <v>固定,atk,22</v>
      </c>
      <c r="F33" s="6" t="str">
        <f>装备数值!$D$3&amp;装备数值!G$4&amp;装备数值!E51</f>
        <v>固定,int,0</v>
      </c>
      <c r="G33" s="6" t="str">
        <f>装备数值!$D$3&amp;装备数值!H$4&amp;装备数值!F51</f>
        <v>固定,def,0</v>
      </c>
      <c r="H33" s="6" t="str">
        <f>装备数值!$D$3&amp;装备数值!I$4&amp;装备数值!G51</f>
        <v>固定,ten,0</v>
      </c>
      <c r="I33" s="6" t="str">
        <f>装备数值!$D$3&amp;装备数值!J$4&amp;装备数值!H51</f>
        <v>固定,crt,0</v>
      </c>
      <c r="J33" s="6" t="str">
        <f>装备数值!$D$3&amp;装备数值!K$4&amp;装备数值!I51</f>
        <v>固定,crd,0</v>
      </c>
      <c r="K33" s="6" t="str">
        <f>装备数值!$D$3&amp;装备数值!L$4&amp;装备数值!J51</f>
        <v>固定,spd,0</v>
      </c>
      <c r="L33" s="6" t="str">
        <f>装备数值!$D$3&amp;装备数值!M$4&amp;装备数值!K51</f>
        <v>固定,parry,22</v>
      </c>
      <c r="M33" s="6" t="str">
        <f>装备数值!$D$3&amp;装备数值!N$4&amp;装备数值!L51</f>
        <v>固定,dodge,0</v>
      </c>
      <c r="N33" s="6" t="str">
        <f>装备数值!$D$3&amp;装备数值!O$4&amp;装备数值!M51</f>
        <v>固定,antidodge,0</v>
      </c>
      <c r="O33" s="6" t="str">
        <f>装备数值!$D$3&amp;装备数值!P$4&amp;装备数值!N51</f>
        <v>固定,antiparry,0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="29" customFormat="1" spans="1:28">
      <c r="A34" s="6"/>
      <c r="B34" s="6" t="s">
        <v>70</v>
      </c>
      <c r="C34" s="6"/>
      <c r="D34" s="6" t="str">
        <f>装备数值!$D$3&amp;装备数值!E$4&amp;装备数值!C52</f>
        <v>固定,hp,0</v>
      </c>
      <c r="E34" s="6" t="str">
        <f>装备数值!$D$3&amp;装备数值!F$4&amp;装备数值!D52</f>
        <v>固定,atk,38</v>
      </c>
      <c r="F34" s="6" t="str">
        <f>装备数值!$D$3&amp;装备数值!G$4&amp;装备数值!E52</f>
        <v>固定,int,0</v>
      </c>
      <c r="G34" s="6" t="str">
        <f>装备数值!$D$3&amp;装备数值!H$4&amp;装备数值!F52</f>
        <v>固定,def,0</v>
      </c>
      <c r="H34" s="6" t="str">
        <f>装备数值!$D$3&amp;装备数值!I$4&amp;装备数值!G52</f>
        <v>固定,ten,0</v>
      </c>
      <c r="I34" s="6" t="str">
        <f>装备数值!$D$3&amp;装备数值!J$4&amp;装备数值!H52</f>
        <v>固定,crt,0</v>
      </c>
      <c r="J34" s="6" t="str">
        <f>装备数值!$D$3&amp;装备数值!K$4&amp;装备数值!I52</f>
        <v>固定,crd,0</v>
      </c>
      <c r="K34" s="6" t="str">
        <f>装备数值!$D$3&amp;装备数值!L$4&amp;装备数值!J52</f>
        <v>固定,spd,0</v>
      </c>
      <c r="L34" s="6" t="str">
        <f>装备数值!$D$3&amp;装备数值!M$4&amp;装备数值!K52</f>
        <v>固定,parry,38</v>
      </c>
      <c r="M34" s="6" t="str">
        <f>装备数值!$D$3&amp;装备数值!N$4&amp;装备数值!L52</f>
        <v>固定,dodge,0</v>
      </c>
      <c r="N34" s="6" t="str">
        <f>装备数值!$D$3&amp;装备数值!O$4&amp;装备数值!M52</f>
        <v>固定,antidodge,0</v>
      </c>
      <c r="O34" s="6" t="str">
        <f>装备数值!$D$3&amp;装备数值!P$4&amp;装备数值!N52</f>
        <v>固定,antiparry,0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="29" customFormat="1" spans="1:28">
      <c r="A35" s="6"/>
      <c r="B35" s="6" t="s">
        <v>71</v>
      </c>
      <c r="C35" s="6"/>
      <c r="D35" s="6" t="str">
        <f>装备数值!$D$3&amp;装备数值!E$4&amp;装备数值!C53</f>
        <v>固定,hp,0</v>
      </c>
      <c r="E35" s="6" t="str">
        <f>装备数值!$D$3&amp;装备数值!F$4&amp;装备数值!D53</f>
        <v>固定,atk,78</v>
      </c>
      <c r="F35" s="6" t="str">
        <f>装备数值!$D$3&amp;装备数值!G$4&amp;装备数值!E53</f>
        <v>固定,int,0</v>
      </c>
      <c r="G35" s="6" t="str">
        <f>装备数值!$D$3&amp;装备数值!H$4&amp;装备数值!F53</f>
        <v>固定,def,0</v>
      </c>
      <c r="H35" s="6" t="str">
        <f>装备数值!$D$3&amp;装备数值!I$4&amp;装备数值!G53</f>
        <v>固定,ten,0</v>
      </c>
      <c r="I35" s="6" t="str">
        <f>装备数值!$D$3&amp;装备数值!J$4&amp;装备数值!H53</f>
        <v>固定,crt,0</v>
      </c>
      <c r="J35" s="6" t="str">
        <f>装备数值!$D$3&amp;装备数值!K$4&amp;装备数值!I53</f>
        <v>固定,crd,0</v>
      </c>
      <c r="K35" s="6" t="str">
        <f>装备数值!$D$3&amp;装备数值!L$4&amp;装备数值!J53</f>
        <v>固定,spd,0</v>
      </c>
      <c r="L35" s="6" t="str">
        <f>装备数值!$D$3&amp;装备数值!M$4&amp;装备数值!K53</f>
        <v>固定,parry,78</v>
      </c>
      <c r="M35" s="6" t="str">
        <f>装备数值!$D$3&amp;装备数值!N$4&amp;装备数值!L53</f>
        <v>固定,dodge,0</v>
      </c>
      <c r="N35" s="6" t="str">
        <f>装备数值!$D$3&amp;装备数值!O$4&amp;装备数值!M53</f>
        <v>固定,antidodge,0</v>
      </c>
      <c r="O35" s="6" t="str">
        <f>装备数值!$D$3&amp;装备数值!P$4&amp;装备数值!N53</f>
        <v>固定,antiparry,0</v>
      </c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="29" customFormat="1" spans="1:28">
      <c r="A36" s="6"/>
      <c r="B36" s="6" t="s">
        <v>72</v>
      </c>
      <c r="C36" s="6"/>
      <c r="D36" s="6" t="str">
        <f>装备数值!$D$3&amp;装备数值!E$4&amp;装备数值!C54</f>
        <v>固定,hp,0</v>
      </c>
      <c r="E36" s="6" t="str">
        <f>装备数值!$D$3&amp;装备数值!F$4&amp;装备数值!D54</f>
        <v>固定,atk,111</v>
      </c>
      <c r="F36" s="6" t="str">
        <f>装备数值!$D$3&amp;装备数值!G$4&amp;装备数值!E54</f>
        <v>固定,int,0</v>
      </c>
      <c r="G36" s="6" t="str">
        <f>装备数值!$D$3&amp;装备数值!H$4&amp;装备数值!F54</f>
        <v>固定,def,0</v>
      </c>
      <c r="H36" s="6" t="str">
        <f>装备数值!$D$3&amp;装备数值!I$4&amp;装备数值!G54</f>
        <v>固定,ten,0</v>
      </c>
      <c r="I36" s="6" t="str">
        <f>装备数值!$D$3&amp;装备数值!J$4&amp;装备数值!H54</f>
        <v>固定,crt,0</v>
      </c>
      <c r="J36" s="6" t="str">
        <f>装备数值!$D$3&amp;装备数值!K$4&amp;装备数值!I54</f>
        <v>固定,crd,0</v>
      </c>
      <c r="K36" s="6" t="str">
        <f>装备数值!$D$3&amp;装备数值!L$4&amp;装备数值!J54</f>
        <v>固定,spd,0</v>
      </c>
      <c r="L36" s="6" t="str">
        <f>装备数值!$D$3&amp;装备数值!M$4&amp;装备数值!K54</f>
        <v>固定,parry,111</v>
      </c>
      <c r="M36" s="6" t="str">
        <f>装备数值!$D$3&amp;装备数值!N$4&amp;装备数值!L54</f>
        <v>固定,dodge,0</v>
      </c>
      <c r="N36" s="6" t="str">
        <f>装备数值!$D$3&amp;装备数值!O$4&amp;装备数值!M54</f>
        <v>固定,antidodge,0</v>
      </c>
      <c r="O36" s="6" t="str">
        <f>装备数值!$D$3&amp;装备数值!P$4&amp;装备数值!N54</f>
        <v>固定,antiparry,0</v>
      </c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="29" customFormat="1" spans="1:28">
      <c r="A37" s="6"/>
      <c r="B37" s="6" t="s">
        <v>73</v>
      </c>
      <c r="C37" s="6"/>
      <c r="D37" s="6" t="str">
        <f>装备数值!$D$3&amp;装备数值!E$4&amp;装备数值!C55</f>
        <v>固定,hp,0</v>
      </c>
      <c r="E37" s="6" t="str">
        <f>装备数值!$D$3&amp;装备数值!F$4&amp;装备数值!D55</f>
        <v>固定,atk,158</v>
      </c>
      <c r="F37" s="6" t="str">
        <f>装备数值!$D$3&amp;装备数值!G$4&amp;装备数值!E55</f>
        <v>固定,int,0</v>
      </c>
      <c r="G37" s="6" t="str">
        <f>装备数值!$D$3&amp;装备数值!H$4&amp;装备数值!F55</f>
        <v>固定,def,0</v>
      </c>
      <c r="H37" s="6" t="str">
        <f>装备数值!$D$3&amp;装备数值!I$4&amp;装备数值!G55</f>
        <v>固定,ten,0</v>
      </c>
      <c r="I37" s="6" t="str">
        <f>装备数值!$D$3&amp;装备数值!J$4&amp;装备数值!H55</f>
        <v>固定,crt,0</v>
      </c>
      <c r="J37" s="6" t="str">
        <f>装备数值!$D$3&amp;装备数值!K$4&amp;装备数值!I55</f>
        <v>固定,crd,0</v>
      </c>
      <c r="K37" s="6" t="str">
        <f>装备数值!$D$3&amp;装备数值!L$4&amp;装备数值!J55</f>
        <v>固定,spd,0</v>
      </c>
      <c r="L37" s="6" t="str">
        <f>装备数值!$D$3&amp;装备数值!M$4&amp;装备数值!K55</f>
        <v>固定,parry,158</v>
      </c>
      <c r="M37" s="6" t="str">
        <f>装备数值!$D$3&amp;装备数值!N$4&amp;装备数值!L55</f>
        <v>固定,dodge,0</v>
      </c>
      <c r="N37" s="6" t="str">
        <f>装备数值!$D$3&amp;装备数值!O$4&amp;装备数值!M55</f>
        <v>固定,antidodge,0</v>
      </c>
      <c r="O37" s="6" t="str">
        <f>装备数值!$D$3&amp;装备数值!P$4&amp;装备数值!N55</f>
        <v>固定,antiparry,0</v>
      </c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="27" customFormat="1" spans="1:28">
      <c r="A38" s="42" t="s">
        <v>74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</row>
    <row r="39" s="29" customFormat="1" spans="1:28">
      <c r="A39" s="6"/>
      <c r="B39" s="6" t="s">
        <v>75</v>
      </c>
      <c r="C39" s="6"/>
      <c r="D39" s="6" t="str">
        <f>装备数值!$D$3&amp;装备数值!E$4&amp;装备数值!C61</f>
        <v>固定,hp,0</v>
      </c>
      <c r="E39" s="6" t="str">
        <f>装备数值!$D$3&amp;装备数值!F$4&amp;装备数值!D61</f>
        <v>固定,atk,15</v>
      </c>
      <c r="F39" s="6" t="str">
        <f>装备数值!$D$3&amp;装备数值!G$4&amp;装备数值!E61</f>
        <v>固定,int,0</v>
      </c>
      <c r="G39" s="6" t="str">
        <f>装备数值!$D$3&amp;装备数值!H$4&amp;装备数值!F61</f>
        <v>固定,def,0</v>
      </c>
      <c r="H39" s="6" t="str">
        <f>装备数值!$D$3&amp;装备数值!I$4&amp;装备数值!G61</f>
        <v>固定,ten,0</v>
      </c>
      <c r="I39" s="6" t="str">
        <f>装备数值!$D$3&amp;装备数值!J$4&amp;装备数值!H61</f>
        <v>固定,crt,0</v>
      </c>
      <c r="J39" s="6" t="str">
        <f>装备数值!$D$3&amp;装备数值!K$4&amp;装备数值!I61</f>
        <v>固定,crd,0</v>
      </c>
      <c r="K39" s="6" t="str">
        <f>装备数值!$D$3&amp;装备数值!L$4&amp;装备数值!J61</f>
        <v>固定,spd,0</v>
      </c>
      <c r="L39" s="6" t="str">
        <f>装备数值!$D$3&amp;装备数值!M$4&amp;装备数值!K61</f>
        <v>固定,parry,29</v>
      </c>
      <c r="M39" s="6" t="str">
        <f>装备数值!$D$3&amp;装备数值!N$4&amp;装备数值!L61</f>
        <v>固定,dodge,0</v>
      </c>
      <c r="N39" s="6" t="str">
        <f>装备数值!$D$3&amp;装备数值!O$4&amp;装备数值!M61</f>
        <v>固定,antidodge,0</v>
      </c>
      <c r="O39" s="6" t="str">
        <f>装备数值!$D$3&amp;装备数值!P$4&amp;装备数值!N61</f>
        <v>固定,antiparry,0</v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="29" customFormat="1" spans="1:28">
      <c r="A40" s="6"/>
      <c r="B40" s="6" t="s">
        <v>76</v>
      </c>
      <c r="C40" s="6"/>
      <c r="D40" s="6" t="str">
        <f>装备数值!$D$3&amp;装备数值!E$4&amp;装备数值!C62</f>
        <v>固定,hp,0</v>
      </c>
      <c r="E40" s="6" t="str">
        <f>装备数值!$D$3&amp;装备数值!F$4&amp;装备数值!D62</f>
        <v>固定,atk,27</v>
      </c>
      <c r="F40" s="6" t="str">
        <f>装备数值!$D$3&amp;装备数值!G$4&amp;装备数值!E62</f>
        <v>固定,int,0</v>
      </c>
      <c r="G40" s="6" t="str">
        <f>装备数值!$D$3&amp;装备数值!H$4&amp;装备数值!F62</f>
        <v>固定,def,0</v>
      </c>
      <c r="H40" s="6" t="str">
        <f>装备数值!$D$3&amp;装备数值!I$4&amp;装备数值!G62</f>
        <v>固定,ten,0</v>
      </c>
      <c r="I40" s="6" t="str">
        <f>装备数值!$D$3&amp;装备数值!J$4&amp;装备数值!H62</f>
        <v>固定,crt,0</v>
      </c>
      <c r="J40" s="6" t="str">
        <f>装备数值!$D$3&amp;装备数值!K$4&amp;装备数值!I62</f>
        <v>固定,crd,0</v>
      </c>
      <c r="K40" s="6" t="str">
        <f>装备数值!$D$3&amp;装备数值!L$4&amp;装备数值!J62</f>
        <v>固定,spd,0</v>
      </c>
      <c r="L40" s="6" t="str">
        <f>装备数值!$D$3&amp;装备数值!M$4&amp;装备数值!K62</f>
        <v>固定,parry,49</v>
      </c>
      <c r="M40" s="6" t="str">
        <f>装备数值!$D$3&amp;装备数值!N$4&amp;装备数值!L62</f>
        <v>固定,dodge,0</v>
      </c>
      <c r="N40" s="6" t="str">
        <f>装备数值!$D$3&amp;装备数值!O$4&amp;装备数值!M62</f>
        <v>固定,antidodge,0</v>
      </c>
      <c r="O40" s="6" t="str">
        <f>装备数值!$D$3&amp;装备数值!P$4&amp;装备数值!N62</f>
        <v>固定,antiparry,0</v>
      </c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="29" customFormat="1" spans="1:28">
      <c r="A41" s="6"/>
      <c r="B41" s="6" t="s">
        <v>77</v>
      </c>
      <c r="C41" s="6"/>
      <c r="D41" s="6" t="str">
        <f>装备数值!$D$3&amp;装备数值!E$4&amp;装备数值!C63</f>
        <v>固定,hp,0</v>
      </c>
      <c r="E41" s="6" t="str">
        <f>装备数值!$D$3&amp;装备数值!F$4&amp;装备数值!D63</f>
        <v>固定,atk,55</v>
      </c>
      <c r="F41" s="6" t="str">
        <f>装备数值!$D$3&amp;装备数值!G$4&amp;装备数值!E63</f>
        <v>固定,int,0</v>
      </c>
      <c r="G41" s="6" t="str">
        <f>装备数值!$D$3&amp;装备数值!H$4&amp;装备数值!F63</f>
        <v>固定,def,0</v>
      </c>
      <c r="H41" s="6" t="str">
        <f>装备数值!$D$3&amp;装备数值!I$4&amp;装备数值!G63</f>
        <v>固定,ten,0</v>
      </c>
      <c r="I41" s="6" t="str">
        <f>装备数值!$D$3&amp;装备数值!J$4&amp;装备数值!H63</f>
        <v>固定,crt,0</v>
      </c>
      <c r="J41" s="6" t="str">
        <f>装备数值!$D$3&amp;装备数值!K$4&amp;装备数值!I63</f>
        <v>固定,crd,0</v>
      </c>
      <c r="K41" s="6" t="str">
        <f>装备数值!$D$3&amp;装备数值!L$4&amp;装备数值!J63</f>
        <v>固定,spd,0</v>
      </c>
      <c r="L41" s="6" t="str">
        <f>装备数值!$D$3&amp;装备数值!M$4&amp;装备数值!K63</f>
        <v>固定,parry,101</v>
      </c>
      <c r="M41" s="6" t="str">
        <f>装备数值!$D$3&amp;装备数值!N$4&amp;装备数值!L63</f>
        <v>固定,dodge,0</v>
      </c>
      <c r="N41" s="6" t="str">
        <f>装备数值!$D$3&amp;装备数值!O$4&amp;装备数值!M63</f>
        <v>固定,antidodge,0</v>
      </c>
      <c r="O41" s="6" t="str">
        <f>装备数值!$D$3&amp;装备数值!P$4&amp;装备数值!N63</f>
        <v>固定,antiparry,0</v>
      </c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="29" customFormat="1" spans="1:28">
      <c r="A42" s="6"/>
      <c r="B42" s="6" t="s">
        <v>78</v>
      </c>
      <c r="C42" s="6"/>
      <c r="D42" s="6" t="str">
        <f>装备数值!$D$3&amp;装备数值!E$4&amp;装备数值!C64</f>
        <v>固定,hp,0</v>
      </c>
      <c r="E42" s="6" t="str">
        <f>装备数值!$D$3&amp;装备数值!F$4&amp;装备数值!D64</f>
        <v>固定,atk,78</v>
      </c>
      <c r="F42" s="6" t="str">
        <f>装备数值!$D$3&amp;装备数值!G$4&amp;装备数值!E64</f>
        <v>固定,int,0</v>
      </c>
      <c r="G42" s="6" t="str">
        <f>装备数值!$D$3&amp;装备数值!H$4&amp;装备数值!F64</f>
        <v>固定,def,0</v>
      </c>
      <c r="H42" s="6" t="str">
        <f>装备数值!$D$3&amp;装备数值!I$4&amp;装备数值!G64</f>
        <v>固定,ten,0</v>
      </c>
      <c r="I42" s="6" t="str">
        <f>装备数值!$D$3&amp;装备数值!J$4&amp;装备数值!H64</f>
        <v>固定,crt,0</v>
      </c>
      <c r="J42" s="6" t="str">
        <f>装备数值!$D$3&amp;装备数值!K$4&amp;装备数值!I64</f>
        <v>固定,crd,0</v>
      </c>
      <c r="K42" s="6" t="str">
        <f>装备数值!$D$3&amp;装备数值!L$4&amp;装备数值!J64</f>
        <v>固定,spd,0</v>
      </c>
      <c r="L42" s="6" t="str">
        <f>装备数值!$D$3&amp;装备数值!M$4&amp;装备数值!K64</f>
        <v>固定,parry,144</v>
      </c>
      <c r="M42" s="6" t="str">
        <f>装备数值!$D$3&amp;装备数值!N$4&amp;装备数值!L64</f>
        <v>固定,dodge,0</v>
      </c>
      <c r="N42" s="6" t="str">
        <f>装备数值!$D$3&amp;装备数值!O$4&amp;装备数值!M64</f>
        <v>固定,antidodge,0</v>
      </c>
      <c r="O42" s="6" t="str">
        <f>装备数值!$D$3&amp;装备数值!P$4&amp;装备数值!N64</f>
        <v>固定,antiparry,0</v>
      </c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="29" customFormat="1" spans="1:28">
      <c r="A43" s="6"/>
      <c r="B43" s="6" t="s">
        <v>79</v>
      </c>
      <c r="C43" s="6"/>
      <c r="D43" s="6" t="str">
        <f>装备数值!$D$3&amp;装备数值!E$4&amp;装备数值!C65</f>
        <v>固定,hp,0</v>
      </c>
      <c r="E43" s="6" t="str">
        <f>装备数值!$D$3&amp;装备数值!F$4&amp;装备数值!D65</f>
        <v>固定,atk,111</v>
      </c>
      <c r="F43" s="6" t="str">
        <f>装备数值!$D$3&amp;装备数值!G$4&amp;装备数值!E65</f>
        <v>固定,int,0</v>
      </c>
      <c r="G43" s="6" t="str">
        <f>装备数值!$D$3&amp;装备数值!H$4&amp;装备数值!F65</f>
        <v>固定,def,0</v>
      </c>
      <c r="H43" s="6" t="str">
        <f>装备数值!$D$3&amp;装备数值!I$4&amp;装备数值!G65</f>
        <v>固定,ten,0</v>
      </c>
      <c r="I43" s="6" t="str">
        <f>装备数值!$D$3&amp;装备数值!J$4&amp;装备数值!H65</f>
        <v>固定,crt,0</v>
      </c>
      <c r="J43" s="6" t="str">
        <f>装备数值!$D$3&amp;装备数值!K$4&amp;装备数值!I65</f>
        <v>固定,crd,0</v>
      </c>
      <c r="K43" s="6" t="str">
        <f>装备数值!$D$3&amp;装备数值!L$4&amp;装备数值!J65</f>
        <v>固定,spd,0</v>
      </c>
      <c r="L43" s="6" t="str">
        <f>装备数值!$D$3&amp;装备数值!M$4&amp;装备数值!K65</f>
        <v>固定,parry,205</v>
      </c>
      <c r="M43" s="6" t="str">
        <f>装备数值!$D$3&amp;装备数值!N$4&amp;装备数值!L65</f>
        <v>固定,dodge,0</v>
      </c>
      <c r="N43" s="6" t="str">
        <f>装备数值!$D$3&amp;装备数值!O$4&amp;装备数值!M65</f>
        <v>固定,antidodge,0</v>
      </c>
      <c r="O43" s="6" t="str">
        <f>装备数值!$D$3&amp;装备数值!P$4&amp;装备数值!N65</f>
        <v>固定,antiparry,0</v>
      </c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="27" customFormat="1" spans="1:28">
      <c r="A44" s="42" t="s">
        <v>80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</row>
    <row r="45" s="29" customFormat="1" spans="1:28">
      <c r="A45" s="6"/>
      <c r="B45" s="6" t="s">
        <v>81</v>
      </c>
      <c r="C45" s="6"/>
      <c r="D45" s="6" t="str">
        <f>装备数值!$D$3&amp;装备数值!E$4&amp;装备数值!C70</f>
        <v>固定,hp,0</v>
      </c>
      <c r="E45" s="6" t="str">
        <f>装备数值!$D$3&amp;装备数值!F$4&amp;装备数值!D70</f>
        <v>固定,atk,22</v>
      </c>
      <c r="F45" s="6" t="str">
        <f>装备数值!$D$3&amp;装备数值!G$4&amp;装备数值!E70</f>
        <v>固定,int,0</v>
      </c>
      <c r="G45" s="6" t="str">
        <f>装备数值!$D$3&amp;装备数值!H$4&amp;装备数值!F70</f>
        <v>固定,def,0</v>
      </c>
      <c r="H45" s="6" t="str">
        <f>装备数值!$D$3&amp;装备数值!I$4&amp;装备数值!G70</f>
        <v>固定,ten,0</v>
      </c>
      <c r="I45" s="6" t="str">
        <f>装备数值!$D$3&amp;装备数值!J$4&amp;装备数值!H70</f>
        <v>固定,crt,0</v>
      </c>
      <c r="J45" s="6" t="str">
        <f>装备数值!$D$3&amp;装备数值!K$4&amp;装备数值!I70</f>
        <v>固定,crd,0</v>
      </c>
      <c r="K45" s="6" t="str">
        <f>装备数值!$D$3&amp;装备数值!L$4&amp;装备数值!J70</f>
        <v>固定,spd,0</v>
      </c>
      <c r="L45" s="6" t="str">
        <f>装备数值!$D$3&amp;装备数值!M$4&amp;装备数值!K70</f>
        <v>固定,parry,0</v>
      </c>
      <c r="M45" s="6" t="str">
        <f>装备数值!$D$3&amp;装备数值!N$4&amp;装备数值!L70</f>
        <v>固定,dodge,0</v>
      </c>
      <c r="N45" s="6" t="str">
        <f>装备数值!$D$3&amp;装备数值!O$4&amp;装备数值!M70</f>
        <v>固定,antidodge,0</v>
      </c>
      <c r="O45" s="6" t="str">
        <f>装备数值!$D$3&amp;装备数值!P$4&amp;装备数值!N70</f>
        <v>固定,antiparry,22</v>
      </c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s="29" customFormat="1" spans="1:28">
      <c r="A46" s="6"/>
      <c r="B46" s="6" t="s">
        <v>82</v>
      </c>
      <c r="C46" s="6"/>
      <c r="D46" s="6" t="str">
        <f>装备数值!$D$3&amp;装备数值!E$4&amp;装备数值!C71</f>
        <v>固定,hp,0</v>
      </c>
      <c r="E46" s="6" t="str">
        <f>装备数值!$D$3&amp;装备数值!F$4&amp;装备数值!D71</f>
        <v>固定,atk,38</v>
      </c>
      <c r="F46" s="6" t="str">
        <f>装备数值!$D$3&amp;装备数值!G$4&amp;装备数值!E71</f>
        <v>固定,int,0</v>
      </c>
      <c r="G46" s="6" t="str">
        <f>装备数值!$D$3&amp;装备数值!H$4&amp;装备数值!F71</f>
        <v>固定,def,0</v>
      </c>
      <c r="H46" s="6" t="str">
        <f>装备数值!$D$3&amp;装备数值!I$4&amp;装备数值!G71</f>
        <v>固定,ten,0</v>
      </c>
      <c r="I46" s="6" t="str">
        <f>装备数值!$D$3&amp;装备数值!J$4&amp;装备数值!H71</f>
        <v>固定,crt,0</v>
      </c>
      <c r="J46" s="6" t="str">
        <f>装备数值!$D$3&amp;装备数值!K$4&amp;装备数值!I71</f>
        <v>固定,crd,0</v>
      </c>
      <c r="K46" s="6" t="str">
        <f>装备数值!$D$3&amp;装备数值!L$4&amp;装备数值!J71</f>
        <v>固定,spd,0</v>
      </c>
      <c r="L46" s="6" t="str">
        <f>装备数值!$D$3&amp;装备数值!M$4&amp;装备数值!K71</f>
        <v>固定,parry,0</v>
      </c>
      <c r="M46" s="6" t="str">
        <f>装备数值!$D$3&amp;装备数值!N$4&amp;装备数值!L71</f>
        <v>固定,dodge,0</v>
      </c>
      <c r="N46" s="6" t="str">
        <f>装备数值!$D$3&amp;装备数值!O$4&amp;装备数值!M71</f>
        <v>固定,antidodge,0</v>
      </c>
      <c r="O46" s="6" t="str">
        <f>装备数值!$D$3&amp;装备数值!P$4&amp;装备数值!N71</f>
        <v>固定,antiparry,38</v>
      </c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s="29" customFormat="1" spans="1:28">
      <c r="A47" s="6"/>
      <c r="B47" s="6" t="s">
        <v>83</v>
      </c>
      <c r="C47" s="6"/>
      <c r="D47" s="6" t="str">
        <f>装备数值!$D$3&amp;装备数值!E$4&amp;装备数值!C72</f>
        <v>固定,hp,0</v>
      </c>
      <c r="E47" s="6" t="str">
        <f>装备数值!$D$3&amp;装备数值!F$4&amp;装备数值!D72</f>
        <v>固定,atk,78</v>
      </c>
      <c r="F47" s="6" t="str">
        <f>装备数值!$D$3&amp;装备数值!G$4&amp;装备数值!E72</f>
        <v>固定,int,0</v>
      </c>
      <c r="G47" s="6" t="str">
        <f>装备数值!$D$3&amp;装备数值!H$4&amp;装备数值!F72</f>
        <v>固定,def,0</v>
      </c>
      <c r="H47" s="6" t="str">
        <f>装备数值!$D$3&amp;装备数值!I$4&amp;装备数值!G72</f>
        <v>固定,ten,0</v>
      </c>
      <c r="I47" s="6" t="str">
        <f>装备数值!$D$3&amp;装备数值!J$4&amp;装备数值!H72</f>
        <v>固定,crt,0</v>
      </c>
      <c r="J47" s="6" t="str">
        <f>装备数值!$D$3&amp;装备数值!K$4&amp;装备数值!I72</f>
        <v>固定,crd,0</v>
      </c>
      <c r="K47" s="6" t="str">
        <f>装备数值!$D$3&amp;装备数值!L$4&amp;装备数值!J72</f>
        <v>固定,spd,0</v>
      </c>
      <c r="L47" s="6" t="str">
        <f>装备数值!$D$3&amp;装备数值!M$4&amp;装备数值!K72</f>
        <v>固定,parry,0</v>
      </c>
      <c r="M47" s="6" t="str">
        <f>装备数值!$D$3&amp;装备数值!N$4&amp;装备数值!L72</f>
        <v>固定,dodge,0</v>
      </c>
      <c r="N47" s="6" t="str">
        <f>装备数值!$D$3&amp;装备数值!O$4&amp;装备数值!M72</f>
        <v>固定,antidodge,0</v>
      </c>
      <c r="O47" s="6" t="str">
        <f>装备数值!$D$3&amp;装备数值!P$4&amp;装备数值!N72</f>
        <v>固定,antiparry,78</v>
      </c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s="29" customFormat="1" spans="1:28">
      <c r="A48" s="6"/>
      <c r="B48" s="6" t="s">
        <v>84</v>
      </c>
      <c r="C48" s="6"/>
      <c r="D48" s="6" t="str">
        <f>装备数值!$D$3&amp;装备数值!E$4&amp;装备数值!C73</f>
        <v>固定,hp,0</v>
      </c>
      <c r="E48" s="6" t="str">
        <f>装备数值!$D$3&amp;装备数值!F$4&amp;装备数值!D73</f>
        <v>固定,atk,111</v>
      </c>
      <c r="F48" s="6" t="str">
        <f>装备数值!$D$3&amp;装备数值!G$4&amp;装备数值!E73</f>
        <v>固定,int,0</v>
      </c>
      <c r="G48" s="6" t="str">
        <f>装备数值!$D$3&amp;装备数值!H$4&amp;装备数值!F73</f>
        <v>固定,def,0</v>
      </c>
      <c r="H48" s="6" t="str">
        <f>装备数值!$D$3&amp;装备数值!I$4&amp;装备数值!G73</f>
        <v>固定,ten,0</v>
      </c>
      <c r="I48" s="6" t="str">
        <f>装备数值!$D$3&amp;装备数值!J$4&amp;装备数值!H73</f>
        <v>固定,crt,0</v>
      </c>
      <c r="J48" s="6" t="str">
        <f>装备数值!$D$3&amp;装备数值!K$4&amp;装备数值!I73</f>
        <v>固定,crd,0</v>
      </c>
      <c r="K48" s="6" t="str">
        <f>装备数值!$D$3&amp;装备数值!L$4&amp;装备数值!J73</f>
        <v>固定,spd,0</v>
      </c>
      <c r="L48" s="6" t="str">
        <f>装备数值!$D$3&amp;装备数值!M$4&amp;装备数值!K73</f>
        <v>固定,parry,0</v>
      </c>
      <c r="M48" s="6" t="str">
        <f>装备数值!$D$3&amp;装备数值!N$4&amp;装备数值!L73</f>
        <v>固定,dodge,0</v>
      </c>
      <c r="N48" s="6" t="str">
        <f>装备数值!$D$3&amp;装备数值!O$4&amp;装备数值!M73</f>
        <v>固定,antidodge,0</v>
      </c>
      <c r="O48" s="6" t="str">
        <f>装备数值!$D$3&amp;装备数值!P$4&amp;装备数值!N73</f>
        <v>固定,antiparry,111</v>
      </c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s="29" customFormat="1" spans="1:28">
      <c r="A49" s="6"/>
      <c r="B49" s="6" t="s">
        <v>85</v>
      </c>
      <c r="C49" s="6"/>
      <c r="D49" s="6" t="str">
        <f>装备数值!$D$3&amp;装备数值!E$4&amp;装备数值!C74</f>
        <v>固定,hp,0</v>
      </c>
      <c r="E49" s="6" t="str">
        <f>装备数值!$D$3&amp;装备数值!F$4&amp;装备数值!D74</f>
        <v>固定,atk,158</v>
      </c>
      <c r="F49" s="6" t="str">
        <f>装备数值!$D$3&amp;装备数值!G$4&amp;装备数值!E74</f>
        <v>固定,int,0</v>
      </c>
      <c r="G49" s="6" t="str">
        <f>装备数值!$D$3&amp;装备数值!H$4&amp;装备数值!F74</f>
        <v>固定,def,0</v>
      </c>
      <c r="H49" s="6" t="str">
        <f>装备数值!$D$3&amp;装备数值!I$4&amp;装备数值!G74</f>
        <v>固定,ten,0</v>
      </c>
      <c r="I49" s="6" t="str">
        <f>装备数值!$D$3&amp;装备数值!J$4&amp;装备数值!H74</f>
        <v>固定,crt,0</v>
      </c>
      <c r="J49" s="6" t="str">
        <f>装备数值!$D$3&amp;装备数值!K$4&amp;装备数值!I74</f>
        <v>固定,crd,0</v>
      </c>
      <c r="K49" s="6" t="str">
        <f>装备数值!$D$3&amp;装备数值!L$4&amp;装备数值!J74</f>
        <v>固定,spd,0</v>
      </c>
      <c r="L49" s="6" t="str">
        <f>装备数值!$D$3&amp;装备数值!M$4&amp;装备数值!K74</f>
        <v>固定,parry,0</v>
      </c>
      <c r="M49" s="6" t="str">
        <f>装备数值!$D$3&amp;装备数值!N$4&amp;装备数值!L74</f>
        <v>固定,dodge,0</v>
      </c>
      <c r="N49" s="6" t="str">
        <f>装备数值!$D$3&amp;装备数值!O$4&amp;装备数值!M74</f>
        <v>固定,antidodge,0</v>
      </c>
      <c r="O49" s="6" t="str">
        <f>装备数值!$D$3&amp;装备数值!P$4&amp;装备数值!N74</f>
        <v>固定,antiparry,158</v>
      </c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s="27" customFormat="1" spans="1:28">
      <c r="A50" s="42" t="s">
        <v>86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</row>
    <row r="51" s="29" customFormat="1" spans="1:28">
      <c r="A51" s="6"/>
      <c r="B51" s="6" t="s">
        <v>87</v>
      </c>
      <c r="C51" s="6"/>
      <c r="D51" s="6" t="str">
        <f>装备数值!$D$3&amp;装备数值!E$4&amp;装备数值!C80</f>
        <v>固定,hp,0</v>
      </c>
      <c r="E51" s="6" t="str">
        <f>装备数值!$D$3&amp;装备数值!F$4&amp;装备数值!D80</f>
        <v>固定,atk,22</v>
      </c>
      <c r="F51" s="6" t="str">
        <f>装备数值!$D$3&amp;装备数值!G$4&amp;装备数值!E80</f>
        <v>固定,int,0</v>
      </c>
      <c r="G51" s="6" t="str">
        <f>装备数值!$D$3&amp;装备数值!H$4&amp;装备数值!F80</f>
        <v>固定,def,0</v>
      </c>
      <c r="H51" s="6" t="str">
        <f>装备数值!$D$3&amp;装备数值!I$4&amp;装备数值!G80</f>
        <v>固定,ten,0</v>
      </c>
      <c r="I51" s="6" t="str">
        <f>装备数值!$D$3&amp;装备数值!J$4&amp;装备数值!H80</f>
        <v>固定,crt,11</v>
      </c>
      <c r="J51" s="6" t="str">
        <f>装备数值!$D$3&amp;装备数值!K$4&amp;装备数值!I80</f>
        <v>固定,crd,0</v>
      </c>
      <c r="K51" s="6" t="str">
        <f>装备数值!$D$3&amp;装备数值!L$4&amp;装备数值!J80</f>
        <v>固定,spd,11</v>
      </c>
      <c r="L51" s="6" t="str">
        <f>装备数值!$D$3&amp;装备数值!M$4&amp;装备数值!K80</f>
        <v>固定,parry,0</v>
      </c>
      <c r="M51" s="6" t="str">
        <f>装备数值!$D$3&amp;装备数值!N$4&amp;装备数值!L80</f>
        <v>固定,dodge,0</v>
      </c>
      <c r="N51" s="6" t="str">
        <f>装备数值!$D$3&amp;装备数值!O$4&amp;装备数值!M80</f>
        <v>固定,antidodge,0</v>
      </c>
      <c r="O51" s="6" t="str">
        <f>装备数值!$D$3&amp;装备数值!P$4&amp;装备数值!N80</f>
        <v>固定,antiparry,0</v>
      </c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s="29" customFormat="1" spans="1:28">
      <c r="A52" s="6"/>
      <c r="B52" s="6" t="s">
        <v>88</v>
      </c>
      <c r="C52" s="6"/>
      <c r="D52" s="6" t="str">
        <f>装备数值!$D$3&amp;装备数值!E$4&amp;装备数值!C81</f>
        <v>固定,hp,0</v>
      </c>
      <c r="E52" s="6" t="str">
        <f>装备数值!$D$3&amp;装备数值!F$4&amp;装备数值!D81</f>
        <v>固定,atk,38</v>
      </c>
      <c r="F52" s="6" t="str">
        <f>装备数值!$D$3&amp;装备数值!G$4&amp;装备数值!E81</f>
        <v>固定,int,0</v>
      </c>
      <c r="G52" s="6" t="str">
        <f>装备数值!$D$3&amp;装备数值!H$4&amp;装备数值!F81</f>
        <v>固定,def,0</v>
      </c>
      <c r="H52" s="6" t="str">
        <f>装备数值!$D$3&amp;装备数值!I$4&amp;装备数值!G81</f>
        <v>固定,ten,0</v>
      </c>
      <c r="I52" s="6" t="str">
        <f>装备数值!$D$3&amp;装备数值!J$4&amp;装备数值!H81</f>
        <v>固定,crt,19</v>
      </c>
      <c r="J52" s="6" t="str">
        <f>装备数值!$D$3&amp;装备数值!K$4&amp;装备数值!I81</f>
        <v>固定,crd,0</v>
      </c>
      <c r="K52" s="6" t="str">
        <f>装备数值!$D$3&amp;装备数值!L$4&amp;装备数值!J81</f>
        <v>固定,spd,19</v>
      </c>
      <c r="L52" s="6" t="str">
        <f>装备数值!$D$3&amp;装备数值!M$4&amp;装备数值!K81</f>
        <v>固定,parry,0</v>
      </c>
      <c r="M52" s="6" t="str">
        <f>装备数值!$D$3&amp;装备数值!N$4&amp;装备数值!L81</f>
        <v>固定,dodge,0</v>
      </c>
      <c r="N52" s="6" t="str">
        <f>装备数值!$D$3&amp;装备数值!O$4&amp;装备数值!M81</f>
        <v>固定,antidodge,0</v>
      </c>
      <c r="O52" s="6" t="str">
        <f>装备数值!$D$3&amp;装备数值!P$4&amp;装备数值!N81</f>
        <v>固定,antiparry,0</v>
      </c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s="29" customFormat="1" spans="1:28">
      <c r="A53" s="6"/>
      <c r="B53" s="6" t="s">
        <v>89</v>
      </c>
      <c r="C53" s="6"/>
      <c r="D53" s="6" t="str">
        <f>装备数值!$D$3&amp;装备数值!E$4&amp;装备数值!C82</f>
        <v>固定,hp,0</v>
      </c>
      <c r="E53" s="6" t="str">
        <f>装备数值!$D$3&amp;装备数值!F$4&amp;装备数值!D82</f>
        <v>固定,atk,78</v>
      </c>
      <c r="F53" s="6" t="str">
        <f>装备数值!$D$3&amp;装备数值!G$4&amp;装备数值!E82</f>
        <v>固定,int,0</v>
      </c>
      <c r="G53" s="6" t="str">
        <f>装备数值!$D$3&amp;装备数值!H$4&amp;装备数值!F82</f>
        <v>固定,def,0</v>
      </c>
      <c r="H53" s="6" t="str">
        <f>装备数值!$D$3&amp;装备数值!I$4&amp;装备数值!G82</f>
        <v>固定,ten,0</v>
      </c>
      <c r="I53" s="6" t="str">
        <f>装备数值!$D$3&amp;装备数值!J$4&amp;装备数值!H82</f>
        <v>固定,crt,39</v>
      </c>
      <c r="J53" s="6" t="str">
        <f>装备数值!$D$3&amp;装备数值!K$4&amp;装备数值!I82</f>
        <v>固定,crd,0</v>
      </c>
      <c r="K53" s="6" t="str">
        <f>装备数值!$D$3&amp;装备数值!L$4&amp;装备数值!J82</f>
        <v>固定,spd,39</v>
      </c>
      <c r="L53" s="6" t="str">
        <f>装备数值!$D$3&amp;装备数值!M$4&amp;装备数值!K82</f>
        <v>固定,parry,0</v>
      </c>
      <c r="M53" s="6" t="str">
        <f>装备数值!$D$3&amp;装备数值!N$4&amp;装备数值!L82</f>
        <v>固定,dodge,0</v>
      </c>
      <c r="N53" s="6" t="str">
        <f>装备数值!$D$3&amp;装备数值!O$4&amp;装备数值!M82</f>
        <v>固定,antidodge,0</v>
      </c>
      <c r="O53" s="6" t="str">
        <f>装备数值!$D$3&amp;装备数值!P$4&amp;装备数值!N82</f>
        <v>固定,antiparry,0</v>
      </c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s="29" customFormat="1" spans="1:28">
      <c r="A54" s="6"/>
      <c r="B54" s="6" t="s">
        <v>90</v>
      </c>
      <c r="C54" s="6"/>
      <c r="D54" s="6" t="str">
        <f>装备数值!$D$3&amp;装备数值!E$4&amp;装备数值!C83</f>
        <v>固定,hp,0</v>
      </c>
      <c r="E54" s="6" t="str">
        <f>装备数值!$D$3&amp;装备数值!F$4&amp;装备数值!D83</f>
        <v>固定,atk,111</v>
      </c>
      <c r="F54" s="6" t="str">
        <f>装备数值!$D$3&amp;装备数值!G$4&amp;装备数值!E83</f>
        <v>固定,int,0</v>
      </c>
      <c r="G54" s="6" t="str">
        <f>装备数值!$D$3&amp;装备数值!H$4&amp;装备数值!F83</f>
        <v>固定,def,0</v>
      </c>
      <c r="H54" s="6" t="str">
        <f>装备数值!$D$3&amp;装备数值!I$4&amp;装备数值!G83</f>
        <v>固定,ten,0</v>
      </c>
      <c r="I54" s="6" t="str">
        <f>装备数值!$D$3&amp;装备数值!J$4&amp;装备数值!H83</f>
        <v>固定,crt,56</v>
      </c>
      <c r="J54" s="6" t="str">
        <f>装备数值!$D$3&amp;装备数值!K$4&amp;装备数值!I83</f>
        <v>固定,crd,0</v>
      </c>
      <c r="K54" s="6" t="str">
        <f>装备数值!$D$3&amp;装备数值!L$4&amp;装备数值!J83</f>
        <v>固定,spd,56</v>
      </c>
      <c r="L54" s="6" t="str">
        <f>装备数值!$D$3&amp;装备数值!M$4&amp;装备数值!K83</f>
        <v>固定,parry,0</v>
      </c>
      <c r="M54" s="6" t="str">
        <f>装备数值!$D$3&amp;装备数值!N$4&amp;装备数值!L83</f>
        <v>固定,dodge,0</v>
      </c>
      <c r="N54" s="6" t="str">
        <f>装备数值!$D$3&amp;装备数值!O$4&amp;装备数值!M83</f>
        <v>固定,antidodge,0</v>
      </c>
      <c r="O54" s="6" t="str">
        <f>装备数值!$D$3&amp;装备数值!P$4&amp;装备数值!N83</f>
        <v>固定,antiparry,0</v>
      </c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s="29" customFormat="1" spans="1:28">
      <c r="A55" s="6"/>
      <c r="B55" s="6" t="s">
        <v>91</v>
      </c>
      <c r="C55" s="6"/>
      <c r="D55" s="6" t="str">
        <f>装备数值!$D$3&amp;装备数值!E$4&amp;装备数值!C84</f>
        <v>固定,hp,0</v>
      </c>
      <c r="E55" s="6" t="str">
        <f>装备数值!$D$3&amp;装备数值!F$4&amp;装备数值!D84</f>
        <v>固定,atk,158</v>
      </c>
      <c r="F55" s="6" t="str">
        <f>装备数值!$D$3&amp;装备数值!G$4&amp;装备数值!E84</f>
        <v>固定,int,0</v>
      </c>
      <c r="G55" s="6" t="str">
        <f>装备数值!$D$3&amp;装备数值!H$4&amp;装备数值!F84</f>
        <v>固定,def,0</v>
      </c>
      <c r="H55" s="6" t="str">
        <f>装备数值!$D$3&amp;装备数值!I$4&amp;装备数值!G84</f>
        <v>固定,ten,0</v>
      </c>
      <c r="I55" s="6" t="str">
        <f>装备数值!$D$3&amp;装备数值!J$4&amp;装备数值!H84</f>
        <v>固定,crt,79</v>
      </c>
      <c r="J55" s="6" t="str">
        <f>装备数值!$D$3&amp;装备数值!K$4&amp;装备数值!I84</f>
        <v>固定,crd,0</v>
      </c>
      <c r="K55" s="6" t="str">
        <f>装备数值!$D$3&amp;装备数值!L$4&amp;装备数值!J84</f>
        <v>固定,spd,79</v>
      </c>
      <c r="L55" s="6" t="str">
        <f>装备数值!$D$3&amp;装备数值!M$4&amp;装备数值!K84</f>
        <v>固定,parry,0</v>
      </c>
      <c r="M55" s="6" t="str">
        <f>装备数值!$D$3&amp;装备数值!N$4&amp;装备数值!L84</f>
        <v>固定,dodge,0</v>
      </c>
      <c r="N55" s="6" t="str">
        <f>装备数值!$D$3&amp;装备数值!O$4&amp;装备数值!M84</f>
        <v>固定,antidodge,0</v>
      </c>
      <c r="O55" s="6" t="str">
        <f>装备数值!$D$3&amp;装备数值!P$4&amp;装备数值!N84</f>
        <v>固定,antiparry,0</v>
      </c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s="27" customFormat="1" spans="1:28">
      <c r="A56" s="42" t="s">
        <v>92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</row>
    <row r="57" s="29" customFormat="1" spans="1:28">
      <c r="A57" s="6"/>
      <c r="B57" s="6" t="s">
        <v>93</v>
      </c>
      <c r="C57" s="6"/>
      <c r="D57" s="6" t="str">
        <f>装备数值!$D$3&amp;装备数值!E$4&amp;装备数值!C90</f>
        <v>固定,hp,0</v>
      </c>
      <c r="E57" s="6" t="str">
        <f>装备数值!$D$3&amp;装备数值!F$4&amp;装备数值!D90</f>
        <v>固定,atk,22</v>
      </c>
      <c r="F57" s="6" t="str">
        <f>装备数值!$D$3&amp;装备数值!G$4&amp;装备数值!E90</f>
        <v>固定,int,0</v>
      </c>
      <c r="G57" s="6" t="str">
        <f>装备数值!$D$3&amp;装备数值!H$4&amp;装备数值!F90</f>
        <v>固定,def,0</v>
      </c>
      <c r="H57" s="6" t="str">
        <f>装备数值!$D$3&amp;装备数值!I$4&amp;装备数值!G90</f>
        <v>固定,ten,0</v>
      </c>
      <c r="I57" s="6" t="str">
        <f>装备数值!$D$3&amp;装备数值!J$4&amp;装备数值!H90</f>
        <v>固定,crt,0</v>
      </c>
      <c r="J57" s="6" t="str">
        <f>装备数值!$D$3&amp;装备数值!K$4&amp;装备数值!I90</f>
        <v>固定,crd,0</v>
      </c>
      <c r="K57" s="6" t="str">
        <f>装备数值!$D$3&amp;装备数值!L$4&amp;装备数值!J90</f>
        <v>固定,spd,0</v>
      </c>
      <c r="L57" s="6" t="str">
        <f>装备数值!$D$3&amp;装备数值!M$4&amp;装备数值!K90</f>
        <v>固定,parry,0</v>
      </c>
      <c r="M57" s="6" t="str">
        <f>装备数值!$D$3&amp;装备数值!N$4&amp;装备数值!L90</f>
        <v>固定,dodge,0</v>
      </c>
      <c r="N57" s="6" t="str">
        <f>装备数值!$D$3&amp;装备数值!O$4&amp;装备数值!M90</f>
        <v>固定,antidodge,11</v>
      </c>
      <c r="O57" s="6" t="str">
        <f>装备数值!$D$3&amp;装备数值!P$4&amp;装备数值!N90</f>
        <v>固定,antiparry,0</v>
      </c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s="29" customFormat="1" spans="1:28">
      <c r="A58" s="6"/>
      <c r="B58" s="6" t="s">
        <v>94</v>
      </c>
      <c r="C58" s="6"/>
      <c r="D58" s="6" t="str">
        <f>装备数值!$D$3&amp;装备数值!E$4&amp;装备数值!C91</f>
        <v>固定,hp,0</v>
      </c>
      <c r="E58" s="6" t="str">
        <f>装备数值!$D$3&amp;装备数值!F$4&amp;装备数值!D91</f>
        <v>固定,atk,38</v>
      </c>
      <c r="F58" s="6" t="str">
        <f>装备数值!$D$3&amp;装备数值!G$4&amp;装备数值!E91</f>
        <v>固定,int,0</v>
      </c>
      <c r="G58" s="6" t="str">
        <f>装备数值!$D$3&amp;装备数值!H$4&amp;装备数值!F91</f>
        <v>固定,def,0</v>
      </c>
      <c r="H58" s="6" t="str">
        <f>装备数值!$D$3&amp;装备数值!I$4&amp;装备数值!G91</f>
        <v>固定,ten,0</v>
      </c>
      <c r="I58" s="6" t="str">
        <f>装备数值!$D$3&amp;装备数值!J$4&amp;装备数值!H91</f>
        <v>固定,crt,0</v>
      </c>
      <c r="J58" s="6" t="str">
        <f>装备数值!$D$3&amp;装备数值!K$4&amp;装备数值!I91</f>
        <v>固定,crd,0</v>
      </c>
      <c r="K58" s="6" t="str">
        <f>装备数值!$D$3&amp;装备数值!L$4&amp;装备数值!J91</f>
        <v>固定,spd,0</v>
      </c>
      <c r="L58" s="6" t="str">
        <f>装备数值!$D$3&amp;装备数值!M$4&amp;装备数值!K91</f>
        <v>固定,parry,0</v>
      </c>
      <c r="M58" s="6" t="str">
        <f>装备数值!$D$3&amp;装备数值!N$4&amp;装备数值!L91</f>
        <v>固定,dodge,0</v>
      </c>
      <c r="N58" s="6" t="str">
        <f>装备数值!$D$3&amp;装备数值!O$4&amp;装备数值!M91</f>
        <v>固定,antidodge,19</v>
      </c>
      <c r="O58" s="6" t="str">
        <f>装备数值!$D$3&amp;装备数值!P$4&amp;装备数值!N91</f>
        <v>固定,antiparry,0</v>
      </c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s="29" customFormat="1" spans="1:28">
      <c r="A59" s="6"/>
      <c r="B59" s="6" t="s">
        <v>95</v>
      </c>
      <c r="C59" s="6"/>
      <c r="D59" s="6" t="str">
        <f>装备数值!$D$3&amp;装备数值!E$4&amp;装备数值!C92</f>
        <v>固定,hp,0</v>
      </c>
      <c r="E59" s="6" t="str">
        <f>装备数值!$D$3&amp;装备数值!F$4&amp;装备数值!D92</f>
        <v>固定,atk,78</v>
      </c>
      <c r="F59" s="6" t="str">
        <f>装备数值!$D$3&amp;装备数值!G$4&amp;装备数值!E92</f>
        <v>固定,int,0</v>
      </c>
      <c r="G59" s="6" t="str">
        <f>装备数值!$D$3&amp;装备数值!H$4&amp;装备数值!F92</f>
        <v>固定,def,0</v>
      </c>
      <c r="H59" s="6" t="str">
        <f>装备数值!$D$3&amp;装备数值!I$4&amp;装备数值!G92</f>
        <v>固定,ten,0</v>
      </c>
      <c r="I59" s="6" t="str">
        <f>装备数值!$D$3&amp;装备数值!J$4&amp;装备数值!H92</f>
        <v>固定,crt,0</v>
      </c>
      <c r="J59" s="6" t="str">
        <f>装备数值!$D$3&amp;装备数值!K$4&amp;装备数值!I92</f>
        <v>固定,crd,0</v>
      </c>
      <c r="K59" s="6" t="str">
        <f>装备数值!$D$3&amp;装备数值!L$4&amp;装备数值!J92</f>
        <v>固定,spd,0</v>
      </c>
      <c r="L59" s="6" t="str">
        <f>装备数值!$D$3&amp;装备数值!M$4&amp;装备数值!K92</f>
        <v>固定,parry,0</v>
      </c>
      <c r="M59" s="6" t="str">
        <f>装备数值!$D$3&amp;装备数值!N$4&amp;装备数值!L92</f>
        <v>固定,dodge,0</v>
      </c>
      <c r="N59" s="6" t="str">
        <f>装备数值!$D$3&amp;装备数值!O$4&amp;装备数值!M92</f>
        <v>固定,antidodge,39</v>
      </c>
      <c r="O59" s="6" t="str">
        <f>装备数值!$D$3&amp;装备数值!P$4&amp;装备数值!N92</f>
        <v>固定,antiparry,0</v>
      </c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s="29" customFormat="1" spans="1:28">
      <c r="A60" s="6"/>
      <c r="B60" s="6" t="s">
        <v>96</v>
      </c>
      <c r="C60" s="6"/>
      <c r="D60" s="6" t="str">
        <f>装备数值!$D$3&amp;装备数值!E$4&amp;装备数值!C93</f>
        <v>固定,hp,0</v>
      </c>
      <c r="E60" s="6" t="str">
        <f>装备数值!$D$3&amp;装备数值!F$4&amp;装备数值!D93</f>
        <v>固定,atk,111</v>
      </c>
      <c r="F60" s="6" t="str">
        <f>装备数值!$D$3&amp;装备数值!G$4&amp;装备数值!E93</f>
        <v>固定,int,0</v>
      </c>
      <c r="G60" s="6" t="str">
        <f>装备数值!$D$3&amp;装备数值!H$4&amp;装备数值!F93</f>
        <v>固定,def,0</v>
      </c>
      <c r="H60" s="6" t="str">
        <f>装备数值!$D$3&amp;装备数值!I$4&amp;装备数值!G93</f>
        <v>固定,ten,0</v>
      </c>
      <c r="I60" s="6" t="str">
        <f>装备数值!$D$3&amp;装备数值!J$4&amp;装备数值!H93</f>
        <v>固定,crt,0</v>
      </c>
      <c r="J60" s="6" t="str">
        <f>装备数值!$D$3&amp;装备数值!K$4&amp;装备数值!I93</f>
        <v>固定,crd,0</v>
      </c>
      <c r="K60" s="6" t="str">
        <f>装备数值!$D$3&amp;装备数值!L$4&amp;装备数值!J93</f>
        <v>固定,spd,0</v>
      </c>
      <c r="L60" s="6" t="str">
        <f>装备数值!$D$3&amp;装备数值!M$4&amp;装备数值!K93</f>
        <v>固定,parry,0</v>
      </c>
      <c r="M60" s="6" t="str">
        <f>装备数值!$D$3&amp;装备数值!N$4&amp;装备数值!L93</f>
        <v>固定,dodge,0</v>
      </c>
      <c r="N60" s="6" t="str">
        <f>装备数值!$D$3&amp;装备数值!O$4&amp;装备数值!M93</f>
        <v>固定,antidodge,55</v>
      </c>
      <c r="O60" s="6" t="str">
        <f>装备数值!$D$3&amp;装备数值!P$4&amp;装备数值!N93</f>
        <v>固定,antiparry,0</v>
      </c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s="29" customFormat="1" spans="1:28">
      <c r="A61" s="6"/>
      <c r="B61" s="6" t="s">
        <v>97</v>
      </c>
      <c r="C61" s="6"/>
      <c r="D61" s="6" t="str">
        <f>装备数值!$D$3&amp;装备数值!E$4&amp;装备数值!C94</f>
        <v>固定,hp,0</v>
      </c>
      <c r="E61" s="6" t="str">
        <f>装备数值!$D$3&amp;装备数值!F$4&amp;装备数值!D94</f>
        <v>固定,atk,158</v>
      </c>
      <c r="F61" s="6" t="str">
        <f>装备数值!$D$3&amp;装备数值!G$4&amp;装备数值!E94</f>
        <v>固定,int,0</v>
      </c>
      <c r="G61" s="6" t="str">
        <f>装备数值!$D$3&amp;装备数值!H$4&amp;装备数值!F94</f>
        <v>固定,def,0</v>
      </c>
      <c r="H61" s="6" t="str">
        <f>装备数值!$D$3&amp;装备数值!I$4&amp;装备数值!G94</f>
        <v>固定,ten,0</v>
      </c>
      <c r="I61" s="6" t="str">
        <f>装备数值!$D$3&amp;装备数值!J$4&amp;装备数值!H94</f>
        <v>固定,crt,0</v>
      </c>
      <c r="J61" s="6" t="str">
        <f>装备数值!$D$3&amp;装备数值!K$4&amp;装备数值!I94</f>
        <v>固定,crd,0</v>
      </c>
      <c r="K61" s="6" t="str">
        <f>装备数值!$D$3&amp;装备数值!L$4&amp;装备数值!J94</f>
        <v>固定,spd,0</v>
      </c>
      <c r="L61" s="6" t="str">
        <f>装备数值!$D$3&amp;装备数值!M$4&amp;装备数值!K94</f>
        <v>固定,parry,0</v>
      </c>
      <c r="M61" s="6" t="str">
        <f>装备数值!$D$3&amp;装备数值!N$4&amp;装备数值!L94</f>
        <v>固定,dodge,0</v>
      </c>
      <c r="N61" s="6" t="str">
        <f>装备数值!$D$3&amp;装备数值!O$4&amp;装备数值!M94</f>
        <v>固定,antidodge,79</v>
      </c>
      <c r="O61" s="6" t="str">
        <f>装备数值!$D$3&amp;装备数值!P$4&amp;装备数值!N94</f>
        <v>固定,antiparry,0</v>
      </c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="27" customFormat="1" spans="1:28">
      <c r="A62" s="42" t="s">
        <v>98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</row>
    <row r="63" s="29" customFormat="1" spans="1:28">
      <c r="A63" s="6"/>
      <c r="B63" s="6" t="s">
        <v>99</v>
      </c>
      <c r="C63" s="6"/>
      <c r="D63" s="6" t="str">
        <f>装备数值!$D$3&amp;装备数值!E$4&amp;装备数值!C100</f>
        <v>固定,hp,0</v>
      </c>
      <c r="E63" s="6" t="str">
        <f>装备数值!$D$3&amp;装备数值!F$4&amp;装备数值!D100</f>
        <v>固定,atk,0</v>
      </c>
      <c r="F63" s="6" t="str">
        <f>装备数值!$D$3&amp;装备数值!G$4&amp;装备数值!E100</f>
        <v>固定,int,0</v>
      </c>
      <c r="G63" s="6" t="str">
        <f>装备数值!$D$3&amp;装备数值!H$4&amp;装备数值!F100</f>
        <v>固定,def,4</v>
      </c>
      <c r="H63" s="6" t="str">
        <f>装备数值!$D$3&amp;装备数值!I$4&amp;装备数值!G100</f>
        <v>固定,ten,0</v>
      </c>
      <c r="I63" s="6" t="str">
        <f>装备数值!$D$3&amp;装备数值!J$4&amp;装备数值!H100</f>
        <v>固定,crt,0</v>
      </c>
      <c r="J63" s="6" t="str">
        <f>装备数值!$D$3&amp;装备数值!K$4&amp;装备数值!I100</f>
        <v>固定,crd,0</v>
      </c>
      <c r="K63" s="6" t="str">
        <f>装备数值!$D$3&amp;装备数值!L$4&amp;装备数值!J100</f>
        <v>固定,spd,15</v>
      </c>
      <c r="L63" s="6" t="str">
        <f>装备数值!$D$3&amp;装备数值!M$4&amp;装备数值!K100</f>
        <v>固定,parry,0</v>
      </c>
      <c r="M63" s="6" t="str">
        <f>装备数值!$D$3&amp;装备数值!N$4&amp;装备数值!L100</f>
        <v>固定,dodge,24</v>
      </c>
      <c r="N63" s="6" t="str">
        <f>装备数值!$D$3&amp;装备数值!O$4&amp;装备数值!M100</f>
        <v>固定,antidodge,0</v>
      </c>
      <c r="O63" s="6" t="str">
        <f>装备数值!$D$3&amp;装备数值!P$4&amp;装备数值!N100</f>
        <v>固定,antiparry,0</v>
      </c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s="29" customFormat="1" spans="1:28">
      <c r="A64" s="6"/>
      <c r="B64" s="6" t="s">
        <v>100</v>
      </c>
      <c r="C64" s="6"/>
      <c r="D64" s="6" t="str">
        <f>装备数值!$D$3&amp;装备数值!E$4&amp;装备数值!C101</f>
        <v>固定,hp,0</v>
      </c>
      <c r="E64" s="6" t="str">
        <f>装备数值!$D$3&amp;装备数值!F$4&amp;装备数值!D101</f>
        <v>固定,atk,0</v>
      </c>
      <c r="F64" s="6" t="str">
        <f>装备数值!$D$3&amp;装备数值!G$4&amp;装备数值!E101</f>
        <v>固定,int,0</v>
      </c>
      <c r="G64" s="6" t="str">
        <f>装备数值!$D$3&amp;装备数值!H$4&amp;装备数值!F101</f>
        <v>固定,def,8</v>
      </c>
      <c r="H64" s="6" t="str">
        <f>装备数值!$D$3&amp;装备数值!I$4&amp;装备数值!G101</f>
        <v>固定,ten,0</v>
      </c>
      <c r="I64" s="6" t="str">
        <f>装备数值!$D$3&amp;装备数值!J$4&amp;装备数值!H101</f>
        <v>固定,crt,0</v>
      </c>
      <c r="J64" s="6" t="str">
        <f>装备数值!$D$3&amp;装备数值!K$4&amp;装备数值!I101</f>
        <v>固定,crd,0</v>
      </c>
      <c r="K64" s="6" t="str">
        <f>装备数值!$D$3&amp;装备数值!L$4&amp;装备数值!J101</f>
        <v>固定,spd,27</v>
      </c>
      <c r="L64" s="6" t="str">
        <f>装备数值!$D$3&amp;装备数值!M$4&amp;装备数值!K101</f>
        <v>固定,parry,0</v>
      </c>
      <c r="M64" s="6" t="str">
        <f>装备数值!$D$3&amp;装备数值!N$4&amp;装备数值!L101</f>
        <v>固定,dodge,42</v>
      </c>
      <c r="N64" s="6" t="str">
        <f>装备数值!$D$3&amp;装备数值!O$4&amp;装备数值!M101</f>
        <v>固定,antidodge,0</v>
      </c>
      <c r="O64" s="6" t="str">
        <f>装备数值!$D$3&amp;装备数值!P$4&amp;装备数值!N101</f>
        <v>固定,antiparry,0</v>
      </c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s="29" customFormat="1" spans="1:28">
      <c r="A65" s="6"/>
      <c r="B65" s="6" t="s">
        <v>101</v>
      </c>
      <c r="C65" s="6"/>
      <c r="D65" s="6" t="str">
        <f>装备数值!$D$3&amp;装备数值!E$4&amp;装备数值!C102</f>
        <v>固定,hp,0</v>
      </c>
      <c r="E65" s="6" t="str">
        <f>装备数值!$D$3&amp;装备数值!F$4&amp;装备数值!D102</f>
        <v>固定,atk,0</v>
      </c>
      <c r="F65" s="6" t="str">
        <f>装备数值!$D$3&amp;装备数值!G$4&amp;装备数值!E102</f>
        <v>固定,int,0</v>
      </c>
      <c r="G65" s="6" t="str">
        <f>装备数值!$D$3&amp;装备数值!H$4&amp;装备数值!F102</f>
        <v>固定,def,16</v>
      </c>
      <c r="H65" s="6" t="str">
        <f>装备数值!$D$3&amp;装备数值!I$4&amp;装备数值!G102</f>
        <v>固定,ten,0</v>
      </c>
      <c r="I65" s="6" t="str">
        <f>装备数值!$D$3&amp;装备数值!J$4&amp;装备数值!H102</f>
        <v>固定,crt,0</v>
      </c>
      <c r="J65" s="6" t="str">
        <f>装备数值!$D$3&amp;装备数值!K$4&amp;装备数值!I102</f>
        <v>固定,crd,0</v>
      </c>
      <c r="K65" s="6" t="str">
        <f>装备数值!$D$3&amp;装备数值!L$4&amp;装备数值!J102</f>
        <v>固定,spd,55</v>
      </c>
      <c r="L65" s="6" t="str">
        <f>装备数值!$D$3&amp;装备数值!M$4&amp;装备数值!K102</f>
        <v>固定,parry,0</v>
      </c>
      <c r="M65" s="6" t="str">
        <f>装备数值!$D$3&amp;装备数值!N$4&amp;装备数值!L102</f>
        <v>固定,dodge,86</v>
      </c>
      <c r="N65" s="6" t="str">
        <f>装备数值!$D$3&amp;装备数值!O$4&amp;装备数值!M102</f>
        <v>固定,antidodge,0</v>
      </c>
      <c r="O65" s="6" t="str">
        <f>装备数值!$D$3&amp;装备数值!P$4&amp;装备数值!N102</f>
        <v>固定,antiparry,0</v>
      </c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s="29" customFormat="1" spans="1:28">
      <c r="A66" s="6"/>
      <c r="B66" s="6" t="s">
        <v>102</v>
      </c>
      <c r="C66" s="6"/>
      <c r="D66" s="6" t="str">
        <f>装备数值!$D$3&amp;装备数值!E$4&amp;装备数值!C103</f>
        <v>固定,hp,0</v>
      </c>
      <c r="E66" s="6" t="str">
        <f>装备数值!$D$3&amp;装备数值!F$4&amp;装备数值!D103</f>
        <v>固定,atk,0</v>
      </c>
      <c r="F66" s="6" t="str">
        <f>装备数值!$D$3&amp;装备数值!G$4&amp;装备数值!E103</f>
        <v>固定,int,0</v>
      </c>
      <c r="G66" s="6" t="str">
        <f>装备数值!$D$3&amp;装备数值!H$4&amp;装备数值!F103</f>
        <v>固定,def,22</v>
      </c>
      <c r="H66" s="6" t="str">
        <f>装备数值!$D$3&amp;装备数值!I$4&amp;装备数值!G103</f>
        <v>固定,ten,0</v>
      </c>
      <c r="I66" s="6" t="str">
        <f>装备数值!$D$3&amp;装备数值!J$4&amp;装备数值!H103</f>
        <v>固定,crt,0</v>
      </c>
      <c r="J66" s="6" t="str">
        <f>装备数值!$D$3&amp;装备数值!K$4&amp;装备数值!I103</f>
        <v>固定,crd,0</v>
      </c>
      <c r="K66" s="6" t="str">
        <f>装备数值!$D$3&amp;装备数值!L$4&amp;装备数值!J103</f>
        <v>固定,spd,78</v>
      </c>
      <c r="L66" s="6" t="str">
        <f>装备数值!$D$3&amp;装备数值!M$4&amp;装备数值!K103</f>
        <v>固定,parry,0</v>
      </c>
      <c r="M66" s="6" t="str">
        <f>装备数值!$D$3&amp;装备数值!N$4&amp;装备数值!L103</f>
        <v>固定,dodge,122</v>
      </c>
      <c r="N66" s="6" t="str">
        <f>装备数值!$D$3&amp;装备数值!O$4&amp;装备数值!M103</f>
        <v>固定,antidodge,0</v>
      </c>
      <c r="O66" s="6" t="str">
        <f>装备数值!$D$3&amp;装备数值!P$4&amp;装备数值!N103</f>
        <v>固定,antiparry,0</v>
      </c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s="29" customFormat="1" spans="1:28">
      <c r="A67" s="6"/>
      <c r="B67" s="6" t="s">
        <v>103</v>
      </c>
      <c r="C67" s="6"/>
      <c r="D67" s="6" t="str">
        <f>装备数值!$D$3&amp;装备数值!E$4&amp;装备数值!C104</f>
        <v>固定,hp,0</v>
      </c>
      <c r="E67" s="6" t="str">
        <f>装备数值!$D$3&amp;装备数值!F$4&amp;装备数值!D104</f>
        <v>固定,atk,0</v>
      </c>
      <c r="F67" s="6" t="str">
        <f>装备数值!$D$3&amp;装备数值!G$4&amp;装备数值!E104</f>
        <v>固定,int,0</v>
      </c>
      <c r="G67" s="6" t="str">
        <f>装备数值!$D$3&amp;装备数值!H$4&amp;装备数值!F104</f>
        <v>固定,def,32</v>
      </c>
      <c r="H67" s="6" t="str">
        <f>装备数值!$D$3&amp;装备数值!I$4&amp;装备数值!G104</f>
        <v>固定,ten,0</v>
      </c>
      <c r="I67" s="6" t="str">
        <f>装备数值!$D$3&amp;装备数值!J$4&amp;装备数值!H104</f>
        <v>固定,crt,0</v>
      </c>
      <c r="J67" s="6" t="str">
        <f>装备数值!$D$3&amp;装备数值!K$4&amp;装备数值!I104</f>
        <v>固定,crd,0</v>
      </c>
      <c r="K67" s="6" t="str">
        <f>装备数值!$D$3&amp;装备数值!L$4&amp;装备数值!J104</f>
        <v>固定,spd,111</v>
      </c>
      <c r="L67" s="6" t="str">
        <f>装备数值!$D$3&amp;装备数值!M$4&amp;装备数值!K104</f>
        <v>固定,parry,0</v>
      </c>
      <c r="M67" s="6" t="str">
        <f>装备数值!$D$3&amp;装备数值!N$4&amp;装备数值!L104</f>
        <v>固定,dodge,174</v>
      </c>
      <c r="N67" s="6" t="str">
        <f>装备数值!$D$3&amp;装备数值!O$4&amp;装备数值!M104</f>
        <v>固定,antidodge,0</v>
      </c>
      <c r="O67" s="6" t="str">
        <f>装备数值!$D$3&amp;装备数值!P$4&amp;装备数值!N104</f>
        <v>固定,antiparry,0</v>
      </c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s="27" customFormat="1" spans="1:28">
      <c r="A68" s="42" t="s">
        <v>104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</row>
    <row r="69" s="29" customFormat="1" spans="1:28">
      <c r="A69" s="6"/>
      <c r="B69" s="6" t="s">
        <v>105</v>
      </c>
      <c r="C69" s="6"/>
      <c r="D69" s="6" t="str">
        <f>装备数值!$D$3&amp;装备数值!E$4&amp;装备数值!C110</f>
        <v>固定,hp,0</v>
      </c>
      <c r="E69" s="6" t="str">
        <f>装备数值!$D$3&amp;装备数值!F$4&amp;装备数值!D110</f>
        <v>固定,atk,0</v>
      </c>
      <c r="F69" s="6" t="str">
        <f>装备数值!$D$3&amp;装备数值!G$4&amp;装备数值!E110</f>
        <v>固定,int,0</v>
      </c>
      <c r="G69" s="6" t="str">
        <f>装备数值!$D$3&amp;装备数值!H$4&amp;装备数值!F110</f>
        <v>固定,def,22</v>
      </c>
      <c r="H69" s="6" t="str">
        <f>装备数值!$D$3&amp;装备数值!I$4&amp;装备数值!G110</f>
        <v>固定,ten,22</v>
      </c>
      <c r="I69" s="6" t="str">
        <f>装备数值!$D$3&amp;装备数值!J$4&amp;装备数值!H110</f>
        <v>固定,crt,0</v>
      </c>
      <c r="J69" s="6" t="str">
        <f>装备数值!$D$3&amp;装备数值!K$4&amp;装备数值!I110</f>
        <v>固定,crd,0</v>
      </c>
      <c r="K69" s="6" t="str">
        <f>装备数值!$D$3&amp;装备数值!L$4&amp;装备数值!J110</f>
        <v>固定,spd,0</v>
      </c>
      <c r="L69" s="6" t="str">
        <f>装备数值!$D$3&amp;装备数值!M$4&amp;装备数值!K110</f>
        <v>固定,parry,0</v>
      </c>
      <c r="M69" s="6" t="str">
        <f>装备数值!$D$3&amp;装备数值!N$4&amp;装备数值!L110</f>
        <v>固定,dodge,0</v>
      </c>
      <c r="N69" s="6" t="str">
        <f>装备数值!$D$3&amp;装备数值!O$4&amp;装备数值!M110</f>
        <v>固定,antidodge,0</v>
      </c>
      <c r="O69" s="6" t="str">
        <f>装备数值!$D$3&amp;装备数值!P$4&amp;装备数值!N110</f>
        <v>固定,antiparry,0</v>
      </c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s="29" customFormat="1" spans="1:28">
      <c r="A70" s="6"/>
      <c r="B70" s="6" t="s">
        <v>106</v>
      </c>
      <c r="C70" s="6"/>
      <c r="D70" s="6" t="str">
        <f>装备数值!$D$3&amp;装备数值!E$4&amp;装备数值!C111</f>
        <v>固定,hp,0</v>
      </c>
      <c r="E70" s="6" t="str">
        <f>装备数值!$D$3&amp;装备数值!F$4&amp;装备数值!D111</f>
        <v>固定,atk,0</v>
      </c>
      <c r="F70" s="6" t="str">
        <f>装备数值!$D$3&amp;装备数值!G$4&amp;装备数值!E111</f>
        <v>固定,int,0</v>
      </c>
      <c r="G70" s="6" t="str">
        <f>装备数值!$D$3&amp;装备数值!H$4&amp;装备数值!F111</f>
        <v>固定,def,38</v>
      </c>
      <c r="H70" s="6" t="str">
        <f>装备数值!$D$3&amp;装备数值!I$4&amp;装备数值!G111</f>
        <v>固定,ten,38</v>
      </c>
      <c r="I70" s="6" t="str">
        <f>装备数值!$D$3&amp;装备数值!J$4&amp;装备数值!H111</f>
        <v>固定,crt,0</v>
      </c>
      <c r="J70" s="6" t="str">
        <f>装备数值!$D$3&amp;装备数值!K$4&amp;装备数值!I111</f>
        <v>固定,crd,0</v>
      </c>
      <c r="K70" s="6" t="str">
        <f>装备数值!$D$3&amp;装备数值!L$4&amp;装备数值!J111</f>
        <v>固定,spd,0</v>
      </c>
      <c r="L70" s="6" t="str">
        <f>装备数值!$D$3&amp;装备数值!M$4&amp;装备数值!K111</f>
        <v>固定,parry,0</v>
      </c>
      <c r="M70" s="6" t="str">
        <f>装备数值!$D$3&amp;装备数值!N$4&amp;装备数值!L111</f>
        <v>固定,dodge,0</v>
      </c>
      <c r="N70" s="6" t="str">
        <f>装备数值!$D$3&amp;装备数值!O$4&amp;装备数值!M111</f>
        <v>固定,antidodge,0</v>
      </c>
      <c r="O70" s="6" t="str">
        <f>装备数值!$D$3&amp;装备数值!P$4&amp;装备数值!N111</f>
        <v>固定,antiparry,0</v>
      </c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s="29" customFormat="1" spans="1:28">
      <c r="A71" s="6"/>
      <c r="B71" s="6" t="s">
        <v>107</v>
      </c>
      <c r="C71" s="6"/>
      <c r="D71" s="6" t="str">
        <f>装备数值!$D$3&amp;装备数值!E$4&amp;装备数值!C112</f>
        <v>固定,hp,0</v>
      </c>
      <c r="E71" s="6" t="str">
        <f>装备数值!$D$3&amp;装备数值!F$4&amp;装备数值!D112</f>
        <v>固定,atk,0</v>
      </c>
      <c r="F71" s="6" t="str">
        <f>装备数值!$D$3&amp;装备数值!G$4&amp;装备数值!E112</f>
        <v>固定,int,0</v>
      </c>
      <c r="G71" s="6" t="str">
        <f>装备数值!$D$3&amp;装备数值!H$4&amp;装备数值!F112</f>
        <v>固定,def,78</v>
      </c>
      <c r="H71" s="6" t="str">
        <f>装备数值!$D$3&amp;装备数值!I$4&amp;装备数值!G112</f>
        <v>固定,ten,78</v>
      </c>
      <c r="I71" s="6" t="str">
        <f>装备数值!$D$3&amp;装备数值!J$4&amp;装备数值!H112</f>
        <v>固定,crt,0</v>
      </c>
      <c r="J71" s="6" t="str">
        <f>装备数值!$D$3&amp;装备数值!K$4&amp;装备数值!I112</f>
        <v>固定,crd,0</v>
      </c>
      <c r="K71" s="6" t="str">
        <f>装备数值!$D$3&amp;装备数值!L$4&amp;装备数值!J112</f>
        <v>固定,spd,0</v>
      </c>
      <c r="L71" s="6" t="str">
        <f>装备数值!$D$3&amp;装备数值!M$4&amp;装备数值!K112</f>
        <v>固定,parry,0</v>
      </c>
      <c r="M71" s="6" t="str">
        <f>装备数值!$D$3&amp;装备数值!N$4&amp;装备数值!L112</f>
        <v>固定,dodge,0</v>
      </c>
      <c r="N71" s="6" t="str">
        <f>装备数值!$D$3&amp;装备数值!O$4&amp;装备数值!M112</f>
        <v>固定,antidodge,0</v>
      </c>
      <c r="O71" s="6" t="str">
        <f>装备数值!$D$3&amp;装备数值!P$4&amp;装备数值!N112</f>
        <v>固定,antiparry,0</v>
      </c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s="29" customFormat="1" spans="1:28">
      <c r="A72" s="6"/>
      <c r="B72" s="6" t="s">
        <v>108</v>
      </c>
      <c r="C72" s="6"/>
      <c r="D72" s="6" t="str">
        <f>装备数值!$D$3&amp;装备数值!E$4&amp;装备数值!C113</f>
        <v>固定,hp,0</v>
      </c>
      <c r="E72" s="6" t="str">
        <f>装备数值!$D$3&amp;装备数值!F$4&amp;装备数值!D113</f>
        <v>固定,atk,0</v>
      </c>
      <c r="F72" s="6" t="str">
        <f>装备数值!$D$3&amp;装备数值!G$4&amp;装备数值!E113</f>
        <v>固定,int,0</v>
      </c>
      <c r="G72" s="6" t="str">
        <f>装备数值!$D$3&amp;装备数值!H$4&amp;装备数值!F113</f>
        <v>固定,def,111</v>
      </c>
      <c r="H72" s="6" t="str">
        <f>装备数值!$D$3&amp;装备数值!I$4&amp;装备数值!G113</f>
        <v>固定,ten,111</v>
      </c>
      <c r="I72" s="6" t="str">
        <f>装备数值!$D$3&amp;装备数值!J$4&amp;装备数值!H113</f>
        <v>固定,crt,0</v>
      </c>
      <c r="J72" s="6" t="str">
        <f>装备数值!$D$3&amp;装备数值!K$4&amp;装备数值!I113</f>
        <v>固定,crd,0</v>
      </c>
      <c r="K72" s="6" t="str">
        <f>装备数值!$D$3&amp;装备数值!L$4&amp;装备数值!J113</f>
        <v>固定,spd,0</v>
      </c>
      <c r="L72" s="6" t="str">
        <f>装备数值!$D$3&amp;装备数值!M$4&amp;装备数值!K113</f>
        <v>固定,parry,0</v>
      </c>
      <c r="M72" s="6" t="str">
        <f>装备数值!$D$3&amp;装备数值!N$4&amp;装备数值!L113</f>
        <v>固定,dodge,0</v>
      </c>
      <c r="N72" s="6" t="str">
        <f>装备数值!$D$3&amp;装备数值!O$4&amp;装备数值!M113</f>
        <v>固定,antidodge,0</v>
      </c>
      <c r="O72" s="6" t="str">
        <f>装备数值!$D$3&amp;装备数值!P$4&amp;装备数值!N113</f>
        <v>固定,antiparry,0</v>
      </c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s="29" customFormat="1" spans="1:28">
      <c r="A73" s="6"/>
      <c r="B73" s="6" t="s">
        <v>109</v>
      </c>
      <c r="C73" s="6"/>
      <c r="D73" s="6" t="str">
        <f>装备数值!$D$3&amp;装备数值!E$4&amp;装备数值!C114</f>
        <v>固定,hp,0</v>
      </c>
      <c r="E73" s="6" t="str">
        <f>装备数值!$D$3&amp;装备数值!F$4&amp;装备数值!D114</f>
        <v>固定,atk,0</v>
      </c>
      <c r="F73" s="6" t="str">
        <f>装备数值!$D$3&amp;装备数值!G$4&amp;装备数值!E114</f>
        <v>固定,int,0</v>
      </c>
      <c r="G73" s="6" t="str">
        <f>装备数值!$D$3&amp;装备数值!H$4&amp;装备数值!F114</f>
        <v>固定,def,158</v>
      </c>
      <c r="H73" s="6" t="str">
        <f>装备数值!$D$3&amp;装备数值!I$4&amp;装备数值!G114</f>
        <v>固定,ten,158</v>
      </c>
      <c r="I73" s="6" t="str">
        <f>装备数值!$D$3&amp;装备数值!J$4&amp;装备数值!H114</f>
        <v>固定,crt,0</v>
      </c>
      <c r="J73" s="6" t="str">
        <f>装备数值!$D$3&amp;装备数值!K$4&amp;装备数值!I114</f>
        <v>固定,crd,0</v>
      </c>
      <c r="K73" s="6" t="str">
        <f>装备数值!$D$3&amp;装备数值!L$4&amp;装备数值!J114</f>
        <v>固定,spd,0</v>
      </c>
      <c r="L73" s="6" t="str">
        <f>装备数值!$D$3&amp;装备数值!M$4&amp;装备数值!K114</f>
        <v>固定,parry,0</v>
      </c>
      <c r="M73" s="6" t="str">
        <f>装备数值!$D$3&amp;装备数值!N$4&amp;装备数值!L114</f>
        <v>固定,dodge,0</v>
      </c>
      <c r="N73" s="6" t="str">
        <f>装备数值!$D$3&amp;装备数值!O$4&amp;装备数值!M114</f>
        <v>固定,antidodge,0</v>
      </c>
      <c r="O73" s="6" t="str">
        <f>装备数值!$D$3&amp;装备数值!P$4&amp;装备数值!N114</f>
        <v>固定,antiparry,0</v>
      </c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s="27" customFormat="1" spans="1:28">
      <c r="A74" s="42" t="s">
        <v>110</v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</row>
    <row r="75" s="29" customFormat="1" spans="1:28">
      <c r="A75" s="6"/>
      <c r="B75" s="6" t="s">
        <v>111</v>
      </c>
      <c r="C75" s="6"/>
      <c r="D75" s="6" t="str">
        <f>装备数值!$D$3&amp;装备数值!E$4&amp;装备数值!C120</f>
        <v>固定,hp,19</v>
      </c>
      <c r="E75" s="6" t="str">
        <f>装备数值!$D$3&amp;装备数值!F$4&amp;装备数值!D120</f>
        <v>固定,atk,0</v>
      </c>
      <c r="F75" s="6" t="str">
        <f>装备数值!$D$3&amp;装备数值!G$4&amp;装备数值!E120</f>
        <v>固定,int,0</v>
      </c>
      <c r="G75" s="6" t="str">
        <f>装备数值!$D$3&amp;装备数值!H$4&amp;装备数值!F120</f>
        <v>固定,def,48</v>
      </c>
      <c r="H75" s="6" t="str">
        <f>装备数值!$D$3&amp;装备数值!I$4&amp;装备数值!G120</f>
        <v>固定,ten,33</v>
      </c>
      <c r="I75" s="6" t="str">
        <f>装备数值!$D$3&amp;装备数值!J$4&amp;装备数值!H120</f>
        <v>固定,crt,0</v>
      </c>
      <c r="J75" s="6" t="str">
        <f>装备数值!$D$3&amp;装备数值!K$4&amp;装备数值!I120</f>
        <v>固定,crd,0</v>
      </c>
      <c r="K75" s="6" t="str">
        <f>装备数值!$D$3&amp;装备数值!L$4&amp;装备数值!J120</f>
        <v>固定,spd,-22</v>
      </c>
      <c r="L75" s="6" t="str">
        <f>装备数值!$D$3&amp;装备数值!M$4&amp;装备数值!K120</f>
        <v>固定,parry,0</v>
      </c>
      <c r="M75" s="6" t="str">
        <f>装备数值!$D$3&amp;装备数值!N$4&amp;装备数值!L120</f>
        <v>固定,dodge,-22</v>
      </c>
      <c r="N75" s="6" t="str">
        <f>装备数值!$D$3&amp;装备数值!O$4&amp;装备数值!M120</f>
        <v>固定,antidodge,0</v>
      </c>
      <c r="O75" s="6" t="str">
        <f>装备数值!$D$3&amp;装备数值!P$4&amp;装备数值!N120</f>
        <v>固定,antiparry,0</v>
      </c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s="29" customFormat="1" spans="1:28">
      <c r="A76" s="6"/>
      <c r="B76" s="6" t="s">
        <v>112</v>
      </c>
      <c r="C76" s="6"/>
      <c r="D76" s="6" t="str">
        <f>装备数值!$D$3&amp;装备数值!E$4&amp;装备数值!C121</f>
        <v>固定,hp,40</v>
      </c>
      <c r="E76" s="6" t="str">
        <f>装备数值!$D$3&amp;装备数值!F$4&amp;装备数值!D121</f>
        <v>固定,atk,0</v>
      </c>
      <c r="F76" s="6" t="str">
        <f>装备数值!$D$3&amp;装备数值!G$4&amp;装备数值!E121</f>
        <v>固定,int,0</v>
      </c>
      <c r="G76" s="6" t="str">
        <f>装备数值!$D$3&amp;装备数值!H$4&amp;装备数值!F121</f>
        <v>固定,def,84</v>
      </c>
      <c r="H76" s="6" t="str">
        <f>装备数值!$D$3&amp;装备数值!I$4&amp;装备数值!G121</f>
        <v>固定,ten,57</v>
      </c>
      <c r="I76" s="6" t="str">
        <f>装备数值!$D$3&amp;装备数值!J$4&amp;装备数值!H121</f>
        <v>固定,crt,0</v>
      </c>
      <c r="J76" s="6" t="str">
        <f>装备数值!$D$3&amp;装备数值!K$4&amp;装备数值!I121</f>
        <v>固定,crd,0</v>
      </c>
      <c r="K76" s="6" t="str">
        <f>装备数值!$D$3&amp;装备数值!L$4&amp;装备数值!J121</f>
        <v>固定,spd,-38</v>
      </c>
      <c r="L76" s="6" t="str">
        <f>装备数值!$D$3&amp;装备数值!M$4&amp;装备数值!K121</f>
        <v>固定,parry,0</v>
      </c>
      <c r="M76" s="6" t="str">
        <f>装备数值!$D$3&amp;装备数值!N$4&amp;装备数值!L121</f>
        <v>固定,dodge,-38</v>
      </c>
      <c r="N76" s="6" t="str">
        <f>装备数值!$D$3&amp;装备数值!O$4&amp;装备数值!M121</f>
        <v>固定,antidodge,0</v>
      </c>
      <c r="O76" s="6" t="str">
        <f>装备数值!$D$3&amp;装备数值!P$4&amp;装备数值!N121</f>
        <v>固定,antiparry,0</v>
      </c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s="29" customFormat="1" spans="1:28">
      <c r="A77" s="6"/>
      <c r="B77" s="6" t="s">
        <v>113</v>
      </c>
      <c r="C77" s="6"/>
      <c r="D77" s="6" t="str">
        <f>装备数值!$D$3&amp;装备数值!E$4&amp;装备数值!C122</f>
        <v>固定,hp,101</v>
      </c>
      <c r="E77" s="6" t="str">
        <f>装备数值!$D$3&amp;装备数值!F$4&amp;装备数值!D122</f>
        <v>固定,atk,0</v>
      </c>
      <c r="F77" s="6" t="str">
        <f>装备数值!$D$3&amp;装备数值!G$4&amp;装备数值!E122</f>
        <v>固定,int,0</v>
      </c>
      <c r="G77" s="6" t="str">
        <f>装备数值!$D$3&amp;装备数值!H$4&amp;装备数值!F122</f>
        <v>固定,def,172</v>
      </c>
      <c r="H77" s="6" t="str">
        <f>装备数值!$D$3&amp;装备数值!I$4&amp;装备数值!G122</f>
        <v>固定,ten,117</v>
      </c>
      <c r="I77" s="6" t="str">
        <f>装备数值!$D$3&amp;装备数值!J$4&amp;装备数值!H122</f>
        <v>固定,crt,0</v>
      </c>
      <c r="J77" s="6" t="str">
        <f>装备数值!$D$3&amp;装备数值!K$4&amp;装备数值!I122</f>
        <v>固定,crd,0</v>
      </c>
      <c r="K77" s="6" t="str">
        <f>装备数值!$D$3&amp;装备数值!L$4&amp;装备数值!J122</f>
        <v>固定,spd,-78</v>
      </c>
      <c r="L77" s="6" t="str">
        <f>装备数值!$D$3&amp;装备数值!M$4&amp;装备数值!K122</f>
        <v>固定,parry,0</v>
      </c>
      <c r="M77" s="6" t="str">
        <f>装备数值!$D$3&amp;装备数值!N$4&amp;装备数值!L122</f>
        <v>固定,dodge,-78</v>
      </c>
      <c r="N77" s="6" t="str">
        <f>装备数值!$D$3&amp;装备数值!O$4&amp;装备数值!M122</f>
        <v>固定,antidodge,0</v>
      </c>
      <c r="O77" s="6" t="str">
        <f>装备数值!$D$3&amp;装备数值!P$4&amp;装备数值!N122</f>
        <v>固定,antiparry,0</v>
      </c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s="29" customFormat="1" spans="1:28">
      <c r="A78" s="6"/>
      <c r="B78" s="6" t="s">
        <v>114</v>
      </c>
      <c r="C78" s="6"/>
      <c r="D78" s="6" t="str">
        <f>装备数值!$D$3&amp;装备数值!E$4&amp;装备数值!C123</f>
        <v>固定,hp,137</v>
      </c>
      <c r="E78" s="6" t="str">
        <f>装备数值!$D$3&amp;装备数值!F$4&amp;装备数值!D123</f>
        <v>固定,atk,0</v>
      </c>
      <c r="F78" s="6" t="str">
        <f>装备数值!$D$3&amp;装备数值!G$4&amp;装备数值!E123</f>
        <v>固定,int,0</v>
      </c>
      <c r="G78" s="6" t="str">
        <f>装备数值!$D$3&amp;装备数值!H$4&amp;装备数值!F123</f>
        <v>固定,def,244</v>
      </c>
      <c r="H78" s="6" t="str">
        <f>装备数值!$D$3&amp;装备数值!I$4&amp;装备数值!G123</f>
        <v>固定,ten,167</v>
      </c>
      <c r="I78" s="6" t="str">
        <f>装备数值!$D$3&amp;装备数值!J$4&amp;装备数值!H123</f>
        <v>固定,crt,0</v>
      </c>
      <c r="J78" s="6" t="str">
        <f>装备数值!$D$3&amp;装备数值!K$4&amp;装备数值!I123</f>
        <v>固定,crd,0</v>
      </c>
      <c r="K78" s="6" t="str">
        <f>装备数值!$D$3&amp;装备数值!L$4&amp;装备数值!J123</f>
        <v>固定,spd,-111</v>
      </c>
      <c r="L78" s="6" t="str">
        <f>装备数值!$D$3&amp;装备数值!M$4&amp;装备数值!K123</f>
        <v>固定,parry,0</v>
      </c>
      <c r="M78" s="6" t="str">
        <f>装备数值!$D$3&amp;装备数值!N$4&amp;装备数值!L123</f>
        <v>固定,dodge,-111</v>
      </c>
      <c r="N78" s="6" t="str">
        <f>装备数值!$D$3&amp;装备数值!O$4&amp;装备数值!M123</f>
        <v>固定,antidodge,0</v>
      </c>
      <c r="O78" s="6" t="str">
        <f>装备数值!$D$3&amp;装备数值!P$4&amp;装备数值!N123</f>
        <v>固定,antiparry,0</v>
      </c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s="29" customFormat="1" spans="1:28">
      <c r="A79" s="6"/>
      <c r="B79" s="6" t="s">
        <v>115</v>
      </c>
      <c r="C79" s="6"/>
      <c r="D79" s="6" t="str">
        <f>装备数值!$D$3&amp;装备数值!E$4&amp;装备数值!C124</f>
        <v>固定,hp,175</v>
      </c>
      <c r="E79" s="6" t="str">
        <f>装备数值!$D$3&amp;装备数值!F$4&amp;装备数值!D124</f>
        <v>固定,atk,0</v>
      </c>
      <c r="F79" s="6" t="str">
        <f>装备数值!$D$3&amp;装备数值!G$4&amp;装备数值!E124</f>
        <v>固定,int,0</v>
      </c>
      <c r="G79" s="6" t="str">
        <f>装备数值!$D$3&amp;装备数值!H$4&amp;装备数值!F124</f>
        <v>固定,def,348</v>
      </c>
      <c r="H79" s="6" t="str">
        <f>装备数值!$D$3&amp;装备数值!I$4&amp;装备数值!G124</f>
        <v>固定,ten,237</v>
      </c>
      <c r="I79" s="6" t="str">
        <f>装备数值!$D$3&amp;装备数值!J$4&amp;装备数值!H124</f>
        <v>固定,crt,0</v>
      </c>
      <c r="J79" s="6" t="str">
        <f>装备数值!$D$3&amp;装备数值!K$4&amp;装备数值!I124</f>
        <v>固定,crd,0</v>
      </c>
      <c r="K79" s="6" t="str">
        <f>装备数值!$D$3&amp;装备数值!L$4&amp;装备数值!J124</f>
        <v>固定,spd,-158</v>
      </c>
      <c r="L79" s="6" t="str">
        <f>装备数值!$D$3&amp;装备数值!M$4&amp;装备数值!K124</f>
        <v>固定,parry,0</v>
      </c>
      <c r="M79" s="6" t="str">
        <f>装备数值!$D$3&amp;装备数值!N$4&amp;装备数值!L124</f>
        <v>固定,dodge,-158</v>
      </c>
      <c r="N79" s="6" t="str">
        <f>装备数值!$D$3&amp;装备数值!O$4&amp;装备数值!M124</f>
        <v>固定,antidodge,0</v>
      </c>
      <c r="O79" s="6" t="str">
        <f>装备数值!$D$3&amp;装备数值!P$4&amp;装备数值!N124</f>
        <v>固定,antiparry,0</v>
      </c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s="27" customFormat="1" spans="1:28">
      <c r="A80" s="42" t="s">
        <v>116</v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</row>
    <row r="81" s="29" customFormat="1" spans="1:28">
      <c r="A81" s="6"/>
      <c r="B81" s="6" t="s">
        <v>117</v>
      </c>
      <c r="C81" s="6"/>
      <c r="D81" s="6" t="str">
        <f>装备数值!$D$3&amp;装备数值!E$4&amp;装备数值!C130</f>
        <v>固定,hp,0</v>
      </c>
      <c r="E81" s="6" t="str">
        <f>装备数值!$D$3&amp;装备数值!F$4&amp;装备数值!D130</f>
        <v>固定,atk,0</v>
      </c>
      <c r="F81" s="6" t="str">
        <f>装备数值!$D$3&amp;装备数值!G$4&amp;装备数值!E130</f>
        <v>固定,int,0</v>
      </c>
      <c r="G81" s="6" t="str">
        <f>装备数值!$D$3&amp;装备数值!H$4&amp;装备数值!F130</f>
        <v>固定,def,0</v>
      </c>
      <c r="H81" s="6" t="str">
        <f>装备数值!$D$3&amp;装备数值!I$4&amp;装备数值!G130</f>
        <v>固定,ten,0</v>
      </c>
      <c r="I81" s="6" t="str">
        <f>装备数值!$D$3&amp;装备数值!J$4&amp;装备数值!H130</f>
        <v>固定,crt,0</v>
      </c>
      <c r="J81" s="6" t="str">
        <f>装备数值!$D$3&amp;装备数值!K$4&amp;装备数值!I130</f>
        <v>固定,crd,0</v>
      </c>
      <c r="K81" s="6" t="str">
        <f>装备数值!$D$3&amp;装备数值!L$4&amp;装备数值!J130</f>
        <v>固定,spd,0</v>
      </c>
      <c r="L81" s="6" t="str">
        <f>装备数值!$D$3&amp;装备数值!M$4&amp;装备数值!K130</f>
        <v>固定,parry,0</v>
      </c>
      <c r="M81" s="6" t="str">
        <f>装备数值!$D$3&amp;装备数值!N$4&amp;装备数值!L130</f>
        <v>固定,dodge,0</v>
      </c>
      <c r="N81" s="6" t="str">
        <f>装备数值!$D$3&amp;装备数值!O$4&amp;装备数值!M130</f>
        <v>固定,antidodge,0</v>
      </c>
      <c r="O81" s="6" t="str">
        <f>装备数值!$D$3&amp;装备数值!P$4&amp;装备数值!N130</f>
        <v>固定,antiparry,0</v>
      </c>
      <c r="P81" s="6" t="s">
        <v>118</v>
      </c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s="29" customFormat="1" spans="1:28">
      <c r="A82" s="6"/>
      <c r="B82" s="6" t="s">
        <v>119</v>
      </c>
      <c r="C82" s="6"/>
      <c r="D82" s="6" t="str">
        <f>装备数值!$D$3&amp;装备数值!E$4&amp;装备数值!C131</f>
        <v>固定,hp,0</v>
      </c>
      <c r="E82" s="6" t="str">
        <f>装备数值!$D$3&amp;装备数值!F$4&amp;装备数值!D131</f>
        <v>固定,atk,0</v>
      </c>
      <c r="F82" s="6" t="str">
        <f>装备数值!$D$3&amp;装备数值!G$4&amp;装备数值!E131</f>
        <v>固定,int,0</v>
      </c>
      <c r="G82" s="6" t="str">
        <f>装备数值!$D$3&amp;装备数值!H$4&amp;装备数值!F131</f>
        <v>固定,def,0</v>
      </c>
      <c r="H82" s="6" t="str">
        <f>装备数值!$D$3&amp;装备数值!I$4&amp;装备数值!G131</f>
        <v>固定,ten,0</v>
      </c>
      <c r="I82" s="6" t="str">
        <f>装备数值!$D$3&amp;装备数值!J$4&amp;装备数值!H131</f>
        <v>固定,crt,0</v>
      </c>
      <c r="J82" s="6" t="str">
        <f>装备数值!$D$3&amp;装备数值!K$4&amp;装备数值!I131</f>
        <v>固定,crd,0</v>
      </c>
      <c r="K82" s="6" t="str">
        <f>装备数值!$D$3&amp;装备数值!L$4&amp;装备数值!J131</f>
        <v>固定,spd,0</v>
      </c>
      <c r="L82" s="6" t="str">
        <f>装备数值!$D$3&amp;装备数值!M$4&amp;装备数值!K131</f>
        <v>固定,parry,0</v>
      </c>
      <c r="M82" s="6" t="str">
        <f>装备数值!$D$3&amp;装备数值!N$4&amp;装备数值!L131</f>
        <v>固定,dodge,0</v>
      </c>
      <c r="N82" s="6" t="str">
        <f>装备数值!$D$3&amp;装备数值!O$4&amp;装备数值!M131</f>
        <v>固定,antidodge,0</v>
      </c>
      <c r="O82" s="6" t="str">
        <f>装备数值!$D$3&amp;装备数值!P$4&amp;装备数值!N131</f>
        <v>固定,antiparry,0</v>
      </c>
      <c r="P82" s="6" t="s">
        <v>120</v>
      </c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s="29" customFormat="1" spans="1:28">
      <c r="A83" s="6"/>
      <c r="B83" s="6" t="s">
        <v>121</v>
      </c>
      <c r="C83" s="6"/>
      <c r="D83" s="6" t="str">
        <f>装备数值!$D$3&amp;装备数值!E$4&amp;装备数值!C132</f>
        <v>固定,hp,0</v>
      </c>
      <c r="E83" s="6" t="str">
        <f>装备数值!$D$3&amp;装备数值!F$4&amp;装备数值!D132</f>
        <v>固定,atk,0</v>
      </c>
      <c r="F83" s="6" t="str">
        <f>装备数值!$D$3&amp;装备数值!G$4&amp;装备数值!E132</f>
        <v>固定,int,0</v>
      </c>
      <c r="G83" s="6" t="str">
        <f>装备数值!$D$3&amp;装备数值!H$4&amp;装备数值!F132</f>
        <v>固定,def,0</v>
      </c>
      <c r="H83" s="6" t="str">
        <f>装备数值!$D$3&amp;装备数值!I$4&amp;装备数值!G132</f>
        <v>固定,ten,0</v>
      </c>
      <c r="I83" s="6" t="str">
        <f>装备数值!$D$3&amp;装备数值!J$4&amp;装备数值!H132</f>
        <v>固定,crt,0</v>
      </c>
      <c r="J83" s="6" t="str">
        <f>装备数值!$D$3&amp;装备数值!K$4&amp;装备数值!I132</f>
        <v>固定,crd,0</v>
      </c>
      <c r="K83" s="6" t="str">
        <f>装备数值!$D$3&amp;装备数值!L$4&amp;装备数值!J132</f>
        <v>固定,spd,0</v>
      </c>
      <c r="L83" s="6" t="str">
        <f>装备数值!$D$3&amp;装备数值!M$4&amp;装备数值!K132</f>
        <v>固定,parry,0</v>
      </c>
      <c r="M83" s="6" t="str">
        <f>装备数值!$D$3&amp;装备数值!N$4&amp;装备数值!L132</f>
        <v>固定,dodge,0</v>
      </c>
      <c r="N83" s="6" t="str">
        <f>装备数值!$D$3&amp;装备数值!O$4&amp;装备数值!M132</f>
        <v>固定,antidodge,0</v>
      </c>
      <c r="O83" s="6" t="str">
        <f>装备数值!$D$3&amp;装备数值!P$4&amp;装备数值!N132</f>
        <v>固定,antiparry,0</v>
      </c>
      <c r="P83" s="6" t="s">
        <v>122</v>
      </c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s="29" customFormat="1" spans="1:28">
      <c r="A84" s="6"/>
      <c r="B84" s="6" t="s">
        <v>123</v>
      </c>
      <c r="C84" s="6"/>
      <c r="D84" s="6" t="str">
        <f>装备数值!$D$3&amp;装备数值!E$4&amp;装备数值!C133</f>
        <v>固定,hp,0</v>
      </c>
      <c r="E84" s="6" t="str">
        <f>装备数值!$D$3&amp;装备数值!F$4&amp;装备数值!D133</f>
        <v>固定,atk,0</v>
      </c>
      <c r="F84" s="6" t="str">
        <f>装备数值!$D$3&amp;装备数值!G$4&amp;装备数值!E133</f>
        <v>固定,int,0</v>
      </c>
      <c r="G84" s="6" t="str">
        <f>装备数值!$D$3&amp;装备数值!H$4&amp;装备数值!F133</f>
        <v>固定,def,0</v>
      </c>
      <c r="H84" s="6" t="str">
        <f>装备数值!$D$3&amp;装备数值!I$4&amp;装备数值!G133</f>
        <v>固定,ten,0</v>
      </c>
      <c r="I84" s="6" t="str">
        <f>装备数值!$D$3&amp;装备数值!J$4&amp;装备数值!H133</f>
        <v>固定,crt,0</v>
      </c>
      <c r="J84" s="6" t="str">
        <f>装备数值!$D$3&amp;装备数值!K$4&amp;装备数值!I133</f>
        <v>固定,crd,0</v>
      </c>
      <c r="K84" s="6" t="str">
        <f>装备数值!$D$3&amp;装备数值!L$4&amp;装备数值!J133</f>
        <v>固定,spd,0</v>
      </c>
      <c r="L84" s="6" t="str">
        <f>装备数值!$D$3&amp;装备数值!M$4&amp;装备数值!K133</f>
        <v>固定,parry,0</v>
      </c>
      <c r="M84" s="6" t="str">
        <f>装备数值!$D$3&amp;装备数值!N$4&amp;装备数值!L133</f>
        <v>固定,dodge,0</v>
      </c>
      <c r="N84" s="6" t="str">
        <f>装备数值!$D$3&amp;装备数值!O$4&amp;装备数值!M133</f>
        <v>固定,antidodge,0</v>
      </c>
      <c r="O84" s="6" t="str">
        <f>装备数值!$D$3&amp;装备数值!P$4&amp;装备数值!N133</f>
        <v>固定,antiparry,0</v>
      </c>
      <c r="P84" s="6" t="s">
        <v>124</v>
      </c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s="29" customFormat="1" spans="1:28">
      <c r="A85" s="6"/>
      <c r="B85" s="6" t="s">
        <v>125</v>
      </c>
      <c r="C85" s="6"/>
      <c r="D85" s="6" t="str">
        <f>装备数值!$D$3&amp;装备数值!E$4&amp;装备数值!C134</f>
        <v>固定,hp,0</v>
      </c>
      <c r="E85" s="6" t="str">
        <f>装备数值!$D$3&amp;装备数值!F$4&amp;装备数值!D134</f>
        <v>固定,atk,0</v>
      </c>
      <c r="F85" s="6" t="str">
        <f>装备数值!$D$3&amp;装备数值!G$4&amp;装备数值!E134</f>
        <v>固定,int,0</v>
      </c>
      <c r="G85" s="6" t="str">
        <f>装备数值!$D$3&amp;装备数值!H$4&amp;装备数值!F134</f>
        <v>固定,def,0</v>
      </c>
      <c r="H85" s="6" t="str">
        <f>装备数值!$D$3&amp;装备数值!I$4&amp;装备数值!G134</f>
        <v>固定,ten,0</v>
      </c>
      <c r="I85" s="6" t="str">
        <f>装备数值!$D$3&amp;装备数值!J$4&amp;装备数值!H134</f>
        <v>固定,crt,0</v>
      </c>
      <c r="J85" s="6" t="str">
        <f>装备数值!$D$3&amp;装备数值!K$4&amp;装备数值!I134</f>
        <v>固定,crd,0</v>
      </c>
      <c r="K85" s="6" t="str">
        <f>装备数值!$D$3&amp;装备数值!L$4&amp;装备数值!J134</f>
        <v>固定,spd,0</v>
      </c>
      <c r="L85" s="6" t="str">
        <f>装备数值!$D$3&amp;装备数值!M$4&amp;装备数值!K134</f>
        <v>固定,parry,0</v>
      </c>
      <c r="M85" s="6" t="str">
        <f>装备数值!$D$3&amp;装备数值!N$4&amp;装备数值!L134</f>
        <v>固定,dodge,0</v>
      </c>
      <c r="N85" s="6" t="str">
        <f>装备数值!$D$3&amp;装备数值!O$4&amp;装备数值!M134</f>
        <v>固定,antidodge,0</v>
      </c>
      <c r="O85" s="6" t="str">
        <f>装备数值!$D$3&amp;装备数值!P$4&amp;装备数值!N134</f>
        <v>固定,antiparry,0</v>
      </c>
      <c r="P85" s="6" t="s">
        <v>126</v>
      </c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="27" customFormat="1" spans="1:28">
      <c r="A86" s="42" t="s">
        <v>127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</row>
    <row r="87" s="29" customFormat="1" spans="1:28">
      <c r="A87" s="6"/>
      <c r="B87" s="6" t="s">
        <v>128</v>
      </c>
      <c r="C87" s="6"/>
      <c r="D87" s="6" t="str">
        <f>装备数值!$D$3&amp;装备数值!E$4&amp;装备数值!C140</f>
        <v>固定,hp,0</v>
      </c>
      <c r="E87" s="6" t="str">
        <f>装备数值!$D$3&amp;装备数值!F$4&amp;装备数值!D140</f>
        <v>固定,atk,0</v>
      </c>
      <c r="F87" s="6" t="str">
        <f>装备数值!$D$3&amp;装备数值!G$4&amp;装备数值!E140</f>
        <v>固定,int,0</v>
      </c>
      <c r="G87" s="6" t="str">
        <f>装备数值!$D$3&amp;装备数值!H$4&amp;装备数值!F140</f>
        <v>固定,def,0</v>
      </c>
      <c r="H87" s="6" t="str">
        <f>装备数值!$D$3&amp;装备数值!I$4&amp;装备数值!G140</f>
        <v>固定,ten,0</v>
      </c>
      <c r="I87" s="6" t="str">
        <f>装备数值!$D$3&amp;装备数值!J$4&amp;装备数值!H140</f>
        <v>固定,crt,0</v>
      </c>
      <c r="J87" s="6" t="str">
        <f>装备数值!$D$3&amp;装备数值!K$4&amp;装备数值!I140</f>
        <v>固定,crd,0</v>
      </c>
      <c r="K87" s="6" t="str">
        <f>装备数值!$D$3&amp;装备数值!L$4&amp;装备数值!J140</f>
        <v>固定,spd,0</v>
      </c>
      <c r="L87" s="6" t="str">
        <f>装备数值!$D$3&amp;装备数值!M$4&amp;装备数值!K140</f>
        <v>固定,parry,0</v>
      </c>
      <c r="M87" s="6" t="str">
        <f>装备数值!$D$3&amp;装备数值!N$4&amp;装备数值!L140</f>
        <v>固定,dodge,0</v>
      </c>
      <c r="N87" s="6" t="str">
        <f>装备数值!$D$3&amp;装备数值!O$4&amp;装备数值!M140</f>
        <v>固定,antidodge,0</v>
      </c>
      <c r="O87" s="6" t="str">
        <f>装备数值!$D$3&amp;装备数值!P$4&amp;装备数值!N140</f>
        <v>固定,antiparry,0</v>
      </c>
      <c r="P87" s="6" t="s">
        <v>129</v>
      </c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s="29" customFormat="1" spans="1:28">
      <c r="A88" s="6"/>
      <c r="B88" s="6" t="s">
        <v>130</v>
      </c>
      <c r="C88" s="6"/>
      <c r="D88" s="6" t="str">
        <f>装备数值!$D$3&amp;装备数值!E$4&amp;装备数值!C141</f>
        <v>固定,hp,0</v>
      </c>
      <c r="E88" s="6" t="str">
        <f>装备数值!$D$3&amp;装备数值!F$4&amp;装备数值!D141</f>
        <v>固定,atk,0</v>
      </c>
      <c r="F88" s="6" t="str">
        <f>装备数值!$D$3&amp;装备数值!G$4&amp;装备数值!E141</f>
        <v>固定,int,0</v>
      </c>
      <c r="G88" s="6" t="str">
        <f>装备数值!$D$3&amp;装备数值!H$4&amp;装备数值!F141</f>
        <v>固定,def,0</v>
      </c>
      <c r="H88" s="6" t="str">
        <f>装备数值!$D$3&amp;装备数值!I$4&amp;装备数值!G141</f>
        <v>固定,ten,0</v>
      </c>
      <c r="I88" s="6" t="str">
        <f>装备数值!$D$3&amp;装备数值!J$4&amp;装备数值!H141</f>
        <v>固定,crt,0</v>
      </c>
      <c r="J88" s="6" t="str">
        <f>装备数值!$D$3&amp;装备数值!K$4&amp;装备数值!I141</f>
        <v>固定,crd,0</v>
      </c>
      <c r="K88" s="6" t="str">
        <f>装备数值!$D$3&amp;装备数值!L$4&amp;装备数值!J141</f>
        <v>固定,spd,0</v>
      </c>
      <c r="L88" s="6" t="str">
        <f>装备数值!$D$3&amp;装备数值!M$4&amp;装备数值!K141</f>
        <v>固定,parry,0</v>
      </c>
      <c r="M88" s="6" t="str">
        <f>装备数值!$D$3&amp;装备数值!N$4&amp;装备数值!L141</f>
        <v>固定,dodge,0</v>
      </c>
      <c r="N88" s="6" t="str">
        <f>装备数值!$D$3&amp;装备数值!O$4&amp;装备数值!M141</f>
        <v>固定,antidodge,0</v>
      </c>
      <c r="O88" s="6" t="str">
        <f>装备数值!$D$3&amp;装备数值!P$4&amp;装备数值!N141</f>
        <v>固定,antiparry,0</v>
      </c>
      <c r="P88" s="6" t="s">
        <v>131</v>
      </c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s="29" customFormat="1" spans="1:28">
      <c r="A89" s="6"/>
      <c r="B89" s="6" t="s">
        <v>132</v>
      </c>
      <c r="C89" s="6"/>
      <c r="D89" s="6" t="str">
        <f>装备数值!$D$3&amp;装备数值!E$4&amp;装备数值!C142</f>
        <v>固定,hp,0</v>
      </c>
      <c r="E89" s="6" t="str">
        <f>装备数值!$D$3&amp;装备数值!F$4&amp;装备数值!D142</f>
        <v>固定,atk,0</v>
      </c>
      <c r="F89" s="6" t="str">
        <f>装备数值!$D$3&amp;装备数值!G$4&amp;装备数值!E142</f>
        <v>固定,int,0</v>
      </c>
      <c r="G89" s="6" t="str">
        <f>装备数值!$D$3&amp;装备数值!H$4&amp;装备数值!F142</f>
        <v>固定,def,0</v>
      </c>
      <c r="H89" s="6" t="str">
        <f>装备数值!$D$3&amp;装备数值!I$4&amp;装备数值!G142</f>
        <v>固定,ten,0</v>
      </c>
      <c r="I89" s="6" t="str">
        <f>装备数值!$D$3&amp;装备数值!J$4&amp;装备数值!H142</f>
        <v>固定,crt,0</v>
      </c>
      <c r="J89" s="6" t="str">
        <f>装备数值!$D$3&amp;装备数值!K$4&amp;装备数值!I142</f>
        <v>固定,crd,0</v>
      </c>
      <c r="K89" s="6" t="str">
        <f>装备数值!$D$3&amp;装备数值!L$4&amp;装备数值!J142</f>
        <v>固定,spd,0</v>
      </c>
      <c r="L89" s="6" t="str">
        <f>装备数值!$D$3&amp;装备数值!M$4&amp;装备数值!K142</f>
        <v>固定,parry,0</v>
      </c>
      <c r="M89" s="6" t="str">
        <f>装备数值!$D$3&amp;装备数值!N$4&amp;装备数值!L142</f>
        <v>固定,dodge,0</v>
      </c>
      <c r="N89" s="6" t="str">
        <f>装备数值!$D$3&amp;装备数值!O$4&amp;装备数值!M142</f>
        <v>固定,antidodge,0</v>
      </c>
      <c r="O89" s="6" t="str">
        <f>装备数值!$D$3&amp;装备数值!P$4&amp;装备数值!N142</f>
        <v>固定,antiparry,0</v>
      </c>
      <c r="P89" s="6" t="s">
        <v>133</v>
      </c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s="29" customFormat="1" spans="1:28">
      <c r="A90" s="6"/>
      <c r="B90" s="6" t="s">
        <v>134</v>
      </c>
      <c r="C90" s="6"/>
      <c r="D90" s="6" t="str">
        <f>装备数值!$D$3&amp;装备数值!E$4&amp;装备数值!C143</f>
        <v>固定,hp,0</v>
      </c>
      <c r="E90" s="6" t="str">
        <f>装备数值!$D$3&amp;装备数值!F$4&amp;装备数值!D143</f>
        <v>固定,atk,0</v>
      </c>
      <c r="F90" s="6" t="str">
        <f>装备数值!$D$3&amp;装备数值!G$4&amp;装备数值!E143</f>
        <v>固定,int,0</v>
      </c>
      <c r="G90" s="6" t="str">
        <f>装备数值!$D$3&amp;装备数值!H$4&amp;装备数值!F143</f>
        <v>固定,def,0</v>
      </c>
      <c r="H90" s="6" t="str">
        <f>装备数值!$D$3&amp;装备数值!I$4&amp;装备数值!G143</f>
        <v>固定,ten,0</v>
      </c>
      <c r="I90" s="6" t="str">
        <f>装备数值!$D$3&amp;装备数值!J$4&amp;装备数值!H143</f>
        <v>固定,crt,0</v>
      </c>
      <c r="J90" s="6" t="str">
        <f>装备数值!$D$3&amp;装备数值!K$4&amp;装备数值!I143</f>
        <v>固定,crd,0</v>
      </c>
      <c r="K90" s="6" t="str">
        <f>装备数值!$D$3&amp;装备数值!L$4&amp;装备数值!J143</f>
        <v>固定,spd,0</v>
      </c>
      <c r="L90" s="6" t="str">
        <f>装备数值!$D$3&amp;装备数值!M$4&amp;装备数值!K143</f>
        <v>固定,parry,0</v>
      </c>
      <c r="M90" s="6" t="str">
        <f>装备数值!$D$3&amp;装备数值!N$4&amp;装备数值!L143</f>
        <v>固定,dodge,0</v>
      </c>
      <c r="N90" s="6" t="str">
        <f>装备数值!$D$3&amp;装备数值!O$4&amp;装备数值!M143</f>
        <v>固定,antidodge,0</v>
      </c>
      <c r="O90" s="6" t="str">
        <f>装备数值!$D$3&amp;装备数值!P$4&amp;装备数值!N143</f>
        <v>固定,antiparry,0</v>
      </c>
      <c r="P90" s="6" t="s">
        <v>135</v>
      </c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s="29" customFormat="1" spans="1:28">
      <c r="A91" s="6"/>
      <c r="B91" s="6" t="s">
        <v>136</v>
      </c>
      <c r="C91" s="6"/>
      <c r="D91" s="6" t="str">
        <f>装备数值!$D$3&amp;装备数值!E$4&amp;装备数值!C144</f>
        <v>固定,hp,0</v>
      </c>
      <c r="E91" s="6" t="str">
        <f>装备数值!$D$3&amp;装备数值!F$4&amp;装备数值!D144</f>
        <v>固定,atk,0</v>
      </c>
      <c r="F91" s="6" t="str">
        <f>装备数值!$D$3&amp;装备数值!G$4&amp;装备数值!E144</f>
        <v>固定,int,0</v>
      </c>
      <c r="G91" s="6" t="str">
        <f>装备数值!$D$3&amp;装备数值!H$4&amp;装备数值!F144</f>
        <v>固定,def,0</v>
      </c>
      <c r="H91" s="6" t="str">
        <f>装备数值!$D$3&amp;装备数值!I$4&amp;装备数值!G144</f>
        <v>固定,ten,0</v>
      </c>
      <c r="I91" s="6" t="str">
        <f>装备数值!$D$3&amp;装备数值!J$4&amp;装备数值!H144</f>
        <v>固定,crt,0</v>
      </c>
      <c r="J91" s="6" t="str">
        <f>装备数值!$D$3&amp;装备数值!K$4&amp;装备数值!I144</f>
        <v>固定,crd,0</v>
      </c>
      <c r="K91" s="6" t="str">
        <f>装备数值!$D$3&amp;装备数值!L$4&amp;装备数值!J144</f>
        <v>固定,spd,0</v>
      </c>
      <c r="L91" s="6" t="str">
        <f>装备数值!$D$3&amp;装备数值!M$4&amp;装备数值!K144</f>
        <v>固定,parry,0</v>
      </c>
      <c r="M91" s="6" t="str">
        <f>装备数值!$D$3&amp;装备数值!N$4&amp;装备数值!L144</f>
        <v>固定,dodge,0</v>
      </c>
      <c r="N91" s="6" t="str">
        <f>装备数值!$D$3&amp;装备数值!O$4&amp;装备数值!M144</f>
        <v>固定,antidodge,0</v>
      </c>
      <c r="O91" s="6" t="str">
        <f>装备数值!$D$3&amp;装备数值!P$4&amp;装备数值!N144</f>
        <v>固定,antiparry,0</v>
      </c>
      <c r="P91" s="6" t="s">
        <v>137</v>
      </c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s="27" customFormat="1" spans="1:28">
      <c r="A92" s="42" t="s">
        <v>138</v>
      </c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</row>
    <row r="93" s="29" customFormat="1" spans="1:28">
      <c r="A93" s="6"/>
      <c r="B93" s="6" t="s">
        <v>139</v>
      </c>
      <c r="C93" s="6"/>
      <c r="D93" s="6" t="str">
        <f>装备数值!$D$3&amp;装备数值!E$4&amp;装备数值!C150</f>
        <v>固定,hp,0</v>
      </c>
      <c r="E93" s="6" t="str">
        <f>装备数值!$D$3&amp;装备数值!F$4&amp;装备数值!D150</f>
        <v>固定,atk,0</v>
      </c>
      <c r="F93" s="6" t="str">
        <f>装备数值!$D$3&amp;装备数值!G$4&amp;装备数值!E150</f>
        <v>固定,int,0</v>
      </c>
      <c r="G93" s="6" t="str">
        <f>装备数值!$D$3&amp;装备数值!H$4&amp;装备数值!F150</f>
        <v>固定,def,0</v>
      </c>
      <c r="H93" s="6" t="str">
        <f>装备数值!$D$3&amp;装备数值!I$4&amp;装备数值!G150</f>
        <v>固定,ten,0</v>
      </c>
      <c r="I93" s="6" t="str">
        <f>装备数值!$D$3&amp;装备数值!J$4&amp;装备数值!H150</f>
        <v>固定,crt,0</v>
      </c>
      <c r="J93" s="6" t="str">
        <f>装备数值!$D$3&amp;装备数值!K$4&amp;装备数值!I150</f>
        <v>固定,crd,0</v>
      </c>
      <c r="K93" s="6" t="str">
        <f>装备数值!$D$3&amp;装备数值!L$4&amp;装备数值!J150</f>
        <v>固定,spd,0</v>
      </c>
      <c r="L93" s="6" t="str">
        <f>装备数值!$D$3&amp;装备数值!M$4&amp;装备数值!K150</f>
        <v>固定,parry,0</v>
      </c>
      <c r="M93" s="6" t="str">
        <f>装备数值!$D$3&amp;装备数值!N$4&amp;装备数值!L150</f>
        <v>固定,dodge,0</v>
      </c>
      <c r="N93" s="6" t="str">
        <f>装备数值!$D$3&amp;装备数值!O$4&amp;装备数值!M150</f>
        <v>固定,antidodge,0</v>
      </c>
      <c r="O93" s="6" t="str">
        <f>装备数值!$D$3&amp;装备数值!P$4&amp;装备数值!N150</f>
        <v>固定,antiparry,0</v>
      </c>
      <c r="P93" s="6" t="s">
        <v>140</v>
      </c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s="29" customFormat="1" spans="1:28">
      <c r="A94" s="6"/>
      <c r="B94" s="6" t="s">
        <v>141</v>
      </c>
      <c r="C94" s="6"/>
      <c r="D94" s="6" t="str">
        <f>装备数值!$D$3&amp;装备数值!E$4&amp;装备数值!C151</f>
        <v>固定,hp,0</v>
      </c>
      <c r="E94" s="6" t="str">
        <f>装备数值!$D$3&amp;装备数值!F$4&amp;装备数值!D151</f>
        <v>固定,atk,0</v>
      </c>
      <c r="F94" s="6" t="str">
        <f>装备数值!$D$3&amp;装备数值!G$4&amp;装备数值!E151</f>
        <v>固定,int,0</v>
      </c>
      <c r="G94" s="6" t="str">
        <f>装备数值!$D$3&amp;装备数值!H$4&amp;装备数值!F151</f>
        <v>固定,def,0</v>
      </c>
      <c r="H94" s="6" t="str">
        <f>装备数值!$D$3&amp;装备数值!I$4&amp;装备数值!G151</f>
        <v>固定,ten,0</v>
      </c>
      <c r="I94" s="6" t="str">
        <f>装备数值!$D$3&amp;装备数值!J$4&amp;装备数值!H151</f>
        <v>固定,crt,0</v>
      </c>
      <c r="J94" s="6" t="str">
        <f>装备数值!$D$3&amp;装备数值!K$4&amp;装备数值!I151</f>
        <v>固定,crd,0</v>
      </c>
      <c r="K94" s="6" t="str">
        <f>装备数值!$D$3&amp;装备数值!L$4&amp;装备数值!J151</f>
        <v>固定,spd,0</v>
      </c>
      <c r="L94" s="6" t="str">
        <f>装备数值!$D$3&amp;装备数值!M$4&amp;装备数值!K151</f>
        <v>固定,parry,0</v>
      </c>
      <c r="M94" s="6" t="str">
        <f>装备数值!$D$3&amp;装备数值!N$4&amp;装备数值!L151</f>
        <v>固定,dodge,0</v>
      </c>
      <c r="N94" s="6" t="str">
        <f>装备数值!$D$3&amp;装备数值!O$4&amp;装备数值!M151</f>
        <v>固定,antidodge,0</v>
      </c>
      <c r="O94" s="6" t="str">
        <f>装备数值!$D$3&amp;装备数值!P$4&amp;装备数值!N151</f>
        <v>固定,antiparry,0</v>
      </c>
      <c r="P94" s="6" t="s">
        <v>142</v>
      </c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s="29" customFormat="1" spans="1:28">
      <c r="A95" s="6"/>
      <c r="B95" s="6" t="s">
        <v>143</v>
      </c>
      <c r="C95" s="6"/>
      <c r="D95" s="6" t="str">
        <f>装备数值!$D$3&amp;装备数值!E$4&amp;装备数值!C152</f>
        <v>固定,hp,0</v>
      </c>
      <c r="E95" s="6" t="str">
        <f>装备数值!$D$3&amp;装备数值!F$4&amp;装备数值!D152</f>
        <v>固定,atk,0</v>
      </c>
      <c r="F95" s="6" t="str">
        <f>装备数值!$D$3&amp;装备数值!G$4&amp;装备数值!E152</f>
        <v>固定,int,0</v>
      </c>
      <c r="G95" s="6" t="str">
        <f>装备数值!$D$3&amp;装备数值!H$4&amp;装备数值!F152</f>
        <v>固定,def,0</v>
      </c>
      <c r="H95" s="6" t="str">
        <f>装备数值!$D$3&amp;装备数值!I$4&amp;装备数值!G152</f>
        <v>固定,ten,0</v>
      </c>
      <c r="I95" s="6" t="str">
        <f>装备数值!$D$3&amp;装备数值!J$4&amp;装备数值!H152</f>
        <v>固定,crt,0</v>
      </c>
      <c r="J95" s="6" t="str">
        <f>装备数值!$D$3&amp;装备数值!K$4&amp;装备数值!I152</f>
        <v>固定,crd,0</v>
      </c>
      <c r="K95" s="6" t="str">
        <f>装备数值!$D$3&amp;装备数值!L$4&amp;装备数值!J152</f>
        <v>固定,spd,0</v>
      </c>
      <c r="L95" s="6" t="str">
        <f>装备数值!$D$3&amp;装备数值!M$4&amp;装备数值!K152</f>
        <v>固定,parry,0</v>
      </c>
      <c r="M95" s="6" t="str">
        <f>装备数值!$D$3&amp;装备数值!N$4&amp;装备数值!L152</f>
        <v>固定,dodge,0</v>
      </c>
      <c r="N95" s="6" t="str">
        <f>装备数值!$D$3&amp;装备数值!O$4&amp;装备数值!M152</f>
        <v>固定,antidodge,0</v>
      </c>
      <c r="O95" s="6" t="str">
        <f>装备数值!$D$3&amp;装备数值!P$4&amp;装备数值!N152</f>
        <v>固定,antiparry,0</v>
      </c>
      <c r="P95" s="6" t="s">
        <v>144</v>
      </c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s="29" customFormat="1" spans="1:28">
      <c r="A96" s="6"/>
      <c r="B96" s="6" t="s">
        <v>145</v>
      </c>
      <c r="C96" s="6"/>
      <c r="D96" s="6" t="str">
        <f>装备数值!$D$3&amp;装备数值!E$4&amp;装备数值!C153</f>
        <v>固定,hp,0</v>
      </c>
      <c r="E96" s="6" t="str">
        <f>装备数值!$D$3&amp;装备数值!F$4&amp;装备数值!D153</f>
        <v>固定,atk,0</v>
      </c>
      <c r="F96" s="6" t="str">
        <f>装备数值!$D$3&amp;装备数值!G$4&amp;装备数值!E153</f>
        <v>固定,int,0</v>
      </c>
      <c r="G96" s="6" t="str">
        <f>装备数值!$D$3&amp;装备数值!H$4&amp;装备数值!F153</f>
        <v>固定,def,0</v>
      </c>
      <c r="H96" s="6" t="str">
        <f>装备数值!$D$3&amp;装备数值!I$4&amp;装备数值!G153</f>
        <v>固定,ten,0</v>
      </c>
      <c r="I96" s="6" t="str">
        <f>装备数值!$D$3&amp;装备数值!J$4&amp;装备数值!H153</f>
        <v>固定,crt,0</v>
      </c>
      <c r="J96" s="6" t="str">
        <f>装备数值!$D$3&amp;装备数值!K$4&amp;装备数值!I153</f>
        <v>固定,crd,0</v>
      </c>
      <c r="K96" s="6" t="str">
        <f>装备数值!$D$3&amp;装备数值!L$4&amp;装备数值!J153</f>
        <v>固定,spd,0</v>
      </c>
      <c r="L96" s="6" t="str">
        <f>装备数值!$D$3&amp;装备数值!M$4&amp;装备数值!K153</f>
        <v>固定,parry,0</v>
      </c>
      <c r="M96" s="6" t="str">
        <f>装备数值!$D$3&amp;装备数值!N$4&amp;装备数值!L153</f>
        <v>固定,dodge,0</v>
      </c>
      <c r="N96" s="6" t="str">
        <f>装备数值!$D$3&amp;装备数值!O$4&amp;装备数值!M153</f>
        <v>固定,antidodge,0</v>
      </c>
      <c r="O96" s="6" t="str">
        <f>装备数值!$D$3&amp;装备数值!P$4&amp;装备数值!N153</f>
        <v>固定,antiparry,0</v>
      </c>
      <c r="P96" s="6" t="s">
        <v>146</v>
      </c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s="29" customFormat="1" spans="1:28">
      <c r="A97" s="6"/>
      <c r="B97" s="6" t="s">
        <v>147</v>
      </c>
      <c r="C97" s="6"/>
      <c r="D97" s="6" t="str">
        <f>装备数值!$D$3&amp;装备数值!E$4&amp;装备数值!C154</f>
        <v>固定,hp,0</v>
      </c>
      <c r="E97" s="6" t="str">
        <f>装备数值!$D$3&amp;装备数值!F$4&amp;装备数值!D154</f>
        <v>固定,atk,0</v>
      </c>
      <c r="F97" s="6" t="str">
        <f>装备数值!$D$3&amp;装备数值!G$4&amp;装备数值!E154</f>
        <v>固定,int,0</v>
      </c>
      <c r="G97" s="6" t="str">
        <f>装备数值!$D$3&amp;装备数值!H$4&amp;装备数值!F154</f>
        <v>固定,def,0</v>
      </c>
      <c r="H97" s="6" t="str">
        <f>装备数值!$D$3&amp;装备数值!I$4&amp;装备数值!G154</f>
        <v>固定,ten,0</v>
      </c>
      <c r="I97" s="6" t="str">
        <f>装备数值!$D$3&amp;装备数值!J$4&amp;装备数值!H154</f>
        <v>固定,crt,0</v>
      </c>
      <c r="J97" s="6" t="str">
        <f>装备数值!$D$3&amp;装备数值!K$4&amp;装备数值!I154</f>
        <v>固定,crd,0</v>
      </c>
      <c r="K97" s="6" t="str">
        <f>装备数值!$D$3&amp;装备数值!L$4&amp;装备数值!J154</f>
        <v>固定,spd,0</v>
      </c>
      <c r="L97" s="6" t="str">
        <f>装备数值!$D$3&amp;装备数值!M$4&amp;装备数值!K154</f>
        <v>固定,parry,0</v>
      </c>
      <c r="M97" s="6" t="str">
        <f>装备数值!$D$3&amp;装备数值!N$4&amp;装备数值!L154</f>
        <v>固定,dodge,0</v>
      </c>
      <c r="N97" s="6" t="str">
        <f>装备数值!$D$3&amp;装备数值!O$4&amp;装备数值!M154</f>
        <v>固定,antidodge,0</v>
      </c>
      <c r="O97" s="6" t="str">
        <f>装备数值!$D$3&amp;装备数值!P$4&amp;装备数值!N154</f>
        <v>固定,antiparry,0</v>
      </c>
      <c r="P97" s="6" t="s">
        <v>148</v>
      </c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s="27" customFormat="1" spans="1:28">
      <c r="A98" s="42" t="s">
        <v>149</v>
      </c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</row>
    <row r="99" s="29" customFormat="1" spans="1:28">
      <c r="A99" s="6"/>
      <c r="B99" s="6" t="s">
        <v>150</v>
      </c>
      <c r="C99" s="6"/>
      <c r="D99" s="6" t="str">
        <f>装备数值!$D$3&amp;装备数值!E$4&amp;装备数值!C160</f>
        <v>固定,hp,0</v>
      </c>
      <c r="E99" s="6" t="str">
        <f>装备数值!$D$3&amp;装备数值!F$4&amp;装备数值!D160</f>
        <v>固定,atk,0</v>
      </c>
      <c r="F99" s="6" t="str">
        <f>装备数值!$D$3&amp;装备数值!G$4&amp;装备数值!E160</f>
        <v>固定,int,0</v>
      </c>
      <c r="G99" s="6" t="str">
        <f>装备数值!$D$3&amp;装备数值!H$4&amp;装备数值!F160</f>
        <v>固定,def,0</v>
      </c>
      <c r="H99" s="6" t="str">
        <f>装备数值!$D$3&amp;装备数值!I$4&amp;装备数值!G160</f>
        <v>固定,ten,0</v>
      </c>
      <c r="I99" s="6" t="str">
        <f>装备数值!$D$3&amp;装备数值!J$4&amp;装备数值!H160</f>
        <v>固定,crt,0</v>
      </c>
      <c r="J99" s="6" t="str">
        <f>装备数值!$D$3&amp;装备数值!K$4&amp;装备数值!I160</f>
        <v>固定,crd,0</v>
      </c>
      <c r="K99" s="6" t="str">
        <f>装备数值!$D$3&amp;装备数值!L$4&amp;装备数值!J160</f>
        <v>固定,spd,0</v>
      </c>
      <c r="L99" s="6" t="str">
        <f>装备数值!$D$3&amp;装备数值!M$4&amp;装备数值!K160</f>
        <v>固定,parry,0</v>
      </c>
      <c r="M99" s="6" t="str">
        <f>装备数值!$D$3&amp;装备数值!N$4&amp;装备数值!L160</f>
        <v>固定,dodge,0</v>
      </c>
      <c r="N99" s="6" t="str">
        <f>装备数值!$D$3&amp;装备数值!O$4&amp;装备数值!M160</f>
        <v>固定,antidodge,0</v>
      </c>
      <c r="O99" s="6" t="str">
        <f>装备数值!$D$3&amp;装备数值!P$4&amp;装备数值!N160</f>
        <v>固定,antiparry,0</v>
      </c>
      <c r="P99" s="6" t="s">
        <v>151</v>
      </c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s="29" customFormat="1" spans="1:28">
      <c r="A100" s="6"/>
      <c r="B100" s="6" t="s">
        <v>152</v>
      </c>
      <c r="C100" s="6"/>
      <c r="D100" s="6" t="str">
        <f>装备数值!$D$3&amp;装备数值!E$4&amp;装备数值!C161</f>
        <v>固定,hp,0</v>
      </c>
      <c r="E100" s="6" t="str">
        <f>装备数值!$D$3&amp;装备数值!F$4&amp;装备数值!D161</f>
        <v>固定,atk,0</v>
      </c>
      <c r="F100" s="6" t="str">
        <f>装备数值!$D$3&amp;装备数值!G$4&amp;装备数值!E161</f>
        <v>固定,int,0</v>
      </c>
      <c r="G100" s="6" t="str">
        <f>装备数值!$D$3&amp;装备数值!H$4&amp;装备数值!F161</f>
        <v>固定,def,0</v>
      </c>
      <c r="H100" s="6" t="str">
        <f>装备数值!$D$3&amp;装备数值!I$4&amp;装备数值!G161</f>
        <v>固定,ten,0</v>
      </c>
      <c r="I100" s="6" t="str">
        <f>装备数值!$D$3&amp;装备数值!J$4&amp;装备数值!H161</f>
        <v>固定,crt,0</v>
      </c>
      <c r="J100" s="6" t="str">
        <f>装备数值!$D$3&amp;装备数值!K$4&amp;装备数值!I161</f>
        <v>固定,crd,0</v>
      </c>
      <c r="K100" s="6" t="str">
        <f>装备数值!$D$3&amp;装备数值!L$4&amp;装备数值!J161</f>
        <v>固定,spd,0</v>
      </c>
      <c r="L100" s="6" t="str">
        <f>装备数值!$D$3&amp;装备数值!M$4&amp;装备数值!K161</f>
        <v>固定,parry,0</v>
      </c>
      <c r="M100" s="6" t="str">
        <f>装备数值!$D$3&amp;装备数值!N$4&amp;装备数值!L161</f>
        <v>固定,dodge,0</v>
      </c>
      <c r="N100" s="6" t="str">
        <f>装备数值!$D$3&amp;装备数值!O$4&amp;装备数值!M161</f>
        <v>固定,antidodge,0</v>
      </c>
      <c r="O100" s="6" t="str">
        <f>装备数值!$D$3&amp;装备数值!P$4&amp;装备数值!N161</f>
        <v>固定,antiparry,0</v>
      </c>
      <c r="P100" s="6" t="s">
        <v>153</v>
      </c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s="29" customFormat="1" spans="1:28">
      <c r="A101" s="6"/>
      <c r="B101" s="6" t="s">
        <v>154</v>
      </c>
      <c r="C101" s="6"/>
      <c r="D101" s="6" t="str">
        <f>装备数值!$D$3&amp;装备数值!E$4&amp;装备数值!C162</f>
        <v>固定,hp,0</v>
      </c>
      <c r="E101" s="6" t="str">
        <f>装备数值!$D$3&amp;装备数值!F$4&amp;装备数值!D162</f>
        <v>固定,atk,0</v>
      </c>
      <c r="F101" s="6" t="str">
        <f>装备数值!$D$3&amp;装备数值!G$4&amp;装备数值!E162</f>
        <v>固定,int,0</v>
      </c>
      <c r="G101" s="6" t="str">
        <f>装备数值!$D$3&amp;装备数值!H$4&amp;装备数值!F162</f>
        <v>固定,def,0</v>
      </c>
      <c r="H101" s="6" t="str">
        <f>装备数值!$D$3&amp;装备数值!I$4&amp;装备数值!G162</f>
        <v>固定,ten,0</v>
      </c>
      <c r="I101" s="6" t="str">
        <f>装备数值!$D$3&amp;装备数值!J$4&amp;装备数值!H162</f>
        <v>固定,crt,0</v>
      </c>
      <c r="J101" s="6" t="str">
        <f>装备数值!$D$3&amp;装备数值!K$4&amp;装备数值!I162</f>
        <v>固定,crd,0</v>
      </c>
      <c r="K101" s="6" t="str">
        <f>装备数值!$D$3&amp;装备数值!L$4&amp;装备数值!J162</f>
        <v>固定,spd,0</v>
      </c>
      <c r="L101" s="6" t="str">
        <f>装备数值!$D$3&amp;装备数值!M$4&amp;装备数值!K162</f>
        <v>固定,parry,0</v>
      </c>
      <c r="M101" s="6" t="str">
        <f>装备数值!$D$3&amp;装备数值!N$4&amp;装备数值!L162</f>
        <v>固定,dodge,0</v>
      </c>
      <c r="N101" s="6" t="str">
        <f>装备数值!$D$3&amp;装备数值!O$4&amp;装备数值!M162</f>
        <v>固定,antidodge,0</v>
      </c>
      <c r="O101" s="6" t="str">
        <f>装备数值!$D$3&amp;装备数值!P$4&amp;装备数值!N162</f>
        <v>固定,antiparry,0</v>
      </c>
      <c r="P101" s="6" t="s">
        <v>155</v>
      </c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s="29" customFormat="1" spans="1:28">
      <c r="A102" s="6"/>
      <c r="B102" s="6" t="s">
        <v>156</v>
      </c>
      <c r="C102" s="6"/>
      <c r="D102" s="6" t="str">
        <f>装备数值!$D$3&amp;装备数值!E$4&amp;装备数值!C163</f>
        <v>固定,hp,0</v>
      </c>
      <c r="E102" s="6" t="str">
        <f>装备数值!$D$3&amp;装备数值!F$4&amp;装备数值!D163</f>
        <v>固定,atk,0</v>
      </c>
      <c r="F102" s="6" t="str">
        <f>装备数值!$D$3&amp;装备数值!G$4&amp;装备数值!E163</f>
        <v>固定,int,0</v>
      </c>
      <c r="G102" s="6" t="str">
        <f>装备数值!$D$3&amp;装备数值!H$4&amp;装备数值!F163</f>
        <v>固定,def,0</v>
      </c>
      <c r="H102" s="6" t="str">
        <f>装备数值!$D$3&amp;装备数值!I$4&amp;装备数值!G163</f>
        <v>固定,ten,0</v>
      </c>
      <c r="I102" s="6" t="str">
        <f>装备数值!$D$3&amp;装备数值!J$4&amp;装备数值!H163</f>
        <v>固定,crt,0</v>
      </c>
      <c r="J102" s="6" t="str">
        <f>装备数值!$D$3&amp;装备数值!K$4&amp;装备数值!I163</f>
        <v>固定,crd,0</v>
      </c>
      <c r="K102" s="6" t="str">
        <f>装备数值!$D$3&amp;装备数值!L$4&amp;装备数值!J163</f>
        <v>固定,spd,0</v>
      </c>
      <c r="L102" s="6" t="str">
        <f>装备数值!$D$3&amp;装备数值!M$4&amp;装备数值!K163</f>
        <v>固定,parry,0</v>
      </c>
      <c r="M102" s="6" t="str">
        <f>装备数值!$D$3&amp;装备数值!N$4&amp;装备数值!L163</f>
        <v>固定,dodge,0</v>
      </c>
      <c r="N102" s="6" t="str">
        <f>装备数值!$D$3&amp;装备数值!O$4&amp;装备数值!M163</f>
        <v>固定,antidodge,0</v>
      </c>
      <c r="O102" s="6" t="str">
        <f>装备数值!$D$3&amp;装备数值!P$4&amp;装备数值!N163</f>
        <v>固定,antiparry,0</v>
      </c>
      <c r="P102" s="6" t="s">
        <v>157</v>
      </c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s="29" customFormat="1" spans="1:28">
      <c r="A103" s="6"/>
      <c r="B103" s="6" t="s">
        <v>158</v>
      </c>
      <c r="C103" s="6"/>
      <c r="D103" s="6" t="str">
        <f>装备数值!$D$3&amp;装备数值!E$4&amp;装备数值!C164</f>
        <v>固定,hp,0</v>
      </c>
      <c r="E103" s="6" t="str">
        <f>装备数值!$D$3&amp;装备数值!F$4&amp;装备数值!D164</f>
        <v>固定,atk,0</v>
      </c>
      <c r="F103" s="6" t="str">
        <f>装备数值!$D$3&amp;装备数值!G$4&amp;装备数值!E164</f>
        <v>固定,int,0</v>
      </c>
      <c r="G103" s="6" t="str">
        <f>装备数值!$D$3&amp;装备数值!H$4&amp;装备数值!F164</f>
        <v>固定,def,0</v>
      </c>
      <c r="H103" s="6" t="str">
        <f>装备数值!$D$3&amp;装备数值!I$4&amp;装备数值!G164</f>
        <v>固定,ten,0</v>
      </c>
      <c r="I103" s="6" t="str">
        <f>装备数值!$D$3&amp;装备数值!J$4&amp;装备数值!H164</f>
        <v>固定,crt,0</v>
      </c>
      <c r="J103" s="6" t="str">
        <f>装备数值!$D$3&amp;装备数值!K$4&amp;装备数值!I164</f>
        <v>固定,crd,0</v>
      </c>
      <c r="K103" s="6" t="str">
        <f>装备数值!$D$3&amp;装备数值!L$4&amp;装备数值!J164</f>
        <v>固定,spd,0</v>
      </c>
      <c r="L103" s="6" t="str">
        <f>装备数值!$D$3&amp;装备数值!M$4&amp;装备数值!K164</f>
        <v>固定,parry,0</v>
      </c>
      <c r="M103" s="6" t="str">
        <f>装备数值!$D$3&amp;装备数值!N$4&amp;装备数值!L164</f>
        <v>固定,dodge,0</v>
      </c>
      <c r="N103" s="6" t="str">
        <f>装备数值!$D$3&amp;装备数值!O$4&amp;装备数值!M164</f>
        <v>固定,antidodge,0</v>
      </c>
      <c r="O103" s="6" t="str">
        <f>装备数值!$D$3&amp;装备数值!P$4&amp;装备数值!N164</f>
        <v>固定,antiparry,0</v>
      </c>
      <c r="P103" s="6" t="s">
        <v>159</v>
      </c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s="30" customFormat="1" spans="1:28">
      <c r="A104" s="44" t="s">
        <v>160</v>
      </c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</row>
    <row r="105" s="29" customFormat="1" ht="29.4" customHeight="1" spans="1:28">
      <c r="A105" s="6"/>
      <c r="B105" s="6" t="s">
        <v>161</v>
      </c>
      <c r="C105" s="6"/>
      <c r="D105" s="6" t="s">
        <v>162</v>
      </c>
      <c r="E105" s="6" t="s">
        <v>163</v>
      </c>
      <c r="F105" s="6" t="s">
        <v>164</v>
      </c>
      <c r="G105" s="6" t="s">
        <v>165</v>
      </c>
      <c r="H105" s="6" t="s">
        <v>166</v>
      </c>
      <c r="I105" s="6" t="s">
        <v>167</v>
      </c>
      <c r="J105" s="6" t="s">
        <v>168</v>
      </c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s="29" customFormat="1" ht="32.4" customHeight="1" spans="1:28">
      <c r="A106" s="6"/>
      <c r="B106" s="6" t="s">
        <v>169</v>
      </c>
      <c r="C106" s="6"/>
      <c r="D106" s="6" t="s">
        <v>170</v>
      </c>
      <c r="E106" s="6" t="s">
        <v>171</v>
      </c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s="29" customFormat="1" ht="32.4" customHeight="1" spans="1:28">
      <c r="A107" s="6"/>
      <c r="B107" s="45" t="s">
        <v>172</v>
      </c>
      <c r="C107" s="6"/>
      <c r="D107" s="45" t="s">
        <v>173</v>
      </c>
      <c r="E107" s="45" t="s">
        <v>174</v>
      </c>
      <c r="F107" s="45" t="s">
        <v>175</v>
      </c>
      <c r="G107" s="6" t="s">
        <v>176</v>
      </c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s="29" customFormat="1" ht="32.4" customHeight="1" spans="1:28">
      <c r="A108" s="6"/>
      <c r="B108" s="45" t="s">
        <v>177</v>
      </c>
      <c r="C108" s="6"/>
      <c r="D108" s="45" t="s">
        <v>178</v>
      </c>
      <c r="E108" s="45" t="s">
        <v>179</v>
      </c>
      <c r="F108" s="45" t="s">
        <v>180</v>
      </c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s="30" customFormat="1" spans="1:28">
      <c r="A109" s="44" t="s">
        <v>181</v>
      </c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</row>
    <row r="110" s="29" customFormat="1" spans="1:28">
      <c r="A110" s="6"/>
      <c r="B110" s="6" t="s">
        <v>182</v>
      </c>
      <c r="C110" s="6"/>
      <c r="D110" s="45" t="s">
        <v>183</v>
      </c>
      <c r="E110" s="45" t="s">
        <v>184</v>
      </c>
      <c r="F110" s="6" t="s">
        <v>185</v>
      </c>
      <c r="G110" s="6" t="s">
        <v>186</v>
      </c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s="29" customFormat="1" spans="1:28">
      <c r="A111" s="6"/>
      <c r="B111" s="6" t="s">
        <v>187</v>
      </c>
      <c r="C111" s="6"/>
      <c r="D111" s="6" t="s">
        <v>188</v>
      </c>
      <c r="F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s="29" customFormat="1" spans="1:28">
      <c r="A112" s="6"/>
      <c r="B112" s="6" t="s">
        <v>189</v>
      </c>
      <c r="C112" s="6"/>
      <c r="D112" s="6" t="s">
        <v>190</v>
      </c>
      <c r="E112" s="6"/>
      <c r="F112" s="6"/>
      <c r="G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s="29" customFormat="1" spans="1:28">
      <c r="A113" s="6"/>
      <c r="B113" s="6" t="s">
        <v>191</v>
      </c>
      <c r="C113" s="6"/>
      <c r="D113" s="6" t="s">
        <v>192</v>
      </c>
      <c r="E113" s="6"/>
      <c r="F113" s="6"/>
      <c r="G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s="29" customFormat="1" spans="1:28">
      <c r="A114" s="6"/>
      <c r="B114" s="6" t="s">
        <v>193</v>
      </c>
      <c r="C114" s="6"/>
      <c r="D114" s="6" t="s">
        <v>159</v>
      </c>
      <c r="E114" s="6" t="s">
        <v>194</v>
      </c>
      <c r="F114" s="6"/>
      <c r="G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s="29" customFormat="1" spans="1:28">
      <c r="A115" s="6"/>
      <c r="B115" s="6" t="s">
        <v>195</v>
      </c>
      <c r="C115" s="6"/>
      <c r="D115" s="6" t="s">
        <v>159</v>
      </c>
      <c r="E115" s="6" t="s">
        <v>196</v>
      </c>
      <c r="F115" s="6" t="s">
        <v>197</v>
      </c>
      <c r="G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s="29" customFormat="1" spans="1:28">
      <c r="A116" s="6"/>
      <c r="B116" s="6" t="s">
        <v>198</v>
      </c>
      <c r="C116" s="6"/>
      <c r="D116" s="6" t="s">
        <v>199</v>
      </c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s="29" customFormat="1" spans="1:28">
      <c r="A117" s="6"/>
      <c r="B117" s="6" t="s">
        <v>200</v>
      </c>
      <c r="C117" s="6"/>
      <c r="D117" s="6" t="s">
        <v>190</v>
      </c>
      <c r="E117" s="6" t="s">
        <v>201</v>
      </c>
      <c r="F117" s="6" t="s">
        <v>202</v>
      </c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s="29" customFormat="1" spans="1:28">
      <c r="A118" s="6"/>
      <c r="B118" s="6" t="s">
        <v>203</v>
      </c>
      <c r="C118" s="6"/>
      <c r="D118" s="6" t="s">
        <v>204</v>
      </c>
      <c r="E118" s="6" t="s">
        <v>205</v>
      </c>
      <c r="F118" s="6" t="s">
        <v>206</v>
      </c>
      <c r="G118" s="6"/>
      <c r="I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s="29" customFormat="1" spans="1:28">
      <c r="A119" s="6"/>
      <c r="B119" s="6" t="s">
        <v>207</v>
      </c>
      <c r="C119" s="6"/>
      <c r="D119" s="6" t="s">
        <v>208</v>
      </c>
      <c r="E119" s="6" t="s">
        <v>209</v>
      </c>
      <c r="F119" s="6" t="s">
        <v>210</v>
      </c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s="29" customFormat="1" spans="1:28">
      <c r="A120" s="6"/>
      <c r="B120" s="6" t="s">
        <v>211</v>
      </c>
      <c r="C120" s="6"/>
      <c r="D120" s="6" t="s">
        <v>212</v>
      </c>
      <c r="E120" s="6" t="s">
        <v>213</v>
      </c>
      <c r="F120" s="6" t="s">
        <v>214</v>
      </c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s="29" customFormat="1" spans="1:28">
      <c r="A121" s="6"/>
      <c r="B121" s="6" t="s">
        <v>215</v>
      </c>
      <c r="C121" s="6"/>
      <c r="D121" s="6" t="s">
        <v>216</v>
      </c>
      <c r="E121" s="6" t="s">
        <v>217</v>
      </c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s="29" customFormat="1" spans="1:28">
      <c r="A122" s="6"/>
      <c r="B122" s="6" t="s">
        <v>218</v>
      </c>
      <c r="C122" s="6"/>
      <c r="D122" s="6" t="s">
        <v>219</v>
      </c>
      <c r="E122" s="6" t="s">
        <v>220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s="29" customFormat="1" spans="1:28">
      <c r="A123" s="6"/>
      <c r="B123" s="6" t="s">
        <v>221</v>
      </c>
      <c r="C123" s="6"/>
      <c r="D123" s="6" t="s">
        <v>222</v>
      </c>
      <c r="E123" s="6" t="s">
        <v>223</v>
      </c>
      <c r="F123" s="6" t="s">
        <v>224</v>
      </c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s="29" customFormat="1" spans="1:28">
      <c r="A124" s="6"/>
      <c r="B124" s="6" t="s">
        <v>225</v>
      </c>
      <c r="C124" s="6"/>
      <c r="D124" s="45" t="s">
        <v>226</v>
      </c>
      <c r="E124" s="6" t="s">
        <v>227</v>
      </c>
      <c r="F124" s="6" t="s">
        <v>228</v>
      </c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s="29" customFormat="1" spans="1:28">
      <c r="A125" s="6"/>
      <c r="B125" s="6" t="s">
        <v>229</v>
      </c>
      <c r="C125" s="6"/>
      <c r="D125" s="6" t="s">
        <v>230</v>
      </c>
      <c r="E125" s="6" t="s">
        <v>231</v>
      </c>
      <c r="F125" s="6" t="s">
        <v>232</v>
      </c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s="29" customFormat="1" spans="1:28">
      <c r="A126" s="6"/>
      <c r="B126" s="6" t="s">
        <v>233</v>
      </c>
      <c r="C126" s="6"/>
      <c r="D126" s="6" t="s">
        <v>234</v>
      </c>
      <c r="E126" s="45" t="s">
        <v>235</v>
      </c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s="29" customFormat="1" spans="1:28">
      <c r="A127" s="6"/>
      <c r="B127" s="45" t="s">
        <v>236</v>
      </c>
      <c r="C127" s="6"/>
      <c r="D127" s="45" t="s">
        <v>237</v>
      </c>
      <c r="E127" s="45" t="s">
        <v>238</v>
      </c>
      <c r="F127" s="45" t="s">
        <v>239</v>
      </c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s="29" customFormat="1" spans="1:28">
      <c r="A128" s="6"/>
      <c r="B128" s="45" t="s">
        <v>240</v>
      </c>
      <c r="C128" s="6"/>
      <c r="D128" s="45" t="s">
        <v>241</v>
      </c>
      <c r="E128" s="45" t="s">
        <v>226</v>
      </c>
      <c r="F128" s="45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s="27" customFormat="1" spans="1:28">
      <c r="A129" s="46" t="s">
        <v>242</v>
      </c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</row>
    <row r="130" s="31" customFormat="1" spans="1:28">
      <c r="A130" s="47"/>
      <c r="B130" s="48" t="s">
        <v>243</v>
      </c>
      <c r="C130" s="47"/>
      <c r="D130" s="47" t="s">
        <v>244</v>
      </c>
      <c r="E130" s="47" t="s">
        <v>245</v>
      </c>
      <c r="F130" s="48" t="s">
        <v>246</v>
      </c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</row>
    <row r="131" s="27" customFormat="1" spans="1:28">
      <c r="A131" s="40" t="s">
        <v>247</v>
      </c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</row>
    <row r="132" s="27" customFormat="1" spans="1:28">
      <c r="A132" s="42" t="s">
        <v>248</v>
      </c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</row>
    <row r="133" spans="2:4">
      <c r="B133" s="6" t="s">
        <v>249</v>
      </c>
      <c r="D133" s="6" t="s">
        <v>250</v>
      </c>
    </row>
    <row r="134" spans="2:4">
      <c r="B134" s="6" t="s">
        <v>251</v>
      </c>
      <c r="D134" s="6" t="s">
        <v>252</v>
      </c>
    </row>
    <row r="135" spans="2:4">
      <c r="B135" s="6" t="s">
        <v>253</v>
      </c>
      <c r="D135" s="6" t="s">
        <v>254</v>
      </c>
    </row>
    <row r="136" spans="2:4">
      <c r="B136" s="6" t="s">
        <v>255</v>
      </c>
      <c r="D136" s="6" t="s">
        <v>256</v>
      </c>
    </row>
    <row r="137" spans="2:4">
      <c r="B137" s="6" t="s">
        <v>257</v>
      </c>
      <c r="D137" s="6" t="s">
        <v>258</v>
      </c>
    </row>
    <row r="138" s="27" customFormat="1" spans="1:28">
      <c r="A138" s="42" t="s">
        <v>259</v>
      </c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</row>
    <row r="139" spans="2:4">
      <c r="B139" s="6" t="s">
        <v>260</v>
      </c>
      <c r="D139" s="6" t="s">
        <v>250</v>
      </c>
    </row>
    <row r="140" spans="2:4">
      <c r="B140" s="6" t="s">
        <v>261</v>
      </c>
      <c r="D140" s="6" t="s">
        <v>252</v>
      </c>
    </row>
    <row r="141" spans="2:4">
      <c r="B141" s="6" t="s">
        <v>262</v>
      </c>
      <c r="D141" s="6" t="s">
        <v>254</v>
      </c>
    </row>
    <row r="142" spans="2:4">
      <c r="B142" s="6" t="s">
        <v>263</v>
      </c>
      <c r="D142" s="6" t="s">
        <v>256</v>
      </c>
    </row>
    <row r="143" spans="2:4">
      <c r="B143" s="6" t="s">
        <v>264</v>
      </c>
      <c r="D143" s="6" t="s">
        <v>258</v>
      </c>
    </row>
    <row r="144" s="27" customFormat="1" spans="1:28">
      <c r="A144" s="42" t="s">
        <v>265</v>
      </c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</row>
    <row r="145" spans="2:4">
      <c r="B145" s="6" t="s">
        <v>266</v>
      </c>
      <c r="D145" s="6" t="s">
        <v>250</v>
      </c>
    </row>
    <row r="146" spans="2:4">
      <c r="B146" s="6" t="s">
        <v>267</v>
      </c>
      <c r="D146" s="6" t="s">
        <v>252</v>
      </c>
    </row>
    <row r="147" spans="2:4">
      <c r="B147" s="6" t="s">
        <v>268</v>
      </c>
      <c r="D147" s="6" t="s">
        <v>254</v>
      </c>
    </row>
    <row r="148" spans="2:4">
      <c r="B148" s="6" t="s">
        <v>269</v>
      </c>
      <c r="D148" s="6" t="s">
        <v>256</v>
      </c>
    </row>
    <row r="149" spans="2:4">
      <c r="B149" s="6" t="s">
        <v>270</v>
      </c>
      <c r="D149" s="6" t="s">
        <v>258</v>
      </c>
    </row>
    <row r="150" s="27" customFormat="1" spans="1:28">
      <c r="A150" s="42" t="s">
        <v>271</v>
      </c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</row>
    <row r="151" spans="2:4">
      <c r="B151" s="6" t="s">
        <v>272</v>
      </c>
      <c r="D151" s="6" t="s">
        <v>250</v>
      </c>
    </row>
    <row r="152" spans="2:4">
      <c r="B152" s="6" t="s">
        <v>273</v>
      </c>
      <c r="D152" s="6" t="s">
        <v>252</v>
      </c>
    </row>
    <row r="153" spans="2:4">
      <c r="B153" s="6" t="s">
        <v>274</v>
      </c>
      <c r="D153" s="6" t="s">
        <v>254</v>
      </c>
    </row>
    <row r="154" spans="2:4">
      <c r="B154" s="6" t="s">
        <v>275</v>
      </c>
      <c r="D154" s="6" t="s">
        <v>256</v>
      </c>
    </row>
    <row r="155" spans="2:4">
      <c r="B155" s="6" t="s">
        <v>276</v>
      </c>
      <c r="D155" s="6" t="s">
        <v>258</v>
      </c>
    </row>
    <row r="156" s="27" customFormat="1" spans="1:28">
      <c r="A156" s="42" t="s">
        <v>277</v>
      </c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</row>
    <row r="157" spans="2:4">
      <c r="B157" s="6" t="s">
        <v>278</v>
      </c>
      <c r="D157" s="6" t="s">
        <v>279</v>
      </c>
    </row>
    <row r="158" spans="2:4">
      <c r="B158" s="6" t="s">
        <v>280</v>
      </c>
      <c r="D158" s="6" t="s">
        <v>281</v>
      </c>
    </row>
    <row r="159" spans="2:4">
      <c r="B159" s="6" t="s">
        <v>282</v>
      </c>
      <c r="D159" s="6" t="s">
        <v>283</v>
      </c>
    </row>
    <row r="160" spans="2:4">
      <c r="B160" s="6" t="s">
        <v>284</v>
      </c>
      <c r="D160" s="6" t="s">
        <v>285</v>
      </c>
    </row>
    <row r="161" spans="2:4">
      <c r="B161" s="6" t="s">
        <v>286</v>
      </c>
      <c r="D161" s="6" t="s">
        <v>287</v>
      </c>
    </row>
    <row r="162" s="27" customFormat="1" spans="1:28">
      <c r="A162" s="42" t="s">
        <v>288</v>
      </c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</row>
    <row r="163" spans="2:4">
      <c r="B163" s="6" t="s">
        <v>289</v>
      </c>
      <c r="D163" s="6" t="s">
        <v>290</v>
      </c>
    </row>
    <row r="164" spans="2:4">
      <c r="B164" s="6" t="s">
        <v>291</v>
      </c>
      <c r="D164" s="6" t="s">
        <v>292</v>
      </c>
    </row>
    <row r="165" spans="2:4">
      <c r="B165" s="6" t="s">
        <v>293</v>
      </c>
      <c r="D165" s="6" t="s">
        <v>294</v>
      </c>
    </row>
    <row r="166" spans="2:4">
      <c r="B166" s="6" t="s">
        <v>295</v>
      </c>
      <c r="D166" s="6" t="s">
        <v>296</v>
      </c>
    </row>
    <row r="167" spans="2:4">
      <c r="B167" s="6" t="s">
        <v>297</v>
      </c>
      <c r="D167" s="6" t="s">
        <v>298</v>
      </c>
    </row>
    <row r="168" s="27" customFormat="1" spans="1:28">
      <c r="A168" s="42" t="s">
        <v>299</v>
      </c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</row>
    <row r="169" spans="2:4">
      <c r="B169" s="6" t="s">
        <v>300</v>
      </c>
      <c r="D169" s="6" t="s">
        <v>301</v>
      </c>
    </row>
    <row r="170" spans="2:4">
      <c r="B170" s="6" t="s">
        <v>302</v>
      </c>
      <c r="D170" s="6" t="s">
        <v>303</v>
      </c>
    </row>
    <row r="171" spans="2:4">
      <c r="B171" s="6" t="s">
        <v>304</v>
      </c>
      <c r="D171" s="6" t="s">
        <v>305</v>
      </c>
    </row>
    <row r="172" spans="2:4">
      <c r="B172" s="6" t="s">
        <v>306</v>
      </c>
      <c r="D172" s="6" t="s">
        <v>307</v>
      </c>
    </row>
    <row r="173" spans="2:4">
      <c r="B173" s="6" t="s">
        <v>308</v>
      </c>
      <c r="D173" s="6" t="s">
        <v>309</v>
      </c>
    </row>
    <row r="174" s="27" customFormat="1" spans="1:28">
      <c r="A174" s="42" t="s">
        <v>310</v>
      </c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</row>
    <row r="175" spans="2:5">
      <c r="B175" s="6" t="s">
        <v>311</v>
      </c>
      <c r="D175" s="6" t="s">
        <v>312</v>
      </c>
      <c r="E175" s="6" t="s">
        <v>313</v>
      </c>
    </row>
    <row r="176" spans="2:5">
      <c r="B176" s="6" t="s">
        <v>314</v>
      </c>
      <c r="D176" s="6" t="s">
        <v>315</v>
      </c>
      <c r="E176" s="6" t="s">
        <v>316</v>
      </c>
    </row>
    <row r="177" spans="2:5">
      <c r="B177" s="6" t="s">
        <v>317</v>
      </c>
      <c r="D177" s="6" t="s">
        <v>318</v>
      </c>
      <c r="E177" s="6" t="s">
        <v>319</v>
      </c>
    </row>
    <row r="178" spans="2:5">
      <c r="B178" s="6" t="s">
        <v>320</v>
      </c>
      <c r="D178" s="6" t="s">
        <v>321</v>
      </c>
      <c r="E178" s="6" t="s">
        <v>322</v>
      </c>
    </row>
    <row r="179" spans="2:5">
      <c r="B179" s="6" t="s">
        <v>323</v>
      </c>
      <c r="D179" s="6" t="s">
        <v>324</v>
      </c>
      <c r="E179" s="6" t="s">
        <v>325</v>
      </c>
    </row>
    <row r="180" s="27" customFormat="1" spans="1:28">
      <c r="A180" s="42" t="s">
        <v>326</v>
      </c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</row>
    <row r="181" spans="2:6">
      <c r="B181" s="6" t="s">
        <v>327</v>
      </c>
      <c r="D181" s="6" t="s">
        <v>328</v>
      </c>
      <c r="E181" s="6" t="s">
        <v>329</v>
      </c>
      <c r="F181" s="6" t="s">
        <v>313</v>
      </c>
    </row>
    <row r="182" spans="2:6">
      <c r="B182" s="6" t="s">
        <v>330</v>
      </c>
      <c r="D182" s="6" t="s">
        <v>331</v>
      </c>
      <c r="E182" s="6" t="s">
        <v>332</v>
      </c>
      <c r="F182" s="6" t="s">
        <v>316</v>
      </c>
    </row>
    <row r="183" spans="2:6">
      <c r="B183" s="6" t="s">
        <v>333</v>
      </c>
      <c r="D183" s="6" t="s">
        <v>334</v>
      </c>
      <c r="E183" s="6" t="s">
        <v>335</v>
      </c>
      <c r="F183" s="6" t="s">
        <v>319</v>
      </c>
    </row>
    <row r="184" spans="2:6">
      <c r="B184" s="6" t="s">
        <v>336</v>
      </c>
      <c r="D184" s="6" t="s">
        <v>337</v>
      </c>
      <c r="E184" s="6" t="s">
        <v>338</v>
      </c>
      <c r="F184" s="6" t="s">
        <v>322</v>
      </c>
    </row>
    <row r="185" spans="2:6">
      <c r="B185" s="6" t="s">
        <v>339</v>
      </c>
      <c r="D185" s="6" t="s">
        <v>340</v>
      </c>
      <c r="E185" s="6" t="s">
        <v>341</v>
      </c>
      <c r="F185" s="6" t="s">
        <v>325</v>
      </c>
    </row>
    <row r="186" s="27" customFormat="1" spans="1:28">
      <c r="A186" s="42" t="s">
        <v>342</v>
      </c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</row>
    <row r="187" spans="2:4">
      <c r="B187" s="6" t="s">
        <v>343</v>
      </c>
      <c r="D187" s="6" t="s">
        <v>344</v>
      </c>
    </row>
    <row r="188" spans="2:4">
      <c r="B188" s="6" t="s">
        <v>345</v>
      </c>
      <c r="D188" s="6" t="s">
        <v>346</v>
      </c>
    </row>
    <row r="189" spans="2:4">
      <c r="B189" s="6" t="s">
        <v>347</v>
      </c>
      <c r="D189" s="6" t="s">
        <v>348</v>
      </c>
    </row>
    <row r="190" spans="2:4">
      <c r="B190" s="6" t="s">
        <v>349</v>
      </c>
      <c r="D190" s="6" t="s">
        <v>350</v>
      </c>
    </row>
    <row r="191" spans="2:4">
      <c r="B191" s="6" t="s">
        <v>351</v>
      </c>
      <c r="D191" s="6" t="s">
        <v>352</v>
      </c>
    </row>
    <row r="192" s="27" customFormat="1" spans="1:28">
      <c r="A192" s="40" t="s">
        <v>353</v>
      </c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</row>
    <row r="193" spans="2:4">
      <c r="B193" s="6" t="s">
        <v>354</v>
      </c>
      <c r="D193" s="6" t="s">
        <v>355</v>
      </c>
    </row>
    <row r="194" spans="2:4">
      <c r="B194" s="6" t="s">
        <v>356</v>
      </c>
      <c r="D194" s="6" t="s">
        <v>357</v>
      </c>
    </row>
    <row r="195" spans="2:4">
      <c r="B195" s="6" t="s">
        <v>358</v>
      </c>
      <c r="D195" s="6" t="s">
        <v>359</v>
      </c>
    </row>
    <row r="196" spans="2:4">
      <c r="B196" s="6" t="s">
        <v>360</v>
      </c>
      <c r="D196" s="6" t="s">
        <v>361</v>
      </c>
    </row>
    <row r="197" spans="2:4">
      <c r="B197" s="6" t="s">
        <v>362</v>
      </c>
      <c r="D197" s="6" t="s">
        <v>363</v>
      </c>
    </row>
    <row r="198" spans="2:4">
      <c r="B198" s="6" t="s">
        <v>364</v>
      </c>
      <c r="D198" s="6" t="s">
        <v>365</v>
      </c>
    </row>
    <row r="199" spans="2:4">
      <c r="B199" s="6" t="s">
        <v>366</v>
      </c>
      <c r="D199" s="6" t="s">
        <v>367</v>
      </c>
    </row>
    <row r="200" spans="2:4">
      <c r="B200" s="6" t="s">
        <v>368</v>
      </c>
      <c r="D200" s="6" t="s">
        <v>369</v>
      </c>
    </row>
    <row r="201" spans="2:4">
      <c r="B201" s="6" t="s">
        <v>370</v>
      </c>
      <c r="D201" s="6" t="s">
        <v>371</v>
      </c>
    </row>
    <row r="202" spans="2:4">
      <c r="B202" s="6" t="s">
        <v>372</v>
      </c>
      <c r="D202" s="6" t="s">
        <v>373</v>
      </c>
    </row>
    <row r="203" spans="2:4">
      <c r="B203" s="6" t="s">
        <v>374</v>
      </c>
      <c r="D203" s="6" t="s">
        <v>375</v>
      </c>
    </row>
    <row r="204" spans="2:4">
      <c r="B204" s="6" t="s">
        <v>376</v>
      </c>
      <c r="D204" s="6" t="s">
        <v>377</v>
      </c>
    </row>
    <row r="205" spans="2:4">
      <c r="B205" s="6" t="s">
        <v>378</v>
      </c>
      <c r="D205" s="6" t="s">
        <v>379</v>
      </c>
    </row>
    <row r="206" spans="2:4">
      <c r="B206" s="6" t="s">
        <v>380</v>
      </c>
      <c r="D206" s="6" t="s">
        <v>381</v>
      </c>
    </row>
    <row r="207" spans="2:4">
      <c r="B207" s="6" t="s">
        <v>382</v>
      </c>
      <c r="D207" s="6" t="s">
        <v>383</v>
      </c>
    </row>
    <row r="208" spans="2:4">
      <c r="B208" s="6" t="s">
        <v>384</v>
      </c>
      <c r="D208" s="6" t="s">
        <v>385</v>
      </c>
    </row>
    <row r="209" spans="2:4">
      <c r="B209" s="6" t="s">
        <v>386</v>
      </c>
      <c r="D209" s="6" t="s">
        <v>387</v>
      </c>
    </row>
    <row r="210" spans="2:4">
      <c r="B210" s="6" t="s">
        <v>388</v>
      </c>
      <c r="D210" s="6" t="s">
        <v>389</v>
      </c>
    </row>
    <row r="211" spans="2:4">
      <c r="B211" s="6" t="s">
        <v>390</v>
      </c>
      <c r="D211" s="6" t="s">
        <v>391</v>
      </c>
    </row>
    <row r="212" spans="2:4">
      <c r="B212" s="6" t="s">
        <v>392</v>
      </c>
      <c r="D212" s="6" t="s">
        <v>393</v>
      </c>
    </row>
    <row r="213" spans="2:4">
      <c r="B213" s="6" t="s">
        <v>394</v>
      </c>
      <c r="D213" s="6" t="s">
        <v>375</v>
      </c>
    </row>
    <row r="214" spans="2:4">
      <c r="B214" s="6" t="s">
        <v>395</v>
      </c>
      <c r="D214" s="6" t="s">
        <v>377</v>
      </c>
    </row>
    <row r="215" spans="2:4">
      <c r="B215" s="6" t="s">
        <v>396</v>
      </c>
      <c r="D215" s="6" t="s">
        <v>379</v>
      </c>
    </row>
    <row r="216" spans="2:4">
      <c r="B216" s="6" t="s">
        <v>397</v>
      </c>
      <c r="D216" s="6" t="s">
        <v>381</v>
      </c>
    </row>
    <row r="217" spans="2:4">
      <c r="B217" s="6" t="s">
        <v>398</v>
      </c>
      <c r="D217" s="6" t="s">
        <v>383</v>
      </c>
    </row>
    <row r="218" spans="2:4">
      <c r="B218" s="6" t="s">
        <v>399</v>
      </c>
      <c r="D218" s="6" t="s">
        <v>400</v>
      </c>
    </row>
    <row r="219" spans="2:4">
      <c r="B219" s="6" t="s">
        <v>401</v>
      </c>
      <c r="D219" s="6" t="s">
        <v>402</v>
      </c>
    </row>
    <row r="220" spans="2:4">
      <c r="B220" s="6" t="s">
        <v>403</v>
      </c>
      <c r="D220" s="6" t="s">
        <v>404</v>
      </c>
    </row>
    <row r="221" spans="2:4">
      <c r="B221" s="6" t="s">
        <v>405</v>
      </c>
      <c r="D221" s="6" t="s">
        <v>406</v>
      </c>
    </row>
    <row r="222" spans="2:4">
      <c r="B222" s="6" t="s">
        <v>407</v>
      </c>
      <c r="D222" s="6" t="s">
        <v>408</v>
      </c>
    </row>
    <row r="223" spans="2:4">
      <c r="B223" s="6" t="s">
        <v>409</v>
      </c>
      <c r="D223" s="6" t="s">
        <v>410</v>
      </c>
    </row>
    <row r="224" spans="2:4">
      <c r="B224" s="6" t="s">
        <v>411</v>
      </c>
      <c r="D224" s="6" t="s">
        <v>412</v>
      </c>
    </row>
    <row r="225" spans="2:4">
      <c r="B225" s="6" t="s">
        <v>413</v>
      </c>
      <c r="D225" s="6" t="s">
        <v>414</v>
      </c>
    </row>
    <row r="226" spans="2:4">
      <c r="B226" s="6" t="s">
        <v>415</v>
      </c>
      <c r="D226" s="6" t="s">
        <v>416</v>
      </c>
    </row>
    <row r="227" spans="2:4">
      <c r="B227" s="6" t="s">
        <v>417</v>
      </c>
      <c r="D227" s="6" t="s">
        <v>418</v>
      </c>
    </row>
    <row r="228" spans="2:4">
      <c r="B228" s="6" t="s">
        <v>419</v>
      </c>
      <c r="D228" s="6" t="s">
        <v>420</v>
      </c>
    </row>
    <row r="229" spans="2:4">
      <c r="B229" s="6" t="s">
        <v>421</v>
      </c>
      <c r="D229" s="6" t="s">
        <v>422</v>
      </c>
    </row>
    <row r="230" spans="2:4">
      <c r="B230" s="6" t="s">
        <v>423</v>
      </c>
      <c r="D230" s="6" t="s">
        <v>424</v>
      </c>
    </row>
    <row r="231" spans="2:4">
      <c r="B231" s="6" t="s">
        <v>425</v>
      </c>
      <c r="D231" s="6" t="s">
        <v>426</v>
      </c>
    </row>
    <row r="232" spans="2:4">
      <c r="B232" s="6" t="s">
        <v>427</v>
      </c>
      <c r="D232" s="6" t="s">
        <v>428</v>
      </c>
    </row>
  </sheetData>
  <mergeCells count="3">
    <mergeCell ref="D1:AB1"/>
    <mergeCell ref="D2:AB2"/>
    <mergeCell ref="D3:AB3"/>
  </mergeCells>
  <pageMargins left="0.75" right="0.75" top="1" bottom="1" header="0.511111111111111" footer="0.511111111111111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164"/>
  <sheetViews>
    <sheetView topLeftCell="A124" workbookViewId="0">
      <selection activeCell="D63" sqref="D63"/>
    </sheetView>
  </sheetViews>
  <sheetFormatPr defaultColWidth="9" defaultRowHeight="14.25"/>
  <cols>
    <col min="1" max="1" width="9" style="6"/>
    <col min="2" max="2" width="12.1" style="6" customWidth="1"/>
    <col min="3" max="3" width="16.5" style="6" customWidth="1"/>
    <col min="4" max="4" width="16.6" style="6" customWidth="1"/>
    <col min="5" max="16" width="12.4" style="6" customWidth="1"/>
    <col min="17" max="17" width="11.2" style="6" customWidth="1"/>
    <col min="18" max="16384" width="9" style="6"/>
  </cols>
  <sheetData>
    <row r="1" spans="2:10">
      <c r="B1" s="6" t="s">
        <v>429</v>
      </c>
      <c r="J1" s="6">
        <f>INDEX(C32:N36,MATCH("普通",$B32:$B36,0),MATCH("攻击",C$31:N$31,0))</f>
        <v>22</v>
      </c>
    </row>
    <row r="3" spans="4:13">
      <c r="D3" s="6" t="s">
        <v>430</v>
      </c>
      <c r="M3" s="6" t="s">
        <v>431</v>
      </c>
    </row>
    <row r="4" ht="15" spans="2:17">
      <c r="B4" s="11" t="s">
        <v>432</v>
      </c>
      <c r="C4" s="11">
        <v>0.15</v>
      </c>
      <c r="E4" s="6" t="s">
        <v>433</v>
      </c>
      <c r="F4" s="6" t="s">
        <v>434</v>
      </c>
      <c r="G4" s="6" t="s">
        <v>435</v>
      </c>
      <c r="H4" s="6" t="s">
        <v>436</v>
      </c>
      <c r="I4" s="6" t="s">
        <v>437</v>
      </c>
      <c r="J4" s="6" t="s">
        <v>438</v>
      </c>
      <c r="K4" s="6" t="s">
        <v>439</v>
      </c>
      <c r="L4" s="6" t="s">
        <v>440</v>
      </c>
      <c r="M4" s="6" t="s">
        <v>441</v>
      </c>
      <c r="N4" s="6" t="s">
        <v>442</v>
      </c>
      <c r="O4" s="6" t="s">
        <v>443</v>
      </c>
      <c r="P4" s="6" t="s">
        <v>444</v>
      </c>
      <c r="Q4" s="6" t="s">
        <v>442</v>
      </c>
    </row>
    <row r="5" ht="15" spans="2:17">
      <c r="B5" s="12" t="s">
        <v>445</v>
      </c>
      <c r="C5" s="12" t="s">
        <v>446</v>
      </c>
      <c r="D5" s="12" t="s">
        <v>447</v>
      </c>
      <c r="E5" s="12" t="s">
        <v>448</v>
      </c>
      <c r="F5" s="12" t="s">
        <v>449</v>
      </c>
      <c r="G5" s="12" t="s">
        <v>450</v>
      </c>
      <c r="H5" s="12" t="s">
        <v>451</v>
      </c>
      <c r="I5" s="12" t="s">
        <v>452</v>
      </c>
      <c r="J5" s="12" t="s">
        <v>453</v>
      </c>
      <c r="K5" s="12" t="s">
        <v>454</v>
      </c>
      <c r="L5" s="12" t="s">
        <v>455</v>
      </c>
      <c r="M5" s="12" t="s">
        <v>456</v>
      </c>
      <c r="N5" s="12" t="s">
        <v>457</v>
      </c>
      <c r="O5" s="12" t="s">
        <v>458</v>
      </c>
      <c r="P5" s="12" t="s">
        <v>459</v>
      </c>
      <c r="Q5" s="12" t="s">
        <v>460</v>
      </c>
    </row>
    <row r="6" ht="15" spans="2:17">
      <c r="B6" s="13" t="s">
        <v>461</v>
      </c>
      <c r="C6" s="14">
        <v>1</v>
      </c>
      <c r="D6" s="14">
        <v>5</v>
      </c>
      <c r="E6" s="15">
        <f t="shared" ref="E6:L10" si="0">ROUND(E19*$C$4,0)</f>
        <v>62</v>
      </c>
      <c r="F6" s="15">
        <f t="shared" si="0"/>
        <v>22</v>
      </c>
      <c r="G6" s="15">
        <f t="shared" si="0"/>
        <v>22</v>
      </c>
      <c r="H6" s="15">
        <f t="shared" si="0"/>
        <v>22</v>
      </c>
      <c r="I6" s="15">
        <f t="shared" si="0"/>
        <v>22</v>
      </c>
      <c r="J6" s="15">
        <f t="shared" si="0"/>
        <v>22</v>
      </c>
      <c r="K6" s="15">
        <f t="shared" si="0"/>
        <v>22</v>
      </c>
      <c r="L6" s="15">
        <f t="shared" si="0"/>
        <v>22</v>
      </c>
      <c r="M6" s="15">
        <v>22</v>
      </c>
      <c r="N6" s="15">
        <v>22</v>
      </c>
      <c r="O6" s="15">
        <v>11</v>
      </c>
      <c r="P6" s="15">
        <v>22</v>
      </c>
      <c r="Q6" s="15">
        <v>11</v>
      </c>
    </row>
    <row r="7" ht="15" spans="2:17">
      <c r="B7" s="13" t="s">
        <v>462</v>
      </c>
      <c r="C7" s="14">
        <v>5</v>
      </c>
      <c r="D7" s="14">
        <v>10</v>
      </c>
      <c r="E7" s="15">
        <f t="shared" si="0"/>
        <v>134</v>
      </c>
      <c r="F7" s="15">
        <f t="shared" si="0"/>
        <v>38</v>
      </c>
      <c r="G7" s="15">
        <f t="shared" si="0"/>
        <v>38</v>
      </c>
      <c r="H7" s="15">
        <f t="shared" si="0"/>
        <v>38</v>
      </c>
      <c r="I7" s="15">
        <f t="shared" si="0"/>
        <v>38</v>
      </c>
      <c r="J7" s="15">
        <f t="shared" si="0"/>
        <v>38</v>
      </c>
      <c r="K7" s="15">
        <f t="shared" si="0"/>
        <v>38</v>
      </c>
      <c r="L7" s="15">
        <f t="shared" si="0"/>
        <v>38</v>
      </c>
      <c r="M7" s="15">
        <v>38</v>
      </c>
      <c r="N7" s="15">
        <v>38</v>
      </c>
      <c r="O7" s="15">
        <v>19</v>
      </c>
      <c r="P7" s="15">
        <v>38</v>
      </c>
      <c r="Q7" s="15">
        <v>17</v>
      </c>
    </row>
    <row r="8" ht="15" spans="2:17">
      <c r="B8" s="13" t="s">
        <v>463</v>
      </c>
      <c r="C8" s="14">
        <v>10</v>
      </c>
      <c r="D8" s="14">
        <v>20</v>
      </c>
      <c r="E8" s="15">
        <f t="shared" si="0"/>
        <v>335</v>
      </c>
      <c r="F8" s="15">
        <f t="shared" si="0"/>
        <v>78</v>
      </c>
      <c r="G8" s="15">
        <f t="shared" si="0"/>
        <v>78</v>
      </c>
      <c r="H8" s="15">
        <f t="shared" si="0"/>
        <v>78</v>
      </c>
      <c r="I8" s="15">
        <f t="shared" si="0"/>
        <v>78</v>
      </c>
      <c r="J8" s="15">
        <f t="shared" si="0"/>
        <v>78</v>
      </c>
      <c r="K8" s="15">
        <f t="shared" si="0"/>
        <v>78</v>
      </c>
      <c r="L8" s="15">
        <f t="shared" si="0"/>
        <v>78</v>
      </c>
      <c r="M8" s="15">
        <v>78</v>
      </c>
      <c r="N8" s="15">
        <v>78</v>
      </c>
      <c r="O8" s="15">
        <v>39</v>
      </c>
      <c r="P8" s="15">
        <v>78</v>
      </c>
      <c r="Q8" s="15">
        <v>38</v>
      </c>
    </row>
    <row r="9" ht="15" spans="2:17">
      <c r="B9" s="13" t="s">
        <v>464</v>
      </c>
      <c r="C9" s="14">
        <v>20</v>
      </c>
      <c r="D9" s="14">
        <v>25</v>
      </c>
      <c r="E9" s="15">
        <f t="shared" si="0"/>
        <v>456</v>
      </c>
      <c r="F9" s="15">
        <f t="shared" si="0"/>
        <v>111</v>
      </c>
      <c r="G9" s="15">
        <f t="shared" si="0"/>
        <v>111</v>
      </c>
      <c r="H9" s="15">
        <f t="shared" si="0"/>
        <v>111</v>
      </c>
      <c r="I9" s="15">
        <f t="shared" si="0"/>
        <v>111</v>
      </c>
      <c r="J9" s="15">
        <f t="shared" si="0"/>
        <v>111</v>
      </c>
      <c r="K9" s="15">
        <f t="shared" si="0"/>
        <v>111</v>
      </c>
      <c r="L9" s="15">
        <f t="shared" si="0"/>
        <v>111</v>
      </c>
      <c r="M9" s="15">
        <v>111</v>
      </c>
      <c r="N9" s="15">
        <v>111</v>
      </c>
      <c r="O9" s="15">
        <v>55</v>
      </c>
      <c r="P9" s="15">
        <v>111</v>
      </c>
      <c r="Q9" s="15">
        <v>50</v>
      </c>
    </row>
    <row r="10" ht="15" spans="2:17">
      <c r="B10" s="13" t="s">
        <v>465</v>
      </c>
      <c r="C10" s="14">
        <v>25</v>
      </c>
      <c r="D10" s="14">
        <v>30</v>
      </c>
      <c r="E10" s="15">
        <f t="shared" si="0"/>
        <v>584</v>
      </c>
      <c r="F10" s="15">
        <f t="shared" si="0"/>
        <v>158</v>
      </c>
      <c r="G10" s="15">
        <f t="shared" si="0"/>
        <v>158</v>
      </c>
      <c r="H10" s="15">
        <f t="shared" si="0"/>
        <v>158</v>
      </c>
      <c r="I10" s="15">
        <f t="shared" si="0"/>
        <v>158</v>
      </c>
      <c r="J10" s="15">
        <f t="shared" si="0"/>
        <v>158</v>
      </c>
      <c r="K10" s="15">
        <f t="shared" si="0"/>
        <v>158</v>
      </c>
      <c r="L10" s="15">
        <f t="shared" si="0"/>
        <v>158</v>
      </c>
      <c r="M10" s="15">
        <v>158</v>
      </c>
      <c r="N10" s="15">
        <v>158</v>
      </c>
      <c r="O10" s="15">
        <v>79</v>
      </c>
      <c r="P10" s="15">
        <v>158</v>
      </c>
      <c r="Q10" s="15">
        <v>70</v>
      </c>
    </row>
    <row r="11" ht="15" spans="2:16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</row>
    <row r="12" spans="2:16"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</row>
    <row r="13" spans="2:16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</row>
    <row r="14" spans="2:16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5" spans="2:16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spans="2:16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ht="15" spans="2:2">
      <c r="B17" s="6" t="s">
        <v>466</v>
      </c>
    </row>
    <row r="18" ht="15" spans="2:16">
      <c r="B18" s="12" t="s">
        <v>445</v>
      </c>
      <c r="C18" s="12" t="s">
        <v>446</v>
      </c>
      <c r="D18" s="12" t="s">
        <v>447</v>
      </c>
      <c r="E18" s="12" t="s">
        <v>448</v>
      </c>
      <c r="F18" s="12" t="s">
        <v>449</v>
      </c>
      <c r="G18" s="12" t="s">
        <v>450</v>
      </c>
      <c r="H18" s="12" t="s">
        <v>451</v>
      </c>
      <c r="I18" s="12" t="s">
        <v>452</v>
      </c>
      <c r="J18" s="12" t="s">
        <v>453</v>
      </c>
      <c r="K18" s="12" t="s">
        <v>454</v>
      </c>
      <c r="L18" s="12" t="s">
        <v>455</v>
      </c>
      <c r="M18" s="12" t="s">
        <v>456</v>
      </c>
      <c r="N18" s="12" t="s">
        <v>457</v>
      </c>
      <c r="O18" s="12" t="s">
        <v>458</v>
      </c>
      <c r="P18" s="12" t="s">
        <v>459</v>
      </c>
    </row>
    <row r="19" ht="15" spans="2:16">
      <c r="B19" s="13" t="s">
        <v>461</v>
      </c>
      <c r="C19" s="14">
        <v>1</v>
      </c>
      <c r="D19" s="14">
        <v>5</v>
      </c>
      <c r="E19" s="15">
        <v>412</v>
      </c>
      <c r="F19" s="15">
        <v>148</v>
      </c>
      <c r="G19" s="15">
        <v>148</v>
      </c>
      <c r="H19" s="15">
        <v>148</v>
      </c>
      <c r="I19" s="15">
        <v>148</v>
      </c>
      <c r="J19" s="15">
        <v>148</v>
      </c>
      <c r="K19" s="15">
        <v>148</v>
      </c>
      <c r="L19" s="15">
        <v>148</v>
      </c>
      <c r="M19" s="15">
        <v>500</v>
      </c>
      <c r="N19" s="15">
        <v>500</v>
      </c>
      <c r="O19" s="15">
        <v>500</v>
      </c>
      <c r="P19" s="15">
        <v>500</v>
      </c>
    </row>
    <row r="20" ht="15" spans="2:16">
      <c r="B20" s="13" t="s">
        <v>462</v>
      </c>
      <c r="C20" s="14">
        <v>5</v>
      </c>
      <c r="D20" s="14">
        <v>10</v>
      </c>
      <c r="E20" s="15">
        <v>896</v>
      </c>
      <c r="F20" s="15">
        <v>252</v>
      </c>
      <c r="G20" s="15">
        <v>252</v>
      </c>
      <c r="H20" s="15">
        <v>252</v>
      </c>
      <c r="I20" s="15">
        <v>252</v>
      </c>
      <c r="J20" s="15">
        <v>252</v>
      </c>
      <c r="K20" s="15">
        <v>252</v>
      </c>
      <c r="L20" s="15">
        <v>252</v>
      </c>
      <c r="M20" s="15">
        <v>600</v>
      </c>
      <c r="N20" s="15">
        <v>600</v>
      </c>
      <c r="O20" s="15">
        <v>600</v>
      </c>
      <c r="P20" s="15">
        <v>600</v>
      </c>
    </row>
    <row r="21" ht="15" spans="2:16">
      <c r="B21" s="13" t="s">
        <v>463</v>
      </c>
      <c r="C21" s="14">
        <v>10</v>
      </c>
      <c r="D21" s="14">
        <v>20</v>
      </c>
      <c r="E21" s="15">
        <v>2234</v>
      </c>
      <c r="F21" s="15">
        <v>517</v>
      </c>
      <c r="G21" s="15">
        <v>517</v>
      </c>
      <c r="H21" s="15">
        <v>517</v>
      </c>
      <c r="I21" s="15">
        <v>517</v>
      </c>
      <c r="J21" s="15">
        <v>517</v>
      </c>
      <c r="K21" s="15">
        <v>517</v>
      </c>
      <c r="L21" s="15">
        <v>517</v>
      </c>
      <c r="M21" s="15">
        <v>700</v>
      </c>
      <c r="N21" s="15">
        <v>700</v>
      </c>
      <c r="O21" s="15">
        <v>700</v>
      </c>
      <c r="P21" s="15">
        <v>700</v>
      </c>
    </row>
    <row r="22" ht="15" spans="2:16">
      <c r="B22" s="13" t="s">
        <v>464</v>
      </c>
      <c r="C22" s="14">
        <v>20</v>
      </c>
      <c r="D22" s="14">
        <v>25</v>
      </c>
      <c r="E22" s="15">
        <v>3037</v>
      </c>
      <c r="F22" s="15">
        <v>737</v>
      </c>
      <c r="G22" s="15">
        <v>737</v>
      </c>
      <c r="H22" s="15">
        <v>737</v>
      </c>
      <c r="I22" s="15">
        <v>737</v>
      </c>
      <c r="J22" s="15">
        <v>737</v>
      </c>
      <c r="K22" s="15">
        <v>737</v>
      </c>
      <c r="L22" s="15">
        <v>737</v>
      </c>
      <c r="M22" s="15">
        <v>800</v>
      </c>
      <c r="N22" s="15">
        <v>800</v>
      </c>
      <c r="O22" s="15">
        <v>800</v>
      </c>
      <c r="P22" s="15">
        <v>800</v>
      </c>
    </row>
    <row r="23" ht="15" spans="2:16">
      <c r="B23" s="13" t="s">
        <v>465</v>
      </c>
      <c r="C23" s="14">
        <v>25</v>
      </c>
      <c r="D23" s="14">
        <v>30</v>
      </c>
      <c r="E23" s="15">
        <v>3896</v>
      </c>
      <c r="F23" s="15">
        <v>1056</v>
      </c>
      <c r="G23" s="15">
        <v>1056</v>
      </c>
      <c r="H23" s="15">
        <v>1056</v>
      </c>
      <c r="I23" s="15">
        <v>1056</v>
      </c>
      <c r="J23" s="15">
        <v>1056</v>
      </c>
      <c r="K23" s="15">
        <v>1056</v>
      </c>
      <c r="L23" s="15">
        <v>1056</v>
      </c>
      <c r="M23" s="15">
        <v>900</v>
      </c>
      <c r="N23" s="15">
        <v>900</v>
      </c>
      <c r="O23" s="15">
        <v>900</v>
      </c>
      <c r="P23" s="15">
        <v>900</v>
      </c>
    </row>
    <row r="25" customFormat="1" spans="2:15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customFormat="1" spans="2:15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customFormat="1" spans="2:15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customFormat="1" spans="2:15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="7" customFormat="1" ht="13.5" spans="2:15">
      <c r="B29" s="17" t="s">
        <v>248</v>
      </c>
      <c r="C29" s="17" t="s">
        <v>467</v>
      </c>
      <c r="D29" s="18" t="s">
        <v>468</v>
      </c>
      <c r="E29" s="19" t="s">
        <v>469</v>
      </c>
      <c r="F29" s="17" t="s">
        <v>470</v>
      </c>
      <c r="G29" s="17" t="s">
        <v>471</v>
      </c>
      <c r="H29" s="19" t="s">
        <v>472</v>
      </c>
      <c r="I29" s="17" t="s">
        <v>473</v>
      </c>
      <c r="J29" s="19" t="s">
        <v>474</v>
      </c>
      <c r="K29" s="20" t="s">
        <v>456</v>
      </c>
      <c r="L29" s="18" t="s">
        <v>457</v>
      </c>
      <c r="M29" s="20" t="s">
        <v>458</v>
      </c>
      <c r="N29" s="19" t="s">
        <v>459</v>
      </c>
      <c r="O29" s="7" t="s">
        <v>475</v>
      </c>
    </row>
    <row r="30" s="8" customFormat="1" ht="13.5" spans="2:15">
      <c r="B30" s="8" t="s">
        <v>476</v>
      </c>
      <c r="C30" s="8">
        <v>0</v>
      </c>
      <c r="D30" s="8">
        <v>1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1</v>
      </c>
      <c r="M30" s="8">
        <v>0</v>
      </c>
      <c r="N30" s="8">
        <v>0</v>
      </c>
      <c r="O30" s="8">
        <f>SUM(C30:N30)</f>
        <v>2</v>
      </c>
    </row>
    <row r="31" s="9" customFormat="1" ht="13.5" spans="2:14">
      <c r="B31" s="9" t="s">
        <v>477</v>
      </c>
      <c r="C31" s="9" t="s">
        <v>467</v>
      </c>
      <c r="D31" s="9" t="s">
        <v>478</v>
      </c>
      <c r="E31" s="9" t="s">
        <v>479</v>
      </c>
      <c r="F31" s="9" t="s">
        <v>470</v>
      </c>
      <c r="G31" s="9" t="s">
        <v>471</v>
      </c>
      <c r="H31" s="9" t="s">
        <v>480</v>
      </c>
      <c r="I31" s="9" t="s">
        <v>473</v>
      </c>
      <c r="J31" s="9" t="s">
        <v>481</v>
      </c>
      <c r="K31" s="9" t="s">
        <v>456</v>
      </c>
      <c r="L31" s="9" t="s">
        <v>460</v>
      </c>
      <c r="M31" s="9" t="s">
        <v>458</v>
      </c>
      <c r="N31" s="9" t="s">
        <v>459</v>
      </c>
    </row>
    <row r="32" s="10" customFormat="1" ht="13.5" spans="2:14">
      <c r="B32" s="10" t="s">
        <v>482</v>
      </c>
      <c r="C32" s="10">
        <f t="shared" ref="C32:K36" si="1">ROUND(C$30*INDEX($E$6:$P$10,MATCH($B32,$B$6:$B$10,0),MATCH(C$31,$E$5:$P$5,0)),0)</f>
        <v>0</v>
      </c>
      <c r="D32" s="10">
        <f t="shared" si="1"/>
        <v>22</v>
      </c>
      <c r="E32" s="10">
        <f t="shared" si="1"/>
        <v>0</v>
      </c>
      <c r="F32" s="10">
        <f t="shared" si="1"/>
        <v>0</v>
      </c>
      <c r="G32" s="10">
        <f t="shared" si="1"/>
        <v>0</v>
      </c>
      <c r="H32" s="10">
        <f t="shared" si="1"/>
        <v>0</v>
      </c>
      <c r="I32" s="10">
        <f t="shared" si="1"/>
        <v>0</v>
      </c>
      <c r="J32" s="10">
        <f t="shared" si="1"/>
        <v>0</v>
      </c>
      <c r="K32" s="10">
        <f t="shared" si="1"/>
        <v>0</v>
      </c>
      <c r="L32" s="10">
        <f>ROUND(L$30*INDEX($E$6:$Q$10,MATCH($B32,$B$6:$B$10,0),MATCH(L$31,$E$5:$Q$5,0)),0)</f>
        <v>11</v>
      </c>
      <c r="M32" s="10">
        <f t="shared" ref="M32:N36" si="2">ROUND(M$30*INDEX($E$6:$P$10,MATCH($B32,$B$6:$B$10,0),MATCH(M$31,$E$5:$P$5,0)),0)</f>
        <v>0</v>
      </c>
      <c r="N32" s="10">
        <f t="shared" si="2"/>
        <v>0</v>
      </c>
    </row>
    <row r="33" s="10" customFormat="1" ht="13.5" spans="2:14">
      <c r="B33" s="10" t="s">
        <v>483</v>
      </c>
      <c r="C33" s="10">
        <f t="shared" si="1"/>
        <v>0</v>
      </c>
      <c r="D33" s="10">
        <f t="shared" si="1"/>
        <v>38</v>
      </c>
      <c r="E33" s="10">
        <f t="shared" si="1"/>
        <v>0</v>
      </c>
      <c r="F33" s="10">
        <f t="shared" si="1"/>
        <v>0</v>
      </c>
      <c r="G33" s="10">
        <f t="shared" si="1"/>
        <v>0</v>
      </c>
      <c r="H33" s="10">
        <f t="shared" si="1"/>
        <v>0</v>
      </c>
      <c r="I33" s="10">
        <f t="shared" si="1"/>
        <v>0</v>
      </c>
      <c r="J33" s="10">
        <f t="shared" si="1"/>
        <v>0</v>
      </c>
      <c r="K33" s="10">
        <f t="shared" si="1"/>
        <v>0</v>
      </c>
      <c r="L33" s="10">
        <f>ROUND(L$30*INDEX($E$6:$Q$10,MATCH($B33,$B$6:$B$10,0),MATCH(L$31,$E$5:$Q$5,0)),0)</f>
        <v>17</v>
      </c>
      <c r="M33" s="10">
        <f t="shared" si="2"/>
        <v>0</v>
      </c>
      <c r="N33" s="10">
        <f t="shared" si="2"/>
        <v>0</v>
      </c>
    </row>
    <row r="34" s="10" customFormat="1" ht="13.5" spans="2:14">
      <c r="B34" s="10" t="s">
        <v>484</v>
      </c>
      <c r="C34" s="10">
        <f t="shared" si="1"/>
        <v>0</v>
      </c>
      <c r="D34" s="10">
        <f t="shared" si="1"/>
        <v>78</v>
      </c>
      <c r="E34" s="10">
        <f t="shared" si="1"/>
        <v>0</v>
      </c>
      <c r="F34" s="10">
        <f t="shared" si="1"/>
        <v>0</v>
      </c>
      <c r="G34" s="10">
        <f t="shared" si="1"/>
        <v>0</v>
      </c>
      <c r="H34" s="10">
        <f t="shared" si="1"/>
        <v>0</v>
      </c>
      <c r="I34" s="10">
        <f t="shared" si="1"/>
        <v>0</v>
      </c>
      <c r="J34" s="10">
        <f t="shared" si="1"/>
        <v>0</v>
      </c>
      <c r="K34" s="10">
        <f t="shared" si="1"/>
        <v>0</v>
      </c>
      <c r="L34" s="10">
        <f>ROUND(L$30*INDEX($E$6:$Q$10,MATCH($B34,$B$6:$B$10,0),MATCH(L$31,$E$5:$Q$5,0)),0)</f>
        <v>38</v>
      </c>
      <c r="M34" s="10">
        <f t="shared" si="2"/>
        <v>0</v>
      </c>
      <c r="N34" s="10">
        <f t="shared" si="2"/>
        <v>0</v>
      </c>
    </row>
    <row r="35" s="10" customFormat="1" ht="13.5" spans="2:14">
      <c r="B35" s="10" t="s">
        <v>485</v>
      </c>
      <c r="C35" s="10">
        <f t="shared" si="1"/>
        <v>0</v>
      </c>
      <c r="D35" s="10">
        <f t="shared" si="1"/>
        <v>111</v>
      </c>
      <c r="E35" s="10">
        <f t="shared" si="1"/>
        <v>0</v>
      </c>
      <c r="F35" s="10">
        <f t="shared" si="1"/>
        <v>0</v>
      </c>
      <c r="G35" s="10">
        <f t="shared" si="1"/>
        <v>0</v>
      </c>
      <c r="H35" s="10">
        <f t="shared" si="1"/>
        <v>0</v>
      </c>
      <c r="I35" s="10">
        <f t="shared" si="1"/>
        <v>0</v>
      </c>
      <c r="J35" s="10">
        <f t="shared" si="1"/>
        <v>0</v>
      </c>
      <c r="K35" s="10">
        <f t="shared" si="1"/>
        <v>0</v>
      </c>
      <c r="L35" s="10">
        <f>ROUND(L$30*INDEX($E$6:$Q$10,MATCH($B35,$B$6:$B$10,0),MATCH(L$31,$E$5:$Q$5,0)),0)</f>
        <v>50</v>
      </c>
      <c r="M35" s="10">
        <f t="shared" si="2"/>
        <v>0</v>
      </c>
      <c r="N35" s="10">
        <f t="shared" si="2"/>
        <v>0</v>
      </c>
    </row>
    <row r="36" s="10" customFormat="1" ht="13.5" spans="2:14">
      <c r="B36" s="10" t="s">
        <v>486</v>
      </c>
      <c r="C36" s="10">
        <f t="shared" si="1"/>
        <v>0</v>
      </c>
      <c r="D36" s="10">
        <f t="shared" si="1"/>
        <v>158</v>
      </c>
      <c r="E36" s="10">
        <f t="shared" si="1"/>
        <v>0</v>
      </c>
      <c r="F36" s="10">
        <f t="shared" si="1"/>
        <v>0</v>
      </c>
      <c r="G36" s="10">
        <f t="shared" si="1"/>
        <v>0</v>
      </c>
      <c r="H36" s="10">
        <f t="shared" si="1"/>
        <v>0</v>
      </c>
      <c r="I36" s="10">
        <f t="shared" si="1"/>
        <v>0</v>
      </c>
      <c r="J36" s="10">
        <f t="shared" si="1"/>
        <v>0</v>
      </c>
      <c r="K36" s="10">
        <f t="shared" si="1"/>
        <v>0</v>
      </c>
      <c r="L36" s="10">
        <f>ROUND(L$30*INDEX($E$6:$Q$10,MATCH($B36,$B$6:$B$10,0),MATCH(L$31,$E$5:$Q$5,0)),0)</f>
        <v>70</v>
      </c>
      <c r="M36" s="10">
        <f t="shared" si="2"/>
        <v>0</v>
      </c>
      <c r="N36" s="10">
        <f t="shared" si="2"/>
        <v>0</v>
      </c>
    </row>
    <row r="37" ht="20.4" customHeight="1"/>
    <row r="38" s="7" customFormat="1" ht="13.5" spans="2:14">
      <c r="B38" s="17" t="s">
        <v>259</v>
      </c>
      <c r="C38" s="17" t="s">
        <v>467</v>
      </c>
      <c r="D38" s="18" t="s">
        <v>468</v>
      </c>
      <c r="E38" s="19" t="s">
        <v>469</v>
      </c>
      <c r="F38" s="20" t="s">
        <v>487</v>
      </c>
      <c r="G38" s="20" t="s">
        <v>488</v>
      </c>
      <c r="H38" s="21" t="s">
        <v>472</v>
      </c>
      <c r="I38" s="20" t="s">
        <v>489</v>
      </c>
      <c r="J38" s="20" t="s">
        <v>474</v>
      </c>
      <c r="K38" s="19" t="s">
        <v>456</v>
      </c>
      <c r="L38" s="20" t="s">
        <v>457</v>
      </c>
      <c r="M38" s="20" t="s">
        <v>458</v>
      </c>
      <c r="N38" s="19" t="s">
        <v>459</v>
      </c>
    </row>
    <row r="39" s="8" customFormat="1" ht="13.5" spans="2:15">
      <c r="B39" s="8" t="s">
        <v>476</v>
      </c>
      <c r="C39" s="8">
        <v>0</v>
      </c>
      <c r="D39" s="8">
        <v>1</v>
      </c>
      <c r="E39" s="8">
        <v>0</v>
      </c>
      <c r="F39" s="8">
        <v>0</v>
      </c>
      <c r="G39" s="8">
        <v>0</v>
      </c>
      <c r="H39" s="8">
        <v>1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f>SUM(C39:N39)</f>
        <v>2</v>
      </c>
    </row>
    <row r="40" s="9" customFormat="1" ht="13.5" spans="2:14">
      <c r="B40" s="9" t="s">
        <v>477</v>
      </c>
      <c r="C40" s="9" t="s">
        <v>467</v>
      </c>
      <c r="D40" s="9" t="s">
        <v>478</v>
      </c>
      <c r="E40" s="9" t="s">
        <v>479</v>
      </c>
      <c r="F40" s="9" t="s">
        <v>470</v>
      </c>
      <c r="G40" s="9" t="s">
        <v>471</v>
      </c>
      <c r="H40" s="9" t="s">
        <v>480</v>
      </c>
      <c r="I40" s="9" t="s">
        <v>473</v>
      </c>
      <c r="J40" s="9" t="s">
        <v>481</v>
      </c>
      <c r="K40" s="9" t="s">
        <v>456</v>
      </c>
      <c r="L40" s="9" t="s">
        <v>460</v>
      </c>
      <c r="M40" s="9" t="s">
        <v>458</v>
      </c>
      <c r="N40" s="9" t="s">
        <v>459</v>
      </c>
    </row>
    <row r="41" s="10" customFormat="1" ht="13.5" spans="2:14">
      <c r="B41" s="10" t="s">
        <v>482</v>
      </c>
      <c r="C41" s="10">
        <f t="shared" ref="C41:K45" si="3">ROUND(C$39*INDEX($E$6:$P$10,MATCH($B41,$B$6:$B$10,0),MATCH(C$40,$E$5:$P$5,0)),0)</f>
        <v>0</v>
      </c>
      <c r="D41" s="10">
        <f t="shared" si="3"/>
        <v>22</v>
      </c>
      <c r="E41" s="10">
        <f t="shared" si="3"/>
        <v>0</v>
      </c>
      <c r="F41" s="10">
        <f t="shared" si="3"/>
        <v>0</v>
      </c>
      <c r="G41" s="10">
        <f t="shared" si="3"/>
        <v>0</v>
      </c>
      <c r="H41" s="10">
        <f t="shared" si="3"/>
        <v>22</v>
      </c>
      <c r="I41" s="10">
        <f t="shared" si="3"/>
        <v>0</v>
      </c>
      <c r="J41" s="10">
        <f t="shared" si="3"/>
        <v>0</v>
      </c>
      <c r="K41" s="10">
        <f t="shared" si="3"/>
        <v>0</v>
      </c>
      <c r="L41" s="10">
        <f>ROUND(L$39*INDEX($E$6:$Q$10,MATCH($B41,$B$6:$B$10,0),MATCH(L$40,$E$5:$Q$5,0)),0)</f>
        <v>0</v>
      </c>
      <c r="M41" s="10">
        <f t="shared" ref="M41:N45" si="4">ROUND(M$39*INDEX($E$6:$P$10,MATCH($B41,$B$6:$B$10,0),MATCH(M$40,$E$5:$P$5,0)),0)</f>
        <v>0</v>
      </c>
      <c r="N41" s="10">
        <f t="shared" si="4"/>
        <v>0</v>
      </c>
    </row>
    <row r="42" s="10" customFormat="1" ht="13.5" spans="2:14">
      <c r="B42" s="10" t="s">
        <v>483</v>
      </c>
      <c r="C42" s="10">
        <f t="shared" si="3"/>
        <v>0</v>
      </c>
      <c r="D42" s="10">
        <f t="shared" si="3"/>
        <v>38</v>
      </c>
      <c r="E42" s="10">
        <f t="shared" si="3"/>
        <v>0</v>
      </c>
      <c r="F42" s="10">
        <f t="shared" si="3"/>
        <v>0</v>
      </c>
      <c r="G42" s="10">
        <f t="shared" si="3"/>
        <v>0</v>
      </c>
      <c r="H42" s="10">
        <f t="shared" si="3"/>
        <v>38</v>
      </c>
      <c r="I42" s="10">
        <f t="shared" si="3"/>
        <v>0</v>
      </c>
      <c r="J42" s="10">
        <f t="shared" si="3"/>
        <v>0</v>
      </c>
      <c r="K42" s="10">
        <f t="shared" si="3"/>
        <v>0</v>
      </c>
      <c r="L42" s="10">
        <f>ROUND(L$39*INDEX($E$6:$Q$10,MATCH($B42,$B$6:$B$10,0),MATCH(L$40,$E$5:$Q$5,0)),0)</f>
        <v>0</v>
      </c>
      <c r="M42" s="10">
        <f t="shared" si="4"/>
        <v>0</v>
      </c>
      <c r="N42" s="10">
        <f t="shared" si="4"/>
        <v>0</v>
      </c>
    </row>
    <row r="43" s="10" customFormat="1" ht="13.5" spans="2:14">
      <c r="B43" s="10" t="s">
        <v>484</v>
      </c>
      <c r="C43" s="10">
        <f t="shared" si="3"/>
        <v>0</v>
      </c>
      <c r="D43" s="10">
        <f t="shared" si="3"/>
        <v>78</v>
      </c>
      <c r="E43" s="10">
        <f t="shared" si="3"/>
        <v>0</v>
      </c>
      <c r="F43" s="10">
        <f t="shared" si="3"/>
        <v>0</v>
      </c>
      <c r="G43" s="10">
        <f t="shared" si="3"/>
        <v>0</v>
      </c>
      <c r="H43" s="10">
        <f t="shared" si="3"/>
        <v>78</v>
      </c>
      <c r="I43" s="10">
        <f t="shared" si="3"/>
        <v>0</v>
      </c>
      <c r="J43" s="10">
        <f t="shared" si="3"/>
        <v>0</v>
      </c>
      <c r="K43" s="10">
        <f t="shared" si="3"/>
        <v>0</v>
      </c>
      <c r="L43" s="10">
        <f>ROUND(L$39*INDEX($E$6:$Q$10,MATCH($B43,$B$6:$B$10,0),MATCH(L$40,$E$5:$Q$5,0)),0)</f>
        <v>0</v>
      </c>
      <c r="M43" s="10">
        <f t="shared" si="4"/>
        <v>0</v>
      </c>
      <c r="N43" s="10">
        <f t="shared" si="4"/>
        <v>0</v>
      </c>
    </row>
    <row r="44" s="10" customFormat="1" ht="13.5" spans="2:14">
      <c r="B44" s="10" t="s">
        <v>485</v>
      </c>
      <c r="C44" s="10">
        <f t="shared" si="3"/>
        <v>0</v>
      </c>
      <c r="D44" s="10">
        <f t="shared" si="3"/>
        <v>111</v>
      </c>
      <c r="E44" s="10">
        <f t="shared" si="3"/>
        <v>0</v>
      </c>
      <c r="F44" s="10">
        <f t="shared" si="3"/>
        <v>0</v>
      </c>
      <c r="G44" s="10">
        <f t="shared" si="3"/>
        <v>0</v>
      </c>
      <c r="H44" s="10">
        <f t="shared" si="3"/>
        <v>111</v>
      </c>
      <c r="I44" s="10">
        <f t="shared" si="3"/>
        <v>0</v>
      </c>
      <c r="J44" s="10">
        <f t="shared" si="3"/>
        <v>0</v>
      </c>
      <c r="K44" s="10">
        <f t="shared" si="3"/>
        <v>0</v>
      </c>
      <c r="L44" s="10">
        <f>ROUND(L$39*INDEX($E$6:$Q$10,MATCH($B44,$B$6:$B$10,0),MATCH(L$40,$E$5:$Q$5,0)),0)</f>
        <v>0</v>
      </c>
      <c r="M44" s="10">
        <f t="shared" si="4"/>
        <v>0</v>
      </c>
      <c r="N44" s="10">
        <f t="shared" si="4"/>
        <v>0</v>
      </c>
    </row>
    <row r="45" s="10" customFormat="1" ht="13.5" spans="2:14">
      <c r="B45" s="10" t="s">
        <v>486</v>
      </c>
      <c r="C45" s="10">
        <f t="shared" si="3"/>
        <v>0</v>
      </c>
      <c r="D45" s="10">
        <f t="shared" si="3"/>
        <v>158</v>
      </c>
      <c r="E45" s="10">
        <f t="shared" si="3"/>
        <v>0</v>
      </c>
      <c r="F45" s="10">
        <f t="shared" si="3"/>
        <v>0</v>
      </c>
      <c r="G45" s="10">
        <f t="shared" si="3"/>
        <v>0</v>
      </c>
      <c r="H45" s="10">
        <f t="shared" si="3"/>
        <v>158</v>
      </c>
      <c r="I45" s="10">
        <f t="shared" si="3"/>
        <v>0</v>
      </c>
      <c r="J45" s="10">
        <f t="shared" si="3"/>
        <v>0</v>
      </c>
      <c r="K45" s="10">
        <f t="shared" si="3"/>
        <v>0</v>
      </c>
      <c r="L45" s="10">
        <f>ROUND(L$39*INDEX($E$6:$Q$10,MATCH($B45,$B$6:$B$10,0),MATCH(L$40,$E$5:$Q$5,0)),0)</f>
        <v>0</v>
      </c>
      <c r="M45" s="10">
        <f t="shared" si="4"/>
        <v>0</v>
      </c>
      <c r="N45" s="10">
        <f t="shared" si="4"/>
        <v>0</v>
      </c>
    </row>
    <row r="48" s="7" customFormat="1" ht="13.5" spans="2:14">
      <c r="B48" s="17" t="s">
        <v>288</v>
      </c>
      <c r="C48" s="17" t="s">
        <v>467</v>
      </c>
      <c r="D48" s="18" t="s">
        <v>468</v>
      </c>
      <c r="E48" s="19" t="s">
        <v>469</v>
      </c>
      <c r="F48" s="20" t="s">
        <v>487</v>
      </c>
      <c r="G48" s="20" t="s">
        <v>488</v>
      </c>
      <c r="H48" s="19" t="s">
        <v>472</v>
      </c>
      <c r="I48" s="20" t="s">
        <v>489</v>
      </c>
      <c r="J48" s="19" t="s">
        <v>474</v>
      </c>
      <c r="K48" s="18" t="s">
        <v>456</v>
      </c>
      <c r="L48" s="20" t="s">
        <v>457</v>
      </c>
      <c r="M48" s="19" t="s">
        <v>458</v>
      </c>
      <c r="N48" s="19" t="s">
        <v>459</v>
      </c>
    </row>
    <row r="49" s="8" customFormat="1" ht="13.5" spans="2:15">
      <c r="B49" s="8" t="s">
        <v>476</v>
      </c>
      <c r="C49" s="8">
        <v>0</v>
      </c>
      <c r="D49" s="8">
        <v>1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1</v>
      </c>
      <c r="L49" s="8">
        <v>0</v>
      </c>
      <c r="M49" s="8">
        <v>0</v>
      </c>
      <c r="N49" s="8">
        <v>0</v>
      </c>
      <c r="O49" s="8">
        <f>SUM(C49:N49)</f>
        <v>2</v>
      </c>
    </row>
    <row r="50" s="9" customFormat="1" ht="13.5" spans="2:14">
      <c r="B50" s="9" t="s">
        <v>477</v>
      </c>
      <c r="C50" s="9" t="s">
        <v>467</v>
      </c>
      <c r="D50" s="9" t="s">
        <v>478</v>
      </c>
      <c r="E50" s="9" t="s">
        <v>479</v>
      </c>
      <c r="F50" s="9" t="s">
        <v>470</v>
      </c>
      <c r="G50" s="9" t="s">
        <v>471</v>
      </c>
      <c r="H50" s="9" t="s">
        <v>480</v>
      </c>
      <c r="I50" s="9" t="s">
        <v>473</v>
      </c>
      <c r="J50" s="9" t="s">
        <v>481</v>
      </c>
      <c r="K50" s="9" t="s">
        <v>456</v>
      </c>
      <c r="L50" s="9" t="s">
        <v>460</v>
      </c>
      <c r="M50" s="9" t="s">
        <v>458</v>
      </c>
      <c r="N50" s="9" t="s">
        <v>459</v>
      </c>
    </row>
    <row r="51" s="10" customFormat="1" ht="13.5" spans="2:14">
      <c r="B51" s="10" t="s">
        <v>482</v>
      </c>
      <c r="C51" s="10">
        <f t="shared" ref="C51:K55" si="5">ROUND(C$49*INDEX($E$6:$P$10,MATCH($B51,$B$6:$B$10,0),MATCH(C$50,$E$5:$P$5,0)),0)</f>
        <v>0</v>
      </c>
      <c r="D51" s="10">
        <f t="shared" si="5"/>
        <v>22</v>
      </c>
      <c r="E51" s="10">
        <f t="shared" si="5"/>
        <v>0</v>
      </c>
      <c r="F51" s="10">
        <f t="shared" si="5"/>
        <v>0</v>
      </c>
      <c r="G51" s="10">
        <f t="shared" si="5"/>
        <v>0</v>
      </c>
      <c r="H51" s="10">
        <f t="shared" si="5"/>
        <v>0</v>
      </c>
      <c r="I51" s="10">
        <f t="shared" si="5"/>
        <v>0</v>
      </c>
      <c r="J51" s="10">
        <f t="shared" si="5"/>
        <v>0</v>
      </c>
      <c r="K51" s="10">
        <f t="shared" si="5"/>
        <v>22</v>
      </c>
      <c r="L51" s="10">
        <f>ROUND(L$49*INDEX($E$6:$Q$10,MATCH($B51,$B$6:$B$10,0),MATCH(L$50,$E$5:$Q$5,0)),0)</f>
        <v>0</v>
      </c>
      <c r="M51" s="10">
        <f t="shared" ref="M51:N55" si="6">ROUND(M$49*INDEX($E$6:$P$10,MATCH($B51,$B$6:$B$10,0),MATCH(M$50,$E$5:$P$5,0)),0)</f>
        <v>0</v>
      </c>
      <c r="N51" s="10">
        <f t="shared" si="6"/>
        <v>0</v>
      </c>
    </row>
    <row r="52" s="10" customFormat="1" ht="13.5" spans="2:14">
      <c r="B52" s="10" t="s">
        <v>483</v>
      </c>
      <c r="C52" s="10">
        <f t="shared" si="5"/>
        <v>0</v>
      </c>
      <c r="D52" s="10">
        <f t="shared" si="5"/>
        <v>38</v>
      </c>
      <c r="E52" s="10">
        <f t="shared" si="5"/>
        <v>0</v>
      </c>
      <c r="F52" s="10">
        <f t="shared" si="5"/>
        <v>0</v>
      </c>
      <c r="G52" s="10">
        <f t="shared" si="5"/>
        <v>0</v>
      </c>
      <c r="H52" s="10">
        <f t="shared" si="5"/>
        <v>0</v>
      </c>
      <c r="I52" s="10">
        <f t="shared" si="5"/>
        <v>0</v>
      </c>
      <c r="J52" s="10">
        <f t="shared" si="5"/>
        <v>0</v>
      </c>
      <c r="K52" s="10">
        <f t="shared" si="5"/>
        <v>38</v>
      </c>
      <c r="L52" s="10">
        <f>ROUND(L$49*INDEX($E$6:$Q$10,MATCH($B52,$B$6:$B$10,0),MATCH(L$50,$E$5:$Q$5,0)),0)</f>
        <v>0</v>
      </c>
      <c r="M52" s="10">
        <f t="shared" si="6"/>
        <v>0</v>
      </c>
      <c r="N52" s="10">
        <f t="shared" si="6"/>
        <v>0</v>
      </c>
    </row>
    <row r="53" s="10" customFormat="1" ht="13.5" spans="2:14">
      <c r="B53" s="10" t="s">
        <v>484</v>
      </c>
      <c r="C53" s="10">
        <f t="shared" si="5"/>
        <v>0</v>
      </c>
      <c r="D53" s="10">
        <f t="shared" si="5"/>
        <v>78</v>
      </c>
      <c r="E53" s="10">
        <f t="shared" si="5"/>
        <v>0</v>
      </c>
      <c r="F53" s="10">
        <f t="shared" si="5"/>
        <v>0</v>
      </c>
      <c r="G53" s="10">
        <f t="shared" si="5"/>
        <v>0</v>
      </c>
      <c r="H53" s="10">
        <f t="shared" si="5"/>
        <v>0</v>
      </c>
      <c r="I53" s="10">
        <f t="shared" si="5"/>
        <v>0</v>
      </c>
      <c r="J53" s="10">
        <f t="shared" si="5"/>
        <v>0</v>
      </c>
      <c r="K53" s="10">
        <f t="shared" si="5"/>
        <v>78</v>
      </c>
      <c r="L53" s="10">
        <f>ROUND(L$49*INDEX($E$6:$Q$10,MATCH($B53,$B$6:$B$10,0),MATCH(L$50,$E$5:$Q$5,0)),0)</f>
        <v>0</v>
      </c>
      <c r="M53" s="10">
        <f t="shared" si="6"/>
        <v>0</v>
      </c>
      <c r="N53" s="10">
        <f t="shared" si="6"/>
        <v>0</v>
      </c>
    </row>
    <row r="54" s="10" customFormat="1" ht="13.5" spans="2:14">
      <c r="B54" s="10" t="s">
        <v>485</v>
      </c>
      <c r="C54" s="10">
        <f t="shared" si="5"/>
        <v>0</v>
      </c>
      <c r="D54" s="10">
        <f t="shared" si="5"/>
        <v>111</v>
      </c>
      <c r="E54" s="10">
        <f t="shared" si="5"/>
        <v>0</v>
      </c>
      <c r="F54" s="10">
        <f t="shared" si="5"/>
        <v>0</v>
      </c>
      <c r="G54" s="10">
        <f t="shared" si="5"/>
        <v>0</v>
      </c>
      <c r="H54" s="10">
        <f t="shared" si="5"/>
        <v>0</v>
      </c>
      <c r="I54" s="10">
        <f t="shared" si="5"/>
        <v>0</v>
      </c>
      <c r="J54" s="10">
        <f t="shared" si="5"/>
        <v>0</v>
      </c>
      <c r="K54" s="10">
        <f t="shared" si="5"/>
        <v>111</v>
      </c>
      <c r="L54" s="10">
        <f>ROUND(L$49*INDEX($E$6:$Q$10,MATCH($B54,$B$6:$B$10,0),MATCH(L$50,$E$5:$Q$5,0)),0)</f>
        <v>0</v>
      </c>
      <c r="M54" s="10">
        <f t="shared" si="6"/>
        <v>0</v>
      </c>
      <c r="N54" s="10">
        <f t="shared" si="6"/>
        <v>0</v>
      </c>
    </row>
    <row r="55" s="10" customFormat="1" ht="13.5" spans="2:14">
      <c r="B55" s="10" t="s">
        <v>486</v>
      </c>
      <c r="C55" s="10">
        <f t="shared" si="5"/>
        <v>0</v>
      </c>
      <c r="D55" s="10">
        <f t="shared" si="5"/>
        <v>158</v>
      </c>
      <c r="E55" s="10">
        <f t="shared" si="5"/>
        <v>0</v>
      </c>
      <c r="F55" s="10">
        <f t="shared" si="5"/>
        <v>0</v>
      </c>
      <c r="G55" s="10">
        <f t="shared" si="5"/>
        <v>0</v>
      </c>
      <c r="H55" s="10">
        <f t="shared" si="5"/>
        <v>0</v>
      </c>
      <c r="I55" s="10">
        <f t="shared" si="5"/>
        <v>0</v>
      </c>
      <c r="J55" s="10">
        <f t="shared" si="5"/>
        <v>0</v>
      </c>
      <c r="K55" s="10">
        <f t="shared" si="5"/>
        <v>158</v>
      </c>
      <c r="L55" s="10">
        <f>ROUND(L$49*INDEX($E$6:$Q$10,MATCH($B55,$B$6:$B$10,0),MATCH(L$50,$E$5:$Q$5,0)),0)</f>
        <v>0</v>
      </c>
      <c r="M55" s="10">
        <f t="shared" si="6"/>
        <v>0</v>
      </c>
      <c r="N55" s="10">
        <f t="shared" si="6"/>
        <v>0</v>
      </c>
    </row>
    <row r="58" s="7" customFormat="1" ht="13.5" spans="2:14">
      <c r="B58" s="17" t="s">
        <v>277</v>
      </c>
      <c r="C58" s="17" t="s">
        <v>467</v>
      </c>
      <c r="D58" s="18" t="s">
        <v>468</v>
      </c>
      <c r="E58" s="19" t="s">
        <v>469</v>
      </c>
      <c r="F58" s="19" t="s">
        <v>487</v>
      </c>
      <c r="G58" s="20" t="s">
        <v>488</v>
      </c>
      <c r="H58" s="20" t="s">
        <v>472</v>
      </c>
      <c r="I58" s="19" t="s">
        <v>489</v>
      </c>
      <c r="J58" s="20" t="s">
        <v>474</v>
      </c>
      <c r="K58" s="18" t="s">
        <v>456</v>
      </c>
      <c r="L58" s="20" t="s">
        <v>457</v>
      </c>
      <c r="M58" s="20" t="s">
        <v>458</v>
      </c>
      <c r="N58" s="20" t="s">
        <v>459</v>
      </c>
    </row>
    <row r="59" s="8" customFormat="1" ht="13.5" spans="2:15">
      <c r="B59" s="8" t="s">
        <v>476</v>
      </c>
      <c r="C59" s="8">
        <v>0</v>
      </c>
      <c r="D59" s="8">
        <v>0.7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1.3</v>
      </c>
      <c r="L59" s="8">
        <v>0</v>
      </c>
      <c r="M59" s="8">
        <v>0</v>
      </c>
      <c r="N59" s="8">
        <v>0</v>
      </c>
      <c r="O59" s="8">
        <f>SUM(C59:N59)</f>
        <v>2</v>
      </c>
    </row>
    <row r="60" s="9" customFormat="1" ht="13.5" spans="2:14">
      <c r="B60" s="9" t="s">
        <v>477</v>
      </c>
      <c r="C60" s="9" t="s">
        <v>467</v>
      </c>
      <c r="D60" s="9" t="s">
        <v>478</v>
      </c>
      <c r="E60" s="9" t="s">
        <v>479</v>
      </c>
      <c r="F60" s="9" t="s">
        <v>470</v>
      </c>
      <c r="G60" s="9" t="s">
        <v>471</v>
      </c>
      <c r="H60" s="9" t="s">
        <v>480</v>
      </c>
      <c r="I60" s="9" t="s">
        <v>473</v>
      </c>
      <c r="J60" s="9" t="s">
        <v>481</v>
      </c>
      <c r="K60" s="9" t="s">
        <v>456</v>
      </c>
      <c r="L60" s="9" t="s">
        <v>460</v>
      </c>
      <c r="M60" s="9" t="s">
        <v>458</v>
      </c>
      <c r="N60" s="9" t="s">
        <v>459</v>
      </c>
    </row>
    <row r="61" s="10" customFormat="1" ht="13.5" spans="2:14">
      <c r="B61" s="10" t="s">
        <v>482</v>
      </c>
      <c r="C61" s="10">
        <f t="shared" ref="C61:K65" si="7">ROUND(C$59*INDEX($E$6:$P$10,MATCH($B61,$B$6:$B$10,0),MATCH(C$60,$E$5:$P$5,0)),0)</f>
        <v>0</v>
      </c>
      <c r="D61" s="10">
        <f t="shared" si="7"/>
        <v>15</v>
      </c>
      <c r="E61" s="10">
        <f t="shared" si="7"/>
        <v>0</v>
      </c>
      <c r="F61" s="10">
        <f t="shared" si="7"/>
        <v>0</v>
      </c>
      <c r="G61" s="10">
        <f t="shared" si="7"/>
        <v>0</v>
      </c>
      <c r="H61" s="10">
        <f t="shared" si="7"/>
        <v>0</v>
      </c>
      <c r="I61" s="10">
        <f t="shared" si="7"/>
        <v>0</v>
      </c>
      <c r="J61" s="10">
        <f t="shared" si="7"/>
        <v>0</v>
      </c>
      <c r="K61" s="10">
        <f t="shared" si="7"/>
        <v>29</v>
      </c>
      <c r="L61" s="10">
        <f>ROUND(L$59*INDEX($E$6:$Q$10,MATCH($B61,$B$6:$B$10,0),MATCH(L$60,$E$5:$Q$5,0)),0)</f>
        <v>0</v>
      </c>
      <c r="M61" s="10">
        <f t="shared" ref="M61:N65" si="8">ROUND(M$59*INDEX($E$6:$P$10,MATCH($B61,$B$6:$B$10,0),MATCH(M$60,$E$5:$P$5,0)),0)</f>
        <v>0</v>
      </c>
      <c r="N61" s="10">
        <f t="shared" si="8"/>
        <v>0</v>
      </c>
    </row>
    <row r="62" s="10" customFormat="1" ht="13.5" spans="2:14">
      <c r="B62" s="10" t="s">
        <v>483</v>
      </c>
      <c r="C62" s="10">
        <f t="shared" si="7"/>
        <v>0</v>
      </c>
      <c r="D62" s="10">
        <f t="shared" si="7"/>
        <v>27</v>
      </c>
      <c r="E62" s="10">
        <f t="shared" si="7"/>
        <v>0</v>
      </c>
      <c r="F62" s="10">
        <f t="shared" si="7"/>
        <v>0</v>
      </c>
      <c r="G62" s="10">
        <f t="shared" si="7"/>
        <v>0</v>
      </c>
      <c r="H62" s="10">
        <f t="shared" si="7"/>
        <v>0</v>
      </c>
      <c r="I62" s="10">
        <f t="shared" si="7"/>
        <v>0</v>
      </c>
      <c r="J62" s="10">
        <f t="shared" si="7"/>
        <v>0</v>
      </c>
      <c r="K62" s="10">
        <f t="shared" si="7"/>
        <v>49</v>
      </c>
      <c r="L62" s="10">
        <f>ROUND(L$59*INDEX($E$6:$Q$10,MATCH($B62,$B$6:$B$10,0),MATCH(L$60,$E$5:$Q$5,0)),0)</f>
        <v>0</v>
      </c>
      <c r="M62" s="10">
        <f t="shared" si="8"/>
        <v>0</v>
      </c>
      <c r="N62" s="10">
        <f t="shared" si="8"/>
        <v>0</v>
      </c>
    </row>
    <row r="63" s="10" customFormat="1" ht="13.5" spans="2:14">
      <c r="B63" s="10" t="s">
        <v>484</v>
      </c>
      <c r="C63" s="10">
        <f t="shared" si="7"/>
        <v>0</v>
      </c>
      <c r="D63" s="10">
        <f t="shared" si="7"/>
        <v>55</v>
      </c>
      <c r="E63" s="10">
        <f t="shared" si="7"/>
        <v>0</v>
      </c>
      <c r="F63" s="10">
        <f t="shared" si="7"/>
        <v>0</v>
      </c>
      <c r="G63" s="10">
        <f t="shared" si="7"/>
        <v>0</v>
      </c>
      <c r="H63" s="10">
        <f t="shared" si="7"/>
        <v>0</v>
      </c>
      <c r="I63" s="10">
        <f t="shared" si="7"/>
        <v>0</v>
      </c>
      <c r="J63" s="10">
        <f t="shared" si="7"/>
        <v>0</v>
      </c>
      <c r="K63" s="10">
        <f t="shared" si="7"/>
        <v>101</v>
      </c>
      <c r="L63" s="10">
        <f>ROUND(L$59*INDEX($E$6:$Q$10,MATCH($B63,$B$6:$B$10,0),MATCH(L$60,$E$5:$Q$5,0)),0)</f>
        <v>0</v>
      </c>
      <c r="M63" s="10">
        <f t="shared" si="8"/>
        <v>0</v>
      </c>
      <c r="N63" s="10">
        <f t="shared" si="8"/>
        <v>0</v>
      </c>
    </row>
    <row r="64" s="10" customFormat="1" ht="13.5" spans="2:14">
      <c r="B64" s="10" t="s">
        <v>485</v>
      </c>
      <c r="C64" s="10">
        <f t="shared" si="7"/>
        <v>0</v>
      </c>
      <c r="D64" s="10">
        <f t="shared" si="7"/>
        <v>78</v>
      </c>
      <c r="E64" s="10">
        <f t="shared" si="7"/>
        <v>0</v>
      </c>
      <c r="F64" s="10">
        <f t="shared" si="7"/>
        <v>0</v>
      </c>
      <c r="G64" s="10">
        <f t="shared" si="7"/>
        <v>0</v>
      </c>
      <c r="H64" s="10">
        <f t="shared" si="7"/>
        <v>0</v>
      </c>
      <c r="I64" s="10">
        <f t="shared" si="7"/>
        <v>0</v>
      </c>
      <c r="J64" s="10">
        <f t="shared" si="7"/>
        <v>0</v>
      </c>
      <c r="K64" s="10">
        <f t="shared" si="7"/>
        <v>144</v>
      </c>
      <c r="L64" s="10">
        <f>ROUND(L$59*INDEX($E$6:$Q$10,MATCH($B64,$B$6:$B$10,0),MATCH(L$60,$E$5:$Q$5,0)),0)</f>
        <v>0</v>
      </c>
      <c r="M64" s="10">
        <f t="shared" si="8"/>
        <v>0</v>
      </c>
      <c r="N64" s="10">
        <f t="shared" si="8"/>
        <v>0</v>
      </c>
    </row>
    <row r="65" s="10" customFormat="1" ht="13.5" spans="2:14">
      <c r="B65" s="10" t="s">
        <v>486</v>
      </c>
      <c r="C65" s="10">
        <f t="shared" si="7"/>
        <v>0</v>
      </c>
      <c r="D65" s="10">
        <f t="shared" si="7"/>
        <v>111</v>
      </c>
      <c r="E65" s="10">
        <f t="shared" si="7"/>
        <v>0</v>
      </c>
      <c r="F65" s="10">
        <f t="shared" si="7"/>
        <v>0</v>
      </c>
      <c r="G65" s="10">
        <f t="shared" si="7"/>
        <v>0</v>
      </c>
      <c r="H65" s="10">
        <f t="shared" si="7"/>
        <v>0</v>
      </c>
      <c r="I65" s="10">
        <f t="shared" si="7"/>
        <v>0</v>
      </c>
      <c r="J65" s="10">
        <f t="shared" si="7"/>
        <v>0</v>
      </c>
      <c r="K65" s="10">
        <f t="shared" si="7"/>
        <v>205</v>
      </c>
      <c r="L65" s="10">
        <f>ROUND(L$59*INDEX($E$6:$Q$10,MATCH($B65,$B$6:$B$10,0),MATCH(L$60,$E$5:$Q$5,0)),0)</f>
        <v>0</v>
      </c>
      <c r="M65" s="10">
        <f t="shared" si="8"/>
        <v>0</v>
      </c>
      <c r="N65" s="10">
        <f t="shared" si="8"/>
        <v>0</v>
      </c>
    </row>
    <row r="67" s="7" customFormat="1" ht="13.5" spans="2:14">
      <c r="B67" s="17" t="s">
        <v>490</v>
      </c>
      <c r="C67" s="17" t="s">
        <v>467</v>
      </c>
      <c r="D67" s="18" t="s">
        <v>468</v>
      </c>
      <c r="E67" s="19" t="s">
        <v>469</v>
      </c>
      <c r="F67" s="19" t="s">
        <v>487</v>
      </c>
      <c r="G67" s="19" t="s">
        <v>488</v>
      </c>
      <c r="H67" s="20" t="s">
        <v>472</v>
      </c>
      <c r="I67" s="20" t="s">
        <v>489</v>
      </c>
      <c r="J67" s="20" t="s">
        <v>474</v>
      </c>
      <c r="K67" s="19" t="s">
        <v>456</v>
      </c>
      <c r="L67" s="20" t="s">
        <v>457</v>
      </c>
      <c r="M67" s="20" t="s">
        <v>458</v>
      </c>
      <c r="N67" s="21" t="s">
        <v>459</v>
      </c>
    </row>
    <row r="68" s="8" customFormat="1" ht="13.5" spans="2:15">
      <c r="B68" s="8" t="s">
        <v>476</v>
      </c>
      <c r="C68" s="8">
        <v>0</v>
      </c>
      <c r="D68" s="8">
        <v>1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1</v>
      </c>
      <c r="O68" s="8">
        <f>SUM(C68:N68)</f>
        <v>2</v>
      </c>
    </row>
    <row r="69" s="9" customFormat="1" ht="13.5" spans="2:14">
      <c r="B69" s="9" t="s">
        <v>477</v>
      </c>
      <c r="C69" s="9" t="s">
        <v>467</v>
      </c>
      <c r="D69" s="9" t="s">
        <v>478</v>
      </c>
      <c r="E69" s="9" t="s">
        <v>479</v>
      </c>
      <c r="F69" s="9" t="s">
        <v>470</v>
      </c>
      <c r="G69" s="9" t="s">
        <v>471</v>
      </c>
      <c r="H69" s="9" t="s">
        <v>480</v>
      </c>
      <c r="I69" s="9" t="s">
        <v>473</v>
      </c>
      <c r="J69" s="9" t="s">
        <v>481</v>
      </c>
      <c r="K69" s="9" t="s">
        <v>456</v>
      </c>
      <c r="L69" s="9" t="s">
        <v>460</v>
      </c>
      <c r="M69" s="9" t="s">
        <v>458</v>
      </c>
      <c r="N69" s="9" t="s">
        <v>459</v>
      </c>
    </row>
    <row r="70" s="10" customFormat="1" ht="13.5" spans="2:14">
      <c r="B70" s="10" t="s">
        <v>482</v>
      </c>
      <c r="C70" s="10">
        <f t="shared" ref="C70:K74" si="9">ROUND(C$68*INDEX($E$6:$P$10,MATCH($B70,$B$6:$B$10,0),MATCH(C$69,$E$5:$P$5,0)),0)</f>
        <v>0</v>
      </c>
      <c r="D70" s="10">
        <f t="shared" si="9"/>
        <v>22</v>
      </c>
      <c r="E70" s="10">
        <f t="shared" si="9"/>
        <v>0</v>
      </c>
      <c r="F70" s="10">
        <f t="shared" si="9"/>
        <v>0</v>
      </c>
      <c r="G70" s="10">
        <f t="shared" si="9"/>
        <v>0</v>
      </c>
      <c r="H70" s="10">
        <f t="shared" si="9"/>
        <v>0</v>
      </c>
      <c r="I70" s="10">
        <f t="shared" si="9"/>
        <v>0</v>
      </c>
      <c r="J70" s="10">
        <f t="shared" si="9"/>
        <v>0</v>
      </c>
      <c r="K70" s="10">
        <f t="shared" si="9"/>
        <v>0</v>
      </c>
      <c r="L70" s="10">
        <f>ROUND(L$68*INDEX($E$6:$Q$10,MATCH($B70,$B$6:$B$10,0),MATCH(L$69,$E$5:$Q$5,0)),0)</f>
        <v>0</v>
      </c>
      <c r="M70" s="10">
        <f t="shared" ref="M70:N74" si="10">ROUND(M$68*INDEX($E$6:$P$10,MATCH($B70,$B$6:$B$10,0),MATCH(M$69,$E$5:$P$5,0)),0)</f>
        <v>0</v>
      </c>
      <c r="N70" s="10">
        <f t="shared" si="10"/>
        <v>22</v>
      </c>
    </row>
    <row r="71" s="10" customFormat="1" ht="13.5" spans="2:14">
      <c r="B71" s="10" t="s">
        <v>483</v>
      </c>
      <c r="C71" s="10">
        <f t="shared" si="9"/>
        <v>0</v>
      </c>
      <c r="D71" s="10">
        <f t="shared" si="9"/>
        <v>38</v>
      </c>
      <c r="E71" s="10">
        <f t="shared" si="9"/>
        <v>0</v>
      </c>
      <c r="F71" s="10">
        <f t="shared" si="9"/>
        <v>0</v>
      </c>
      <c r="G71" s="10">
        <f t="shared" si="9"/>
        <v>0</v>
      </c>
      <c r="H71" s="10">
        <f t="shared" si="9"/>
        <v>0</v>
      </c>
      <c r="I71" s="10">
        <f t="shared" si="9"/>
        <v>0</v>
      </c>
      <c r="J71" s="10">
        <f t="shared" si="9"/>
        <v>0</v>
      </c>
      <c r="K71" s="10">
        <f t="shared" si="9"/>
        <v>0</v>
      </c>
      <c r="L71" s="10">
        <f>ROUND(L$68*INDEX($E$6:$Q$10,MATCH($B71,$B$6:$B$10,0),MATCH(L$69,$E$5:$Q$5,0)),0)</f>
        <v>0</v>
      </c>
      <c r="M71" s="10">
        <f t="shared" si="10"/>
        <v>0</v>
      </c>
      <c r="N71" s="10">
        <f t="shared" si="10"/>
        <v>38</v>
      </c>
    </row>
    <row r="72" s="10" customFormat="1" ht="13.5" spans="2:14">
      <c r="B72" s="10" t="s">
        <v>484</v>
      </c>
      <c r="C72" s="10">
        <f t="shared" si="9"/>
        <v>0</v>
      </c>
      <c r="D72" s="10">
        <f t="shared" si="9"/>
        <v>78</v>
      </c>
      <c r="E72" s="10">
        <f t="shared" si="9"/>
        <v>0</v>
      </c>
      <c r="F72" s="10">
        <f t="shared" si="9"/>
        <v>0</v>
      </c>
      <c r="G72" s="10">
        <f t="shared" si="9"/>
        <v>0</v>
      </c>
      <c r="H72" s="10">
        <f t="shared" si="9"/>
        <v>0</v>
      </c>
      <c r="I72" s="10">
        <f t="shared" si="9"/>
        <v>0</v>
      </c>
      <c r="J72" s="10">
        <f t="shared" si="9"/>
        <v>0</v>
      </c>
      <c r="K72" s="10">
        <f t="shared" si="9"/>
        <v>0</v>
      </c>
      <c r="L72" s="10">
        <f>ROUND(L$68*INDEX($E$6:$Q$10,MATCH($B72,$B$6:$B$10,0),MATCH(L$69,$E$5:$Q$5,0)),0)</f>
        <v>0</v>
      </c>
      <c r="M72" s="10">
        <f t="shared" si="10"/>
        <v>0</v>
      </c>
      <c r="N72" s="10">
        <f t="shared" si="10"/>
        <v>78</v>
      </c>
    </row>
    <row r="73" s="10" customFormat="1" ht="13.5" spans="2:14">
      <c r="B73" s="10" t="s">
        <v>485</v>
      </c>
      <c r="C73" s="10">
        <f t="shared" si="9"/>
        <v>0</v>
      </c>
      <c r="D73" s="10">
        <f t="shared" si="9"/>
        <v>111</v>
      </c>
      <c r="E73" s="10">
        <f t="shared" si="9"/>
        <v>0</v>
      </c>
      <c r="F73" s="10">
        <f t="shared" si="9"/>
        <v>0</v>
      </c>
      <c r="G73" s="10">
        <f t="shared" si="9"/>
        <v>0</v>
      </c>
      <c r="H73" s="10">
        <f t="shared" si="9"/>
        <v>0</v>
      </c>
      <c r="I73" s="10">
        <f t="shared" si="9"/>
        <v>0</v>
      </c>
      <c r="J73" s="10">
        <f t="shared" si="9"/>
        <v>0</v>
      </c>
      <c r="K73" s="10">
        <f t="shared" si="9"/>
        <v>0</v>
      </c>
      <c r="L73" s="10">
        <f>ROUND(L$68*INDEX($E$6:$Q$10,MATCH($B73,$B$6:$B$10,0),MATCH(L$69,$E$5:$Q$5,0)),0)</f>
        <v>0</v>
      </c>
      <c r="M73" s="10">
        <f t="shared" si="10"/>
        <v>0</v>
      </c>
      <c r="N73" s="10">
        <f t="shared" si="10"/>
        <v>111</v>
      </c>
    </row>
    <row r="74" s="10" customFormat="1" ht="13.5" spans="2:14">
      <c r="B74" s="10" t="s">
        <v>486</v>
      </c>
      <c r="C74" s="10">
        <f t="shared" si="9"/>
        <v>0</v>
      </c>
      <c r="D74" s="10">
        <f t="shared" si="9"/>
        <v>158</v>
      </c>
      <c r="E74" s="10">
        <f t="shared" si="9"/>
        <v>0</v>
      </c>
      <c r="F74" s="10">
        <f t="shared" si="9"/>
        <v>0</v>
      </c>
      <c r="G74" s="10">
        <f t="shared" si="9"/>
        <v>0</v>
      </c>
      <c r="H74" s="10">
        <f t="shared" si="9"/>
        <v>0</v>
      </c>
      <c r="I74" s="10">
        <f t="shared" si="9"/>
        <v>0</v>
      </c>
      <c r="J74" s="10">
        <f t="shared" si="9"/>
        <v>0</v>
      </c>
      <c r="K74" s="10">
        <f t="shared" si="9"/>
        <v>0</v>
      </c>
      <c r="L74" s="10">
        <f>ROUND(L$68*INDEX($E$6:$Q$10,MATCH($B74,$B$6:$B$10,0),MATCH(L$69,$E$5:$Q$5,0)),0)</f>
        <v>0</v>
      </c>
      <c r="M74" s="10">
        <f t="shared" si="10"/>
        <v>0</v>
      </c>
      <c r="N74" s="10">
        <f t="shared" si="10"/>
        <v>158</v>
      </c>
    </row>
    <row r="77" s="7" customFormat="1" ht="13.5" spans="2:14">
      <c r="B77" s="17" t="s">
        <v>491</v>
      </c>
      <c r="C77" s="17" t="s">
        <v>467</v>
      </c>
      <c r="D77" s="18" t="s">
        <v>468</v>
      </c>
      <c r="E77" s="20" t="s">
        <v>469</v>
      </c>
      <c r="F77" s="20" t="s">
        <v>487</v>
      </c>
      <c r="G77" s="20" t="s">
        <v>488</v>
      </c>
      <c r="H77" s="18" t="s">
        <v>472</v>
      </c>
      <c r="I77" s="20" t="s">
        <v>489</v>
      </c>
      <c r="J77" s="18" t="s">
        <v>474</v>
      </c>
      <c r="K77" s="19" t="s">
        <v>456</v>
      </c>
      <c r="L77" s="20" t="s">
        <v>457</v>
      </c>
      <c r="M77" s="20" t="s">
        <v>458</v>
      </c>
      <c r="N77" s="19" t="s">
        <v>459</v>
      </c>
    </row>
    <row r="78" s="8" customFormat="1" ht="13.5" spans="2:15">
      <c r="B78" s="8" t="s">
        <v>476</v>
      </c>
      <c r="C78" s="8">
        <v>0</v>
      </c>
      <c r="D78" s="8">
        <v>1</v>
      </c>
      <c r="E78" s="8">
        <v>0</v>
      </c>
      <c r="F78" s="8">
        <v>0</v>
      </c>
      <c r="G78" s="8">
        <v>0</v>
      </c>
      <c r="H78" s="8">
        <v>0.5</v>
      </c>
      <c r="I78" s="8">
        <v>0</v>
      </c>
      <c r="J78" s="8">
        <v>0.5</v>
      </c>
      <c r="K78" s="8">
        <v>0</v>
      </c>
      <c r="L78" s="8">
        <v>0</v>
      </c>
      <c r="M78" s="8">
        <v>0</v>
      </c>
      <c r="N78" s="8">
        <v>0</v>
      </c>
      <c r="O78" s="8">
        <f>SUM(C78:N78)</f>
        <v>2</v>
      </c>
    </row>
    <row r="79" s="9" customFormat="1" ht="13.5" spans="2:14">
      <c r="B79" s="9" t="s">
        <v>477</v>
      </c>
      <c r="C79" s="9" t="s">
        <v>467</v>
      </c>
      <c r="D79" s="9" t="s">
        <v>478</v>
      </c>
      <c r="E79" s="9" t="s">
        <v>479</v>
      </c>
      <c r="F79" s="9" t="s">
        <v>470</v>
      </c>
      <c r="G79" s="9" t="s">
        <v>471</v>
      </c>
      <c r="H79" s="9" t="s">
        <v>480</v>
      </c>
      <c r="I79" s="9" t="s">
        <v>473</v>
      </c>
      <c r="J79" s="9" t="s">
        <v>481</v>
      </c>
      <c r="K79" s="9" t="s">
        <v>456</v>
      </c>
      <c r="L79" s="9" t="s">
        <v>460</v>
      </c>
      <c r="M79" s="9" t="s">
        <v>458</v>
      </c>
      <c r="N79" s="9" t="s">
        <v>459</v>
      </c>
    </row>
    <row r="80" s="10" customFormat="1" ht="13.5" spans="2:14">
      <c r="B80" s="10" t="s">
        <v>482</v>
      </c>
      <c r="C80" s="10">
        <f t="shared" ref="C80:K84" si="11">ROUND(C$78*INDEX($E$6:$P$10,MATCH($B80,$B$6:$B$10,0),MATCH(C$79,$E$5:$P$5,0)),0)</f>
        <v>0</v>
      </c>
      <c r="D80" s="10">
        <f t="shared" si="11"/>
        <v>22</v>
      </c>
      <c r="E80" s="10">
        <f t="shared" si="11"/>
        <v>0</v>
      </c>
      <c r="F80" s="10">
        <f t="shared" si="11"/>
        <v>0</v>
      </c>
      <c r="G80" s="10">
        <f t="shared" si="11"/>
        <v>0</v>
      </c>
      <c r="H80" s="10">
        <f t="shared" si="11"/>
        <v>11</v>
      </c>
      <c r="I80" s="10">
        <f t="shared" si="11"/>
        <v>0</v>
      </c>
      <c r="J80" s="10">
        <f t="shared" si="11"/>
        <v>11</v>
      </c>
      <c r="K80" s="10">
        <f t="shared" si="11"/>
        <v>0</v>
      </c>
      <c r="L80" s="10">
        <f>ROUND(L$78*INDEX($E$6:$Q$10,MATCH($B80,$B$6:$B$10,0),MATCH(L$79,$E$5:$Q$5,0)),0)</f>
        <v>0</v>
      </c>
      <c r="M80" s="10">
        <f t="shared" ref="M80:N84" si="12">ROUND(M$78*INDEX($E$6:$P$10,MATCH($B80,$B$6:$B$10,0),MATCH(M$79,$E$5:$P$5,0)),0)</f>
        <v>0</v>
      </c>
      <c r="N80" s="10">
        <f t="shared" si="12"/>
        <v>0</v>
      </c>
    </row>
    <row r="81" s="10" customFormat="1" ht="13.5" spans="2:14">
      <c r="B81" s="10" t="s">
        <v>483</v>
      </c>
      <c r="C81" s="10">
        <f t="shared" si="11"/>
        <v>0</v>
      </c>
      <c r="D81" s="10">
        <f t="shared" si="11"/>
        <v>38</v>
      </c>
      <c r="E81" s="10">
        <f t="shared" si="11"/>
        <v>0</v>
      </c>
      <c r="F81" s="10">
        <f t="shared" si="11"/>
        <v>0</v>
      </c>
      <c r="G81" s="10">
        <f t="shared" si="11"/>
        <v>0</v>
      </c>
      <c r="H81" s="10">
        <f t="shared" si="11"/>
        <v>19</v>
      </c>
      <c r="I81" s="10">
        <f t="shared" si="11"/>
        <v>0</v>
      </c>
      <c r="J81" s="10">
        <f t="shared" si="11"/>
        <v>19</v>
      </c>
      <c r="K81" s="10">
        <f t="shared" si="11"/>
        <v>0</v>
      </c>
      <c r="L81" s="10">
        <f>ROUND(L$78*INDEX($E$6:$Q$10,MATCH($B81,$B$6:$B$10,0),MATCH(L$79,$E$5:$Q$5,0)),0)</f>
        <v>0</v>
      </c>
      <c r="M81" s="10">
        <f t="shared" si="12"/>
        <v>0</v>
      </c>
      <c r="N81" s="10">
        <f t="shared" si="12"/>
        <v>0</v>
      </c>
    </row>
    <row r="82" s="10" customFormat="1" ht="13.5" spans="2:14">
      <c r="B82" s="10" t="s">
        <v>484</v>
      </c>
      <c r="C82" s="10">
        <f t="shared" si="11"/>
        <v>0</v>
      </c>
      <c r="D82" s="10">
        <f t="shared" si="11"/>
        <v>78</v>
      </c>
      <c r="E82" s="10">
        <f t="shared" si="11"/>
        <v>0</v>
      </c>
      <c r="F82" s="10">
        <f t="shared" si="11"/>
        <v>0</v>
      </c>
      <c r="G82" s="10">
        <f t="shared" si="11"/>
        <v>0</v>
      </c>
      <c r="H82" s="10">
        <f t="shared" si="11"/>
        <v>39</v>
      </c>
      <c r="I82" s="10">
        <f t="shared" si="11"/>
        <v>0</v>
      </c>
      <c r="J82" s="10">
        <f t="shared" si="11"/>
        <v>39</v>
      </c>
      <c r="K82" s="10">
        <f t="shared" si="11"/>
        <v>0</v>
      </c>
      <c r="L82" s="10">
        <f>ROUND(L$78*INDEX($E$6:$Q$10,MATCH($B82,$B$6:$B$10,0),MATCH(L$79,$E$5:$Q$5,0)),0)</f>
        <v>0</v>
      </c>
      <c r="M82" s="10">
        <f t="shared" si="12"/>
        <v>0</v>
      </c>
      <c r="N82" s="10">
        <f t="shared" si="12"/>
        <v>0</v>
      </c>
    </row>
    <row r="83" s="10" customFormat="1" ht="13.5" spans="2:14">
      <c r="B83" s="10" t="s">
        <v>485</v>
      </c>
      <c r="C83" s="10">
        <f t="shared" si="11"/>
        <v>0</v>
      </c>
      <c r="D83" s="10">
        <f t="shared" si="11"/>
        <v>111</v>
      </c>
      <c r="E83" s="10">
        <f t="shared" si="11"/>
        <v>0</v>
      </c>
      <c r="F83" s="10">
        <f t="shared" si="11"/>
        <v>0</v>
      </c>
      <c r="G83" s="10">
        <f t="shared" si="11"/>
        <v>0</v>
      </c>
      <c r="H83" s="10">
        <f t="shared" si="11"/>
        <v>56</v>
      </c>
      <c r="I83" s="10">
        <f t="shared" si="11"/>
        <v>0</v>
      </c>
      <c r="J83" s="10">
        <f t="shared" si="11"/>
        <v>56</v>
      </c>
      <c r="K83" s="10">
        <f t="shared" si="11"/>
        <v>0</v>
      </c>
      <c r="L83" s="10">
        <f>ROUND(L$78*INDEX($E$6:$Q$10,MATCH($B83,$B$6:$B$10,0),MATCH(L$79,$E$5:$Q$5,0)),0)</f>
        <v>0</v>
      </c>
      <c r="M83" s="10">
        <f t="shared" si="12"/>
        <v>0</v>
      </c>
      <c r="N83" s="10">
        <f t="shared" si="12"/>
        <v>0</v>
      </c>
    </row>
    <row r="84" s="10" customFormat="1" ht="13.5" spans="2:14">
      <c r="B84" s="10" t="s">
        <v>486</v>
      </c>
      <c r="C84" s="10">
        <f t="shared" si="11"/>
        <v>0</v>
      </c>
      <c r="D84" s="10">
        <f t="shared" si="11"/>
        <v>158</v>
      </c>
      <c r="E84" s="10">
        <f t="shared" si="11"/>
        <v>0</v>
      </c>
      <c r="F84" s="10">
        <f t="shared" si="11"/>
        <v>0</v>
      </c>
      <c r="G84" s="10">
        <f t="shared" si="11"/>
        <v>0</v>
      </c>
      <c r="H84" s="10">
        <f t="shared" si="11"/>
        <v>79</v>
      </c>
      <c r="I84" s="10">
        <f t="shared" si="11"/>
        <v>0</v>
      </c>
      <c r="J84" s="10">
        <f t="shared" si="11"/>
        <v>79</v>
      </c>
      <c r="K84" s="10">
        <f t="shared" si="11"/>
        <v>0</v>
      </c>
      <c r="L84" s="10">
        <f>ROUND(L$78*INDEX($E$6:$Q$10,MATCH($B84,$B$6:$B$10,0),MATCH(L$79,$E$5:$Q$5,0)),0)</f>
        <v>0</v>
      </c>
      <c r="M84" s="10">
        <f t="shared" si="12"/>
        <v>0</v>
      </c>
      <c r="N84" s="10">
        <f t="shared" si="12"/>
        <v>0</v>
      </c>
    </row>
    <row r="87" s="7" customFormat="1" ht="13.5" spans="2:14">
      <c r="B87" s="17" t="s">
        <v>299</v>
      </c>
      <c r="C87" s="17" t="s">
        <v>467</v>
      </c>
      <c r="D87" s="18" t="s">
        <v>468</v>
      </c>
      <c r="E87" s="20" t="s">
        <v>469</v>
      </c>
      <c r="F87" s="20" t="s">
        <v>487</v>
      </c>
      <c r="G87" s="20" t="s">
        <v>488</v>
      </c>
      <c r="H87" s="19" t="s">
        <v>472</v>
      </c>
      <c r="I87" s="20" t="s">
        <v>489</v>
      </c>
      <c r="J87" s="19" t="s">
        <v>474</v>
      </c>
      <c r="K87" s="20" t="s">
        <v>456</v>
      </c>
      <c r="L87" s="20" t="s">
        <v>457</v>
      </c>
      <c r="M87" s="18" t="s">
        <v>458</v>
      </c>
      <c r="N87" s="19" t="s">
        <v>459</v>
      </c>
    </row>
    <row r="88" s="8" customFormat="1" ht="13.5" spans="2:15">
      <c r="B88" s="8" t="s">
        <v>476</v>
      </c>
      <c r="C88" s="8">
        <v>0</v>
      </c>
      <c r="D88" s="8">
        <v>1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1</v>
      </c>
      <c r="N88" s="8">
        <v>0</v>
      </c>
      <c r="O88" s="8">
        <f>SUM(C88:N88)</f>
        <v>2</v>
      </c>
    </row>
    <row r="89" s="9" customFormat="1" ht="13.5" spans="2:14">
      <c r="B89" s="9" t="s">
        <v>477</v>
      </c>
      <c r="C89" s="9" t="s">
        <v>467</v>
      </c>
      <c r="D89" s="9" t="s">
        <v>478</v>
      </c>
      <c r="E89" s="9" t="s">
        <v>479</v>
      </c>
      <c r="F89" s="9" t="s">
        <v>470</v>
      </c>
      <c r="G89" s="9" t="s">
        <v>471</v>
      </c>
      <c r="H89" s="9" t="s">
        <v>480</v>
      </c>
      <c r="I89" s="9" t="s">
        <v>473</v>
      </c>
      <c r="J89" s="9" t="s">
        <v>481</v>
      </c>
      <c r="K89" s="9" t="s">
        <v>456</v>
      </c>
      <c r="L89" s="9" t="s">
        <v>460</v>
      </c>
      <c r="M89" s="9" t="s">
        <v>458</v>
      </c>
      <c r="N89" s="9" t="s">
        <v>459</v>
      </c>
    </row>
    <row r="90" s="10" customFormat="1" ht="13.5" spans="2:14">
      <c r="B90" s="10" t="s">
        <v>482</v>
      </c>
      <c r="C90" s="10">
        <f t="shared" ref="C90:K94" si="13">ROUND(C$88*INDEX($E$6:$P$10,MATCH($B90,$B$6:$B$10,0),MATCH(C$89,$E$5:$P$5,0)),0)</f>
        <v>0</v>
      </c>
      <c r="D90" s="10">
        <f t="shared" si="13"/>
        <v>22</v>
      </c>
      <c r="E90" s="10">
        <f t="shared" si="13"/>
        <v>0</v>
      </c>
      <c r="F90" s="10">
        <f t="shared" si="13"/>
        <v>0</v>
      </c>
      <c r="G90" s="10">
        <f t="shared" si="13"/>
        <v>0</v>
      </c>
      <c r="H90" s="10">
        <f t="shared" si="13"/>
        <v>0</v>
      </c>
      <c r="I90" s="10">
        <f t="shared" si="13"/>
        <v>0</v>
      </c>
      <c r="J90" s="10">
        <f t="shared" si="13"/>
        <v>0</v>
      </c>
      <c r="K90" s="10">
        <f t="shared" si="13"/>
        <v>0</v>
      </c>
      <c r="L90" s="10">
        <f>ROUND(L$88*INDEX($E$6:$Q$10,MATCH($B90,$B$6:$B$10,0),MATCH(L$89,$E$5:$Q$5,0)),0)</f>
        <v>0</v>
      </c>
      <c r="M90" s="10">
        <f t="shared" ref="M90:N94" si="14">ROUND(M$88*INDEX($E$6:$P$10,MATCH($B90,$B$6:$B$10,0),MATCH(M$89,$E$5:$P$5,0)),0)</f>
        <v>11</v>
      </c>
      <c r="N90" s="10">
        <f t="shared" si="14"/>
        <v>0</v>
      </c>
    </row>
    <row r="91" s="10" customFormat="1" ht="13.5" spans="2:14">
      <c r="B91" s="10" t="s">
        <v>483</v>
      </c>
      <c r="C91" s="10">
        <f t="shared" si="13"/>
        <v>0</v>
      </c>
      <c r="D91" s="10">
        <f t="shared" si="13"/>
        <v>38</v>
      </c>
      <c r="E91" s="10">
        <f t="shared" si="13"/>
        <v>0</v>
      </c>
      <c r="F91" s="10">
        <f t="shared" si="13"/>
        <v>0</v>
      </c>
      <c r="G91" s="10">
        <f t="shared" si="13"/>
        <v>0</v>
      </c>
      <c r="H91" s="10">
        <f t="shared" si="13"/>
        <v>0</v>
      </c>
      <c r="I91" s="10">
        <f t="shared" si="13"/>
        <v>0</v>
      </c>
      <c r="J91" s="10">
        <f t="shared" si="13"/>
        <v>0</v>
      </c>
      <c r="K91" s="10">
        <f t="shared" si="13"/>
        <v>0</v>
      </c>
      <c r="L91" s="10">
        <f>ROUND(L$88*INDEX($E$6:$Q$10,MATCH($B91,$B$6:$B$10,0),MATCH(L$89,$E$5:$Q$5,0)),0)</f>
        <v>0</v>
      </c>
      <c r="M91" s="10">
        <f t="shared" si="14"/>
        <v>19</v>
      </c>
      <c r="N91" s="10">
        <f t="shared" si="14"/>
        <v>0</v>
      </c>
    </row>
    <row r="92" s="10" customFormat="1" ht="13.5" spans="2:14">
      <c r="B92" s="10" t="s">
        <v>484</v>
      </c>
      <c r="C92" s="10">
        <f t="shared" si="13"/>
        <v>0</v>
      </c>
      <c r="D92" s="10">
        <f t="shared" si="13"/>
        <v>78</v>
      </c>
      <c r="E92" s="10">
        <f t="shared" si="13"/>
        <v>0</v>
      </c>
      <c r="F92" s="10">
        <f t="shared" si="13"/>
        <v>0</v>
      </c>
      <c r="G92" s="10">
        <f t="shared" si="13"/>
        <v>0</v>
      </c>
      <c r="H92" s="10">
        <f t="shared" si="13"/>
        <v>0</v>
      </c>
      <c r="I92" s="10">
        <f t="shared" si="13"/>
        <v>0</v>
      </c>
      <c r="J92" s="10">
        <f t="shared" si="13"/>
        <v>0</v>
      </c>
      <c r="K92" s="10">
        <f t="shared" si="13"/>
        <v>0</v>
      </c>
      <c r="L92" s="10">
        <f>ROUND(L$88*INDEX($E$6:$Q$10,MATCH($B92,$B$6:$B$10,0),MATCH(L$89,$E$5:$Q$5,0)),0)</f>
        <v>0</v>
      </c>
      <c r="M92" s="10">
        <f t="shared" si="14"/>
        <v>39</v>
      </c>
      <c r="N92" s="10">
        <f t="shared" si="14"/>
        <v>0</v>
      </c>
    </row>
    <row r="93" s="10" customFormat="1" ht="13.5" spans="2:14">
      <c r="B93" s="10" t="s">
        <v>485</v>
      </c>
      <c r="C93" s="10">
        <f t="shared" si="13"/>
        <v>0</v>
      </c>
      <c r="D93" s="10">
        <f t="shared" si="13"/>
        <v>111</v>
      </c>
      <c r="E93" s="10">
        <f t="shared" si="13"/>
        <v>0</v>
      </c>
      <c r="F93" s="10">
        <f t="shared" si="13"/>
        <v>0</v>
      </c>
      <c r="G93" s="10">
        <f t="shared" si="13"/>
        <v>0</v>
      </c>
      <c r="H93" s="10">
        <f t="shared" si="13"/>
        <v>0</v>
      </c>
      <c r="I93" s="10">
        <f t="shared" si="13"/>
        <v>0</v>
      </c>
      <c r="J93" s="10">
        <f t="shared" si="13"/>
        <v>0</v>
      </c>
      <c r="K93" s="10">
        <f t="shared" si="13"/>
        <v>0</v>
      </c>
      <c r="L93" s="10">
        <f>ROUND(L$88*INDEX($E$6:$Q$10,MATCH($B93,$B$6:$B$10,0),MATCH(L$89,$E$5:$Q$5,0)),0)</f>
        <v>0</v>
      </c>
      <c r="M93" s="10">
        <f t="shared" si="14"/>
        <v>55</v>
      </c>
      <c r="N93" s="10">
        <f t="shared" si="14"/>
        <v>0</v>
      </c>
    </row>
    <row r="94" s="10" customFormat="1" ht="13.5" spans="2:14">
      <c r="B94" s="10" t="s">
        <v>486</v>
      </c>
      <c r="C94" s="10">
        <f t="shared" si="13"/>
        <v>0</v>
      </c>
      <c r="D94" s="10">
        <f t="shared" si="13"/>
        <v>158</v>
      </c>
      <c r="E94" s="10">
        <f t="shared" si="13"/>
        <v>0</v>
      </c>
      <c r="F94" s="10">
        <f t="shared" si="13"/>
        <v>0</v>
      </c>
      <c r="G94" s="10">
        <f t="shared" si="13"/>
        <v>0</v>
      </c>
      <c r="H94" s="10">
        <f t="shared" si="13"/>
        <v>0</v>
      </c>
      <c r="I94" s="10">
        <f t="shared" si="13"/>
        <v>0</v>
      </c>
      <c r="J94" s="10">
        <f t="shared" si="13"/>
        <v>0</v>
      </c>
      <c r="K94" s="10">
        <f t="shared" si="13"/>
        <v>0</v>
      </c>
      <c r="L94" s="10">
        <f>ROUND(L$88*INDEX($E$6:$Q$10,MATCH($B94,$B$6:$B$10,0),MATCH(L$89,$E$5:$Q$5,0)),0)</f>
        <v>0</v>
      </c>
      <c r="M94" s="10">
        <f t="shared" si="14"/>
        <v>79</v>
      </c>
      <c r="N94" s="10">
        <f t="shared" si="14"/>
        <v>0</v>
      </c>
    </row>
    <row r="97" s="7" customFormat="1" ht="13.5" spans="2:14">
      <c r="B97" s="17" t="s">
        <v>492</v>
      </c>
      <c r="C97" s="19" t="s">
        <v>493</v>
      </c>
      <c r="D97" s="17" t="s">
        <v>478</v>
      </c>
      <c r="E97" s="17" t="s">
        <v>479</v>
      </c>
      <c r="F97" s="18" t="s">
        <v>494</v>
      </c>
      <c r="G97" s="19" t="s">
        <v>488</v>
      </c>
      <c r="H97" s="17" t="s">
        <v>480</v>
      </c>
      <c r="I97" s="17" t="s">
        <v>473</v>
      </c>
      <c r="J97" s="18" t="s">
        <v>495</v>
      </c>
      <c r="K97" s="17" t="s">
        <v>456</v>
      </c>
      <c r="L97" s="18" t="s">
        <v>457</v>
      </c>
      <c r="M97" s="17" t="s">
        <v>458</v>
      </c>
      <c r="N97" s="17" t="s">
        <v>459</v>
      </c>
    </row>
    <row r="98" s="8" customFormat="1" ht="13.5" spans="2:15">
      <c r="B98" s="8" t="s">
        <v>476</v>
      </c>
      <c r="C98" s="8">
        <v>0</v>
      </c>
      <c r="D98" s="8">
        <v>0</v>
      </c>
      <c r="E98" s="8">
        <v>0</v>
      </c>
      <c r="F98" s="8">
        <v>0.2</v>
      </c>
      <c r="G98" s="8">
        <v>0</v>
      </c>
      <c r="H98" s="8">
        <v>0</v>
      </c>
      <c r="I98" s="8">
        <v>0</v>
      </c>
      <c r="J98" s="8">
        <v>0.7</v>
      </c>
      <c r="K98" s="8">
        <v>0</v>
      </c>
      <c r="L98" s="8">
        <v>1.1</v>
      </c>
      <c r="M98" s="8">
        <v>0</v>
      </c>
      <c r="N98" s="8">
        <v>0</v>
      </c>
      <c r="O98" s="8">
        <f>SUM(C98:N98)</f>
        <v>2</v>
      </c>
    </row>
    <row r="99" s="9" customFormat="1" ht="13.5" spans="2:14">
      <c r="B99" s="9" t="s">
        <v>477</v>
      </c>
      <c r="C99" s="9" t="s">
        <v>467</v>
      </c>
      <c r="D99" s="9" t="s">
        <v>478</v>
      </c>
      <c r="E99" s="9" t="s">
        <v>479</v>
      </c>
      <c r="F99" s="9" t="s">
        <v>470</v>
      </c>
      <c r="G99" s="9" t="s">
        <v>471</v>
      </c>
      <c r="H99" s="9" t="s">
        <v>480</v>
      </c>
      <c r="I99" s="9" t="s">
        <v>473</v>
      </c>
      <c r="J99" s="9" t="s">
        <v>481</v>
      </c>
      <c r="K99" s="9" t="s">
        <v>456</v>
      </c>
      <c r="L99" s="9" t="s">
        <v>457</v>
      </c>
      <c r="M99" s="9" t="s">
        <v>458</v>
      </c>
      <c r="N99" s="9" t="s">
        <v>459</v>
      </c>
    </row>
    <row r="100" s="10" customFormat="1" ht="13.5" spans="2:14">
      <c r="B100" s="10" t="s">
        <v>482</v>
      </c>
      <c r="C100" s="10">
        <f t="shared" ref="C100:N104" si="15">ROUND(C$98*INDEX($E$6:$P$10,MATCH($B100,$B$6:$B$10,0),MATCH(C$99,$E$5:$P$5,0)),0)</f>
        <v>0</v>
      </c>
      <c r="D100" s="10">
        <f t="shared" si="15"/>
        <v>0</v>
      </c>
      <c r="E100" s="10">
        <f t="shared" si="15"/>
        <v>0</v>
      </c>
      <c r="F100" s="10">
        <f t="shared" si="15"/>
        <v>4</v>
      </c>
      <c r="G100" s="10">
        <f t="shared" si="15"/>
        <v>0</v>
      </c>
      <c r="H100" s="10">
        <f t="shared" si="15"/>
        <v>0</v>
      </c>
      <c r="I100" s="10">
        <f t="shared" si="15"/>
        <v>0</v>
      </c>
      <c r="J100" s="10">
        <f t="shared" si="15"/>
        <v>15</v>
      </c>
      <c r="K100" s="10">
        <f t="shared" si="15"/>
        <v>0</v>
      </c>
      <c r="L100" s="10">
        <f t="shared" si="15"/>
        <v>24</v>
      </c>
      <c r="M100" s="10">
        <f t="shared" si="15"/>
        <v>0</v>
      </c>
      <c r="N100" s="10">
        <f t="shared" si="15"/>
        <v>0</v>
      </c>
    </row>
    <row r="101" s="10" customFormat="1" ht="13.5" spans="2:14">
      <c r="B101" s="10" t="s">
        <v>483</v>
      </c>
      <c r="C101" s="10">
        <f t="shared" si="15"/>
        <v>0</v>
      </c>
      <c r="D101" s="10">
        <f t="shared" si="15"/>
        <v>0</v>
      </c>
      <c r="E101" s="10">
        <f t="shared" si="15"/>
        <v>0</v>
      </c>
      <c r="F101" s="10">
        <f t="shared" si="15"/>
        <v>8</v>
      </c>
      <c r="G101" s="10">
        <f t="shared" si="15"/>
        <v>0</v>
      </c>
      <c r="H101" s="10">
        <f t="shared" si="15"/>
        <v>0</v>
      </c>
      <c r="I101" s="10">
        <f t="shared" si="15"/>
        <v>0</v>
      </c>
      <c r="J101" s="10">
        <f t="shared" si="15"/>
        <v>27</v>
      </c>
      <c r="K101" s="10">
        <f t="shared" si="15"/>
        <v>0</v>
      </c>
      <c r="L101" s="10">
        <f t="shared" si="15"/>
        <v>42</v>
      </c>
      <c r="M101" s="10">
        <f t="shared" si="15"/>
        <v>0</v>
      </c>
      <c r="N101" s="10">
        <f t="shared" si="15"/>
        <v>0</v>
      </c>
    </row>
    <row r="102" s="10" customFormat="1" ht="13.5" spans="2:14">
      <c r="B102" s="10" t="s">
        <v>484</v>
      </c>
      <c r="C102" s="10">
        <f t="shared" si="15"/>
        <v>0</v>
      </c>
      <c r="D102" s="10">
        <f t="shared" si="15"/>
        <v>0</v>
      </c>
      <c r="E102" s="10">
        <f t="shared" si="15"/>
        <v>0</v>
      </c>
      <c r="F102" s="10">
        <f t="shared" si="15"/>
        <v>16</v>
      </c>
      <c r="G102" s="10">
        <f t="shared" si="15"/>
        <v>0</v>
      </c>
      <c r="H102" s="10">
        <f t="shared" si="15"/>
        <v>0</v>
      </c>
      <c r="I102" s="10">
        <f t="shared" si="15"/>
        <v>0</v>
      </c>
      <c r="J102" s="10">
        <f t="shared" si="15"/>
        <v>55</v>
      </c>
      <c r="K102" s="10">
        <f t="shared" si="15"/>
        <v>0</v>
      </c>
      <c r="L102" s="10">
        <f t="shared" si="15"/>
        <v>86</v>
      </c>
      <c r="M102" s="10">
        <f t="shared" si="15"/>
        <v>0</v>
      </c>
      <c r="N102" s="10">
        <f t="shared" si="15"/>
        <v>0</v>
      </c>
    </row>
    <row r="103" s="10" customFormat="1" ht="13.5" spans="2:14">
      <c r="B103" s="10" t="s">
        <v>485</v>
      </c>
      <c r="C103" s="10">
        <f t="shared" si="15"/>
        <v>0</v>
      </c>
      <c r="D103" s="10">
        <f t="shared" si="15"/>
        <v>0</v>
      </c>
      <c r="E103" s="10">
        <f t="shared" si="15"/>
        <v>0</v>
      </c>
      <c r="F103" s="10">
        <f t="shared" si="15"/>
        <v>22</v>
      </c>
      <c r="G103" s="10">
        <f t="shared" si="15"/>
        <v>0</v>
      </c>
      <c r="H103" s="10">
        <f t="shared" si="15"/>
        <v>0</v>
      </c>
      <c r="I103" s="10">
        <f t="shared" si="15"/>
        <v>0</v>
      </c>
      <c r="J103" s="10">
        <f t="shared" si="15"/>
        <v>78</v>
      </c>
      <c r="K103" s="10">
        <f t="shared" si="15"/>
        <v>0</v>
      </c>
      <c r="L103" s="10">
        <f t="shared" si="15"/>
        <v>122</v>
      </c>
      <c r="M103" s="10">
        <f t="shared" si="15"/>
        <v>0</v>
      </c>
      <c r="N103" s="10">
        <f t="shared" si="15"/>
        <v>0</v>
      </c>
    </row>
    <row r="104" s="10" customFormat="1" ht="13.5" spans="2:14">
      <c r="B104" s="10" t="s">
        <v>486</v>
      </c>
      <c r="C104" s="10">
        <f t="shared" si="15"/>
        <v>0</v>
      </c>
      <c r="D104" s="10">
        <f t="shared" si="15"/>
        <v>0</v>
      </c>
      <c r="E104" s="10">
        <f t="shared" si="15"/>
        <v>0</v>
      </c>
      <c r="F104" s="10">
        <f t="shared" si="15"/>
        <v>32</v>
      </c>
      <c r="G104" s="10">
        <f t="shared" si="15"/>
        <v>0</v>
      </c>
      <c r="H104" s="10">
        <f t="shared" si="15"/>
        <v>0</v>
      </c>
      <c r="I104" s="10">
        <f t="shared" si="15"/>
        <v>0</v>
      </c>
      <c r="J104" s="10">
        <f t="shared" si="15"/>
        <v>111</v>
      </c>
      <c r="K104" s="10">
        <f t="shared" si="15"/>
        <v>0</v>
      </c>
      <c r="L104" s="10">
        <f t="shared" si="15"/>
        <v>174</v>
      </c>
      <c r="M104" s="10">
        <f t="shared" si="15"/>
        <v>0</v>
      </c>
      <c r="N104" s="10">
        <f t="shared" si="15"/>
        <v>0</v>
      </c>
    </row>
    <row r="107" s="7" customFormat="1" ht="13.5" spans="2:14">
      <c r="B107" s="17" t="s">
        <v>496</v>
      </c>
      <c r="C107" s="19" t="s">
        <v>493</v>
      </c>
      <c r="D107" s="17" t="s">
        <v>478</v>
      </c>
      <c r="E107" s="17" t="s">
        <v>479</v>
      </c>
      <c r="F107" s="18" t="s">
        <v>494</v>
      </c>
      <c r="G107" s="18" t="s">
        <v>497</v>
      </c>
      <c r="H107" s="17" t="s">
        <v>480</v>
      </c>
      <c r="I107" s="19" t="s">
        <v>489</v>
      </c>
      <c r="J107" s="19" t="s">
        <v>474</v>
      </c>
      <c r="K107" s="19" t="s">
        <v>456</v>
      </c>
      <c r="L107" s="19" t="s">
        <v>457</v>
      </c>
      <c r="M107" s="17" t="s">
        <v>458</v>
      </c>
      <c r="N107" s="17" t="s">
        <v>459</v>
      </c>
    </row>
    <row r="108" s="8" customFormat="1" ht="13.5" spans="2:15">
      <c r="B108" s="8" t="s">
        <v>476</v>
      </c>
      <c r="C108" s="8">
        <v>0</v>
      </c>
      <c r="D108" s="8">
        <v>0</v>
      </c>
      <c r="E108" s="8">
        <v>0</v>
      </c>
      <c r="F108" s="8">
        <v>1</v>
      </c>
      <c r="G108" s="8">
        <v>1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f>SUM(C108:N108)</f>
        <v>2</v>
      </c>
    </row>
    <row r="109" s="9" customFormat="1" ht="13.5" spans="2:14">
      <c r="B109" s="9" t="s">
        <v>477</v>
      </c>
      <c r="C109" s="9" t="s">
        <v>467</v>
      </c>
      <c r="D109" s="9" t="s">
        <v>478</v>
      </c>
      <c r="E109" s="9" t="s">
        <v>479</v>
      </c>
      <c r="F109" s="9" t="s">
        <v>470</v>
      </c>
      <c r="G109" s="9" t="s">
        <v>471</v>
      </c>
      <c r="H109" s="9" t="s">
        <v>480</v>
      </c>
      <c r="I109" s="9" t="s">
        <v>473</v>
      </c>
      <c r="J109" s="9" t="s">
        <v>481</v>
      </c>
      <c r="K109" s="9" t="s">
        <v>456</v>
      </c>
      <c r="L109" s="9" t="s">
        <v>457</v>
      </c>
      <c r="M109" s="9" t="s">
        <v>458</v>
      </c>
      <c r="N109" s="9" t="s">
        <v>459</v>
      </c>
    </row>
    <row r="110" s="10" customFormat="1" ht="13.5" spans="2:14">
      <c r="B110" s="10" t="s">
        <v>482</v>
      </c>
      <c r="C110" s="10">
        <f t="shared" ref="C110:N114" si="16">ROUND(C$108*INDEX($E$6:$P$10,MATCH($B110,$B$6:$B$10,0),MATCH(C$109,$E$5:$P$5,0)),0)</f>
        <v>0</v>
      </c>
      <c r="D110" s="10">
        <f t="shared" si="16"/>
        <v>0</v>
      </c>
      <c r="E110" s="10">
        <f t="shared" si="16"/>
        <v>0</v>
      </c>
      <c r="F110" s="10">
        <f t="shared" si="16"/>
        <v>22</v>
      </c>
      <c r="G110" s="10">
        <f t="shared" si="16"/>
        <v>22</v>
      </c>
      <c r="H110" s="10">
        <f t="shared" si="16"/>
        <v>0</v>
      </c>
      <c r="I110" s="10">
        <f t="shared" si="16"/>
        <v>0</v>
      </c>
      <c r="J110" s="10">
        <f t="shared" si="16"/>
        <v>0</v>
      </c>
      <c r="K110" s="10">
        <f t="shared" si="16"/>
        <v>0</v>
      </c>
      <c r="L110" s="10">
        <f t="shared" si="16"/>
        <v>0</v>
      </c>
      <c r="M110" s="10">
        <f t="shared" si="16"/>
        <v>0</v>
      </c>
      <c r="N110" s="10">
        <f t="shared" si="16"/>
        <v>0</v>
      </c>
    </row>
    <row r="111" s="10" customFormat="1" ht="13.5" spans="2:14">
      <c r="B111" s="10" t="s">
        <v>483</v>
      </c>
      <c r="C111" s="10">
        <f t="shared" si="16"/>
        <v>0</v>
      </c>
      <c r="D111" s="10">
        <f t="shared" si="16"/>
        <v>0</v>
      </c>
      <c r="E111" s="10">
        <f t="shared" si="16"/>
        <v>0</v>
      </c>
      <c r="F111" s="10">
        <f t="shared" si="16"/>
        <v>38</v>
      </c>
      <c r="G111" s="10">
        <f t="shared" si="16"/>
        <v>38</v>
      </c>
      <c r="H111" s="10">
        <f t="shared" si="16"/>
        <v>0</v>
      </c>
      <c r="I111" s="10">
        <f t="shared" si="16"/>
        <v>0</v>
      </c>
      <c r="J111" s="10">
        <f t="shared" si="16"/>
        <v>0</v>
      </c>
      <c r="K111" s="10">
        <f t="shared" si="16"/>
        <v>0</v>
      </c>
      <c r="L111" s="10">
        <f t="shared" si="16"/>
        <v>0</v>
      </c>
      <c r="M111" s="10">
        <f t="shared" si="16"/>
        <v>0</v>
      </c>
      <c r="N111" s="10">
        <f t="shared" si="16"/>
        <v>0</v>
      </c>
    </row>
    <row r="112" s="10" customFormat="1" ht="13.5" spans="2:14">
      <c r="B112" s="10" t="s">
        <v>484</v>
      </c>
      <c r="C112" s="10">
        <f t="shared" si="16"/>
        <v>0</v>
      </c>
      <c r="D112" s="10">
        <f t="shared" si="16"/>
        <v>0</v>
      </c>
      <c r="E112" s="10">
        <f t="shared" si="16"/>
        <v>0</v>
      </c>
      <c r="F112" s="10">
        <f t="shared" si="16"/>
        <v>78</v>
      </c>
      <c r="G112" s="10">
        <f t="shared" si="16"/>
        <v>78</v>
      </c>
      <c r="H112" s="10">
        <f t="shared" si="16"/>
        <v>0</v>
      </c>
      <c r="I112" s="10">
        <f t="shared" si="16"/>
        <v>0</v>
      </c>
      <c r="J112" s="10">
        <f t="shared" si="16"/>
        <v>0</v>
      </c>
      <c r="K112" s="10">
        <f t="shared" si="16"/>
        <v>0</v>
      </c>
      <c r="L112" s="10">
        <f t="shared" si="16"/>
        <v>0</v>
      </c>
      <c r="M112" s="10">
        <f t="shared" si="16"/>
        <v>0</v>
      </c>
      <c r="N112" s="10">
        <f t="shared" si="16"/>
        <v>0</v>
      </c>
    </row>
    <row r="113" s="10" customFormat="1" ht="13.5" spans="2:14">
      <c r="B113" s="10" t="s">
        <v>485</v>
      </c>
      <c r="C113" s="10">
        <f t="shared" si="16"/>
        <v>0</v>
      </c>
      <c r="D113" s="10">
        <f t="shared" si="16"/>
        <v>0</v>
      </c>
      <c r="E113" s="10">
        <f t="shared" si="16"/>
        <v>0</v>
      </c>
      <c r="F113" s="10">
        <f t="shared" si="16"/>
        <v>111</v>
      </c>
      <c r="G113" s="10">
        <f t="shared" si="16"/>
        <v>111</v>
      </c>
      <c r="H113" s="10">
        <f t="shared" si="16"/>
        <v>0</v>
      </c>
      <c r="I113" s="10">
        <f t="shared" si="16"/>
        <v>0</v>
      </c>
      <c r="J113" s="10">
        <f t="shared" si="16"/>
        <v>0</v>
      </c>
      <c r="K113" s="10">
        <f t="shared" si="16"/>
        <v>0</v>
      </c>
      <c r="L113" s="10">
        <f t="shared" si="16"/>
        <v>0</v>
      </c>
      <c r="M113" s="10">
        <f t="shared" si="16"/>
        <v>0</v>
      </c>
      <c r="N113" s="10">
        <f t="shared" si="16"/>
        <v>0</v>
      </c>
    </row>
    <row r="114" s="10" customFormat="1" ht="13.5" spans="2:14">
      <c r="B114" s="10" t="s">
        <v>486</v>
      </c>
      <c r="C114" s="10">
        <f t="shared" si="16"/>
        <v>0</v>
      </c>
      <c r="D114" s="10">
        <f t="shared" si="16"/>
        <v>0</v>
      </c>
      <c r="E114" s="10">
        <f t="shared" si="16"/>
        <v>0</v>
      </c>
      <c r="F114" s="10">
        <f t="shared" si="16"/>
        <v>158</v>
      </c>
      <c r="G114" s="10">
        <f t="shared" si="16"/>
        <v>158</v>
      </c>
      <c r="H114" s="10">
        <f t="shared" si="16"/>
        <v>0</v>
      </c>
      <c r="I114" s="10">
        <f t="shared" si="16"/>
        <v>0</v>
      </c>
      <c r="J114" s="10">
        <f t="shared" si="16"/>
        <v>0</v>
      </c>
      <c r="K114" s="10">
        <f t="shared" si="16"/>
        <v>0</v>
      </c>
      <c r="L114" s="10">
        <f t="shared" si="16"/>
        <v>0</v>
      </c>
      <c r="M114" s="10">
        <f t="shared" si="16"/>
        <v>0</v>
      </c>
      <c r="N114" s="10">
        <f t="shared" si="16"/>
        <v>0</v>
      </c>
    </row>
    <row r="117" s="7" customFormat="1" ht="13.5" spans="2:14">
      <c r="B117" s="17" t="s">
        <v>498</v>
      </c>
      <c r="C117" s="18" t="s">
        <v>499</v>
      </c>
      <c r="D117" s="17" t="s">
        <v>478</v>
      </c>
      <c r="E117" s="17" t="s">
        <v>479</v>
      </c>
      <c r="F117" s="18" t="s">
        <v>494</v>
      </c>
      <c r="G117" s="18" t="s">
        <v>497</v>
      </c>
      <c r="H117" s="17" t="s">
        <v>480</v>
      </c>
      <c r="I117" s="19" t="s">
        <v>489</v>
      </c>
      <c r="J117" s="21" t="s">
        <v>474</v>
      </c>
      <c r="K117" s="19" t="s">
        <v>456</v>
      </c>
      <c r="L117" s="21" t="s">
        <v>457</v>
      </c>
      <c r="M117" s="17" t="s">
        <v>458</v>
      </c>
      <c r="N117" s="17" t="s">
        <v>459</v>
      </c>
    </row>
    <row r="118" s="8" customFormat="1" ht="13.5" spans="2:15">
      <c r="B118" s="8" t="s">
        <v>476</v>
      </c>
      <c r="C118" s="8">
        <v>0.3</v>
      </c>
      <c r="D118" s="8">
        <v>0</v>
      </c>
      <c r="E118" s="8">
        <v>0</v>
      </c>
      <c r="F118" s="8">
        <v>2.2</v>
      </c>
      <c r="G118" s="8">
        <v>1.5</v>
      </c>
      <c r="H118" s="8">
        <v>0</v>
      </c>
      <c r="I118" s="8">
        <v>0</v>
      </c>
      <c r="J118" s="8">
        <v>-1</v>
      </c>
      <c r="K118" s="8">
        <v>0</v>
      </c>
      <c r="L118" s="8">
        <v>-1</v>
      </c>
      <c r="M118" s="8">
        <v>0</v>
      </c>
      <c r="N118" s="8">
        <v>0</v>
      </c>
      <c r="O118" s="8">
        <f>SUM(C118:N118)</f>
        <v>2</v>
      </c>
    </row>
    <row r="119" s="9" customFormat="1" ht="13.5" spans="2:14">
      <c r="B119" s="9" t="s">
        <v>477</v>
      </c>
      <c r="C119" s="9" t="s">
        <v>467</v>
      </c>
      <c r="D119" s="9" t="s">
        <v>478</v>
      </c>
      <c r="E119" s="9" t="s">
        <v>479</v>
      </c>
      <c r="F119" s="9" t="s">
        <v>470</v>
      </c>
      <c r="G119" s="9" t="s">
        <v>471</v>
      </c>
      <c r="H119" s="9" t="s">
        <v>480</v>
      </c>
      <c r="I119" s="9" t="s">
        <v>473</v>
      </c>
      <c r="J119" s="9" t="s">
        <v>481</v>
      </c>
      <c r="K119" s="9" t="s">
        <v>456</v>
      </c>
      <c r="L119" s="9" t="s">
        <v>457</v>
      </c>
      <c r="M119" s="9" t="s">
        <v>458</v>
      </c>
      <c r="N119" s="9" t="s">
        <v>459</v>
      </c>
    </row>
    <row r="120" s="10" customFormat="1" ht="13.5" spans="2:14">
      <c r="B120" s="10" t="s">
        <v>482</v>
      </c>
      <c r="C120" s="10">
        <f t="shared" ref="C120:N124" si="17">ROUND(C$118*INDEX($E$6:$P$10,MATCH($B120,$B$6:$B$10,0),MATCH(C$119,$E$5:$P$5,0)),0)</f>
        <v>19</v>
      </c>
      <c r="D120" s="10">
        <f t="shared" si="17"/>
        <v>0</v>
      </c>
      <c r="E120" s="10">
        <f t="shared" si="17"/>
        <v>0</v>
      </c>
      <c r="F120" s="10">
        <f t="shared" si="17"/>
        <v>48</v>
      </c>
      <c r="G120" s="10">
        <f t="shared" si="17"/>
        <v>33</v>
      </c>
      <c r="H120" s="10">
        <f t="shared" si="17"/>
        <v>0</v>
      </c>
      <c r="I120" s="10">
        <f t="shared" si="17"/>
        <v>0</v>
      </c>
      <c r="J120" s="10">
        <f t="shared" si="17"/>
        <v>-22</v>
      </c>
      <c r="K120" s="10">
        <f t="shared" si="17"/>
        <v>0</v>
      </c>
      <c r="L120" s="10">
        <f t="shared" si="17"/>
        <v>-22</v>
      </c>
      <c r="M120" s="10">
        <f t="shared" si="17"/>
        <v>0</v>
      </c>
      <c r="N120" s="10">
        <f t="shared" si="17"/>
        <v>0</v>
      </c>
    </row>
    <row r="121" s="10" customFormat="1" ht="13.5" spans="2:14">
      <c r="B121" s="10" t="s">
        <v>483</v>
      </c>
      <c r="C121" s="10">
        <f t="shared" si="17"/>
        <v>40</v>
      </c>
      <c r="D121" s="10">
        <f t="shared" si="17"/>
        <v>0</v>
      </c>
      <c r="E121" s="10">
        <f t="shared" si="17"/>
        <v>0</v>
      </c>
      <c r="F121" s="10">
        <f t="shared" si="17"/>
        <v>84</v>
      </c>
      <c r="G121" s="10">
        <f t="shared" si="17"/>
        <v>57</v>
      </c>
      <c r="H121" s="10">
        <f t="shared" si="17"/>
        <v>0</v>
      </c>
      <c r="I121" s="10">
        <f t="shared" si="17"/>
        <v>0</v>
      </c>
      <c r="J121" s="10">
        <f t="shared" si="17"/>
        <v>-38</v>
      </c>
      <c r="K121" s="10">
        <f t="shared" si="17"/>
        <v>0</v>
      </c>
      <c r="L121" s="10">
        <f t="shared" si="17"/>
        <v>-38</v>
      </c>
      <c r="M121" s="10">
        <f t="shared" si="17"/>
        <v>0</v>
      </c>
      <c r="N121" s="10">
        <f t="shared" si="17"/>
        <v>0</v>
      </c>
    </row>
    <row r="122" s="10" customFormat="1" ht="13.5" spans="2:14">
      <c r="B122" s="10" t="s">
        <v>484</v>
      </c>
      <c r="C122" s="10">
        <f t="shared" si="17"/>
        <v>101</v>
      </c>
      <c r="D122" s="10">
        <f t="shared" si="17"/>
        <v>0</v>
      </c>
      <c r="E122" s="10">
        <f t="shared" si="17"/>
        <v>0</v>
      </c>
      <c r="F122" s="10">
        <f t="shared" si="17"/>
        <v>172</v>
      </c>
      <c r="G122" s="10">
        <f t="shared" si="17"/>
        <v>117</v>
      </c>
      <c r="H122" s="10">
        <f t="shared" si="17"/>
        <v>0</v>
      </c>
      <c r="I122" s="10">
        <f t="shared" si="17"/>
        <v>0</v>
      </c>
      <c r="J122" s="10">
        <f t="shared" si="17"/>
        <v>-78</v>
      </c>
      <c r="K122" s="10">
        <f t="shared" si="17"/>
        <v>0</v>
      </c>
      <c r="L122" s="10">
        <f t="shared" si="17"/>
        <v>-78</v>
      </c>
      <c r="M122" s="10">
        <f t="shared" si="17"/>
        <v>0</v>
      </c>
      <c r="N122" s="10">
        <f t="shared" si="17"/>
        <v>0</v>
      </c>
    </row>
    <row r="123" s="10" customFormat="1" ht="13.5" spans="2:14">
      <c r="B123" s="10" t="s">
        <v>485</v>
      </c>
      <c r="C123" s="10">
        <f t="shared" si="17"/>
        <v>137</v>
      </c>
      <c r="D123" s="10">
        <f t="shared" si="17"/>
        <v>0</v>
      </c>
      <c r="E123" s="10">
        <f t="shared" si="17"/>
        <v>0</v>
      </c>
      <c r="F123" s="10">
        <f t="shared" si="17"/>
        <v>244</v>
      </c>
      <c r="G123" s="10">
        <f t="shared" si="17"/>
        <v>167</v>
      </c>
      <c r="H123" s="10">
        <f t="shared" si="17"/>
        <v>0</v>
      </c>
      <c r="I123" s="10">
        <f t="shared" si="17"/>
        <v>0</v>
      </c>
      <c r="J123" s="10">
        <f t="shared" si="17"/>
        <v>-111</v>
      </c>
      <c r="K123" s="10">
        <f t="shared" si="17"/>
        <v>0</v>
      </c>
      <c r="L123" s="10">
        <f t="shared" si="17"/>
        <v>-111</v>
      </c>
      <c r="M123" s="10">
        <f t="shared" si="17"/>
        <v>0</v>
      </c>
      <c r="N123" s="10">
        <f t="shared" si="17"/>
        <v>0</v>
      </c>
    </row>
    <row r="124" s="10" customFormat="1" ht="13.5" spans="2:14">
      <c r="B124" s="10" t="s">
        <v>486</v>
      </c>
      <c r="C124" s="10">
        <f t="shared" si="17"/>
        <v>175</v>
      </c>
      <c r="D124" s="10">
        <f t="shared" si="17"/>
        <v>0</v>
      </c>
      <c r="E124" s="10">
        <f t="shared" si="17"/>
        <v>0</v>
      </c>
      <c r="F124" s="10">
        <f t="shared" si="17"/>
        <v>348</v>
      </c>
      <c r="G124" s="10">
        <f t="shared" si="17"/>
        <v>237</v>
      </c>
      <c r="H124" s="10">
        <f t="shared" si="17"/>
        <v>0</v>
      </c>
      <c r="I124" s="10">
        <f t="shared" si="17"/>
        <v>0</v>
      </c>
      <c r="J124" s="10">
        <f t="shared" si="17"/>
        <v>-158</v>
      </c>
      <c r="K124" s="10">
        <f t="shared" si="17"/>
        <v>0</v>
      </c>
      <c r="L124" s="10">
        <f t="shared" si="17"/>
        <v>-158</v>
      </c>
      <c r="M124" s="10">
        <f t="shared" si="17"/>
        <v>0</v>
      </c>
      <c r="N124" s="10">
        <f t="shared" si="17"/>
        <v>0</v>
      </c>
    </row>
    <row r="127" s="7" customFormat="1" ht="13.95" customHeight="1" spans="2:14">
      <c r="B127" s="17" t="s">
        <v>500</v>
      </c>
      <c r="C127" s="19" t="s">
        <v>493</v>
      </c>
      <c r="D127" s="17" t="s">
        <v>478</v>
      </c>
      <c r="E127" s="17" t="s">
        <v>479</v>
      </c>
      <c r="F127" s="17" t="s">
        <v>470</v>
      </c>
      <c r="G127" s="17" t="s">
        <v>471</v>
      </c>
      <c r="H127" s="19" t="s">
        <v>472</v>
      </c>
      <c r="I127" s="17" t="s">
        <v>473</v>
      </c>
      <c r="J127" s="17" t="s">
        <v>481</v>
      </c>
      <c r="K127" s="17" t="s">
        <v>456</v>
      </c>
      <c r="L127" s="17" t="s">
        <v>457</v>
      </c>
      <c r="M127" s="17" t="s">
        <v>458</v>
      </c>
      <c r="N127" s="19" t="s">
        <v>459</v>
      </c>
    </row>
    <row r="128" s="8" customFormat="1" ht="13.5" spans="2:15">
      <c r="B128" s="8" t="s">
        <v>476</v>
      </c>
      <c r="C128" s="8">
        <v>0</v>
      </c>
      <c r="D128" s="8">
        <v>0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f>SUM(C128:N128)</f>
        <v>0</v>
      </c>
    </row>
    <row r="129" s="9" customFormat="1" ht="13.5" spans="2:14">
      <c r="B129" s="9" t="s">
        <v>477</v>
      </c>
      <c r="C129" s="9" t="s">
        <v>467</v>
      </c>
      <c r="D129" s="9" t="s">
        <v>478</v>
      </c>
      <c r="E129" s="9" t="s">
        <v>479</v>
      </c>
      <c r="F129" s="9" t="s">
        <v>470</v>
      </c>
      <c r="G129" s="9" t="s">
        <v>471</v>
      </c>
      <c r="H129" s="9" t="s">
        <v>480</v>
      </c>
      <c r="I129" s="9" t="s">
        <v>473</v>
      </c>
      <c r="J129" s="9" t="s">
        <v>481</v>
      </c>
      <c r="K129" s="9" t="s">
        <v>456</v>
      </c>
      <c r="L129" s="9" t="s">
        <v>457</v>
      </c>
      <c r="M129" s="9" t="s">
        <v>458</v>
      </c>
      <c r="N129" s="9" t="s">
        <v>459</v>
      </c>
    </row>
    <row r="130" s="10" customFormat="1" ht="13.5" spans="2:14">
      <c r="B130" s="10" t="s">
        <v>482</v>
      </c>
      <c r="C130" s="10">
        <f t="shared" ref="C130:N134" si="18">ROUND(C$128*INDEX($E$6:$P$10,MATCH($B130,$B$6:$B$10,0),MATCH(C$129,$E$5:$P$5,0)),0)</f>
        <v>0</v>
      </c>
      <c r="D130" s="10">
        <f t="shared" si="18"/>
        <v>0</v>
      </c>
      <c r="E130" s="10">
        <f t="shared" si="18"/>
        <v>0</v>
      </c>
      <c r="F130" s="10">
        <f t="shared" si="18"/>
        <v>0</v>
      </c>
      <c r="G130" s="10">
        <f t="shared" si="18"/>
        <v>0</v>
      </c>
      <c r="H130" s="10">
        <f t="shared" si="18"/>
        <v>0</v>
      </c>
      <c r="I130" s="10">
        <f t="shared" si="18"/>
        <v>0</v>
      </c>
      <c r="J130" s="10">
        <f t="shared" si="18"/>
        <v>0</v>
      </c>
      <c r="K130" s="10">
        <f t="shared" si="18"/>
        <v>0</v>
      </c>
      <c r="L130" s="10">
        <f t="shared" si="18"/>
        <v>0</v>
      </c>
      <c r="M130" s="10">
        <f t="shared" si="18"/>
        <v>0</v>
      </c>
      <c r="N130" s="10">
        <f t="shared" si="18"/>
        <v>0</v>
      </c>
    </row>
    <row r="131" s="10" customFormat="1" ht="13.5" spans="2:14">
      <c r="B131" s="10" t="s">
        <v>483</v>
      </c>
      <c r="C131" s="10">
        <f t="shared" si="18"/>
        <v>0</v>
      </c>
      <c r="D131" s="10">
        <f t="shared" si="18"/>
        <v>0</v>
      </c>
      <c r="E131" s="10">
        <f t="shared" si="18"/>
        <v>0</v>
      </c>
      <c r="F131" s="10">
        <f t="shared" si="18"/>
        <v>0</v>
      </c>
      <c r="G131" s="10">
        <f t="shared" si="18"/>
        <v>0</v>
      </c>
      <c r="H131" s="10">
        <f t="shared" si="18"/>
        <v>0</v>
      </c>
      <c r="I131" s="10">
        <f t="shared" si="18"/>
        <v>0</v>
      </c>
      <c r="J131" s="10">
        <f t="shared" si="18"/>
        <v>0</v>
      </c>
      <c r="K131" s="10">
        <f t="shared" si="18"/>
        <v>0</v>
      </c>
      <c r="L131" s="10">
        <f t="shared" si="18"/>
        <v>0</v>
      </c>
      <c r="M131" s="10">
        <f t="shared" si="18"/>
        <v>0</v>
      </c>
      <c r="N131" s="10">
        <f t="shared" si="18"/>
        <v>0</v>
      </c>
    </row>
    <row r="132" s="10" customFormat="1" ht="13.5" spans="2:14">
      <c r="B132" s="10" t="s">
        <v>484</v>
      </c>
      <c r="C132" s="10">
        <f t="shared" si="18"/>
        <v>0</v>
      </c>
      <c r="D132" s="10">
        <f t="shared" si="18"/>
        <v>0</v>
      </c>
      <c r="E132" s="10">
        <f t="shared" si="18"/>
        <v>0</v>
      </c>
      <c r="F132" s="10">
        <f t="shared" si="18"/>
        <v>0</v>
      </c>
      <c r="G132" s="10">
        <f t="shared" si="18"/>
        <v>0</v>
      </c>
      <c r="H132" s="10">
        <f t="shared" si="18"/>
        <v>0</v>
      </c>
      <c r="I132" s="10">
        <f t="shared" si="18"/>
        <v>0</v>
      </c>
      <c r="J132" s="10">
        <f t="shared" si="18"/>
        <v>0</v>
      </c>
      <c r="K132" s="10">
        <f t="shared" si="18"/>
        <v>0</v>
      </c>
      <c r="L132" s="10">
        <f t="shared" si="18"/>
        <v>0</v>
      </c>
      <c r="M132" s="10">
        <f t="shared" si="18"/>
        <v>0</v>
      </c>
      <c r="N132" s="10">
        <f t="shared" si="18"/>
        <v>0</v>
      </c>
    </row>
    <row r="133" s="10" customFormat="1" ht="13.5" spans="2:14">
      <c r="B133" s="10" t="s">
        <v>485</v>
      </c>
      <c r="C133" s="10">
        <f t="shared" si="18"/>
        <v>0</v>
      </c>
      <c r="D133" s="10">
        <f t="shared" si="18"/>
        <v>0</v>
      </c>
      <c r="E133" s="10">
        <f t="shared" si="18"/>
        <v>0</v>
      </c>
      <c r="F133" s="10">
        <f t="shared" si="18"/>
        <v>0</v>
      </c>
      <c r="G133" s="10">
        <f t="shared" si="18"/>
        <v>0</v>
      </c>
      <c r="H133" s="10">
        <f t="shared" si="18"/>
        <v>0</v>
      </c>
      <c r="I133" s="10">
        <f t="shared" si="18"/>
        <v>0</v>
      </c>
      <c r="J133" s="10">
        <f t="shared" si="18"/>
        <v>0</v>
      </c>
      <c r="K133" s="10">
        <f t="shared" si="18"/>
        <v>0</v>
      </c>
      <c r="L133" s="10">
        <f t="shared" si="18"/>
        <v>0</v>
      </c>
      <c r="M133" s="10">
        <f t="shared" si="18"/>
        <v>0</v>
      </c>
      <c r="N133" s="10">
        <f t="shared" si="18"/>
        <v>0</v>
      </c>
    </row>
    <row r="134" s="10" customFormat="1" ht="13.5" spans="2:14">
      <c r="B134" s="10" t="s">
        <v>486</v>
      </c>
      <c r="C134" s="10">
        <f t="shared" si="18"/>
        <v>0</v>
      </c>
      <c r="D134" s="10">
        <f t="shared" si="18"/>
        <v>0</v>
      </c>
      <c r="E134" s="10">
        <f t="shared" si="18"/>
        <v>0</v>
      </c>
      <c r="F134" s="10">
        <f t="shared" si="18"/>
        <v>0</v>
      </c>
      <c r="G134" s="10">
        <f t="shared" si="18"/>
        <v>0</v>
      </c>
      <c r="H134" s="10">
        <f t="shared" si="18"/>
        <v>0</v>
      </c>
      <c r="I134" s="10">
        <f t="shared" si="18"/>
        <v>0</v>
      </c>
      <c r="J134" s="10">
        <f t="shared" si="18"/>
        <v>0</v>
      </c>
      <c r="K134" s="10">
        <f t="shared" si="18"/>
        <v>0</v>
      </c>
      <c r="L134" s="10">
        <f t="shared" si="18"/>
        <v>0</v>
      </c>
      <c r="M134" s="10">
        <f t="shared" si="18"/>
        <v>0</v>
      </c>
      <c r="N134" s="10">
        <f t="shared" si="18"/>
        <v>0</v>
      </c>
    </row>
    <row r="137" s="7" customFormat="1" ht="13.5" spans="2:14">
      <c r="B137" s="17" t="s">
        <v>501</v>
      </c>
      <c r="C137" s="19" t="s">
        <v>493</v>
      </c>
      <c r="D137" s="17" t="s">
        <v>478</v>
      </c>
      <c r="E137" s="19" t="s">
        <v>469</v>
      </c>
      <c r="F137" s="17" t="s">
        <v>470</v>
      </c>
      <c r="G137" s="17" t="s">
        <v>471</v>
      </c>
      <c r="H137" s="17" t="s">
        <v>480</v>
      </c>
      <c r="I137" s="17" t="s">
        <v>473</v>
      </c>
      <c r="J137" s="17" t="s">
        <v>481</v>
      </c>
      <c r="K137" s="17" t="s">
        <v>456</v>
      </c>
      <c r="L137" s="17" t="s">
        <v>457</v>
      </c>
      <c r="M137" s="17" t="s">
        <v>458</v>
      </c>
      <c r="N137" s="17" t="s">
        <v>459</v>
      </c>
    </row>
    <row r="138" s="8" customFormat="1" ht="13.5" spans="2:15">
      <c r="B138" s="8" t="s">
        <v>476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f>SUM(C138:N138)</f>
        <v>0</v>
      </c>
    </row>
    <row r="139" s="9" customFormat="1" ht="13.5" spans="2:14">
      <c r="B139" s="9" t="s">
        <v>477</v>
      </c>
      <c r="C139" s="9" t="s">
        <v>467</v>
      </c>
      <c r="D139" s="9" t="s">
        <v>478</v>
      </c>
      <c r="E139" s="9" t="s">
        <v>479</v>
      </c>
      <c r="F139" s="9" t="s">
        <v>470</v>
      </c>
      <c r="G139" s="9" t="s">
        <v>471</v>
      </c>
      <c r="H139" s="9" t="s">
        <v>480</v>
      </c>
      <c r="I139" s="9" t="s">
        <v>473</v>
      </c>
      <c r="J139" s="9" t="s">
        <v>481</v>
      </c>
      <c r="K139" s="9" t="s">
        <v>456</v>
      </c>
      <c r="L139" s="9" t="s">
        <v>457</v>
      </c>
      <c r="M139" s="9" t="s">
        <v>458</v>
      </c>
      <c r="N139" s="9" t="s">
        <v>459</v>
      </c>
    </row>
    <row r="140" s="10" customFormat="1" ht="13.5" spans="2:14">
      <c r="B140" s="10" t="s">
        <v>482</v>
      </c>
      <c r="C140" s="10">
        <f t="shared" ref="C140:N144" si="19">ROUND(C$138*INDEX($E$6:$P$10,MATCH($B140,$B$6:$B$10,0),MATCH(C$139,$E$5:$P$5,0)),0)</f>
        <v>0</v>
      </c>
      <c r="D140" s="10">
        <f t="shared" si="19"/>
        <v>0</v>
      </c>
      <c r="E140" s="10">
        <f t="shared" si="19"/>
        <v>0</v>
      </c>
      <c r="F140" s="10">
        <f t="shared" si="19"/>
        <v>0</v>
      </c>
      <c r="G140" s="10">
        <f t="shared" si="19"/>
        <v>0</v>
      </c>
      <c r="H140" s="10">
        <f t="shared" si="19"/>
        <v>0</v>
      </c>
      <c r="I140" s="10">
        <f t="shared" si="19"/>
        <v>0</v>
      </c>
      <c r="J140" s="10">
        <f t="shared" si="19"/>
        <v>0</v>
      </c>
      <c r="K140" s="10">
        <f t="shared" si="19"/>
        <v>0</v>
      </c>
      <c r="L140" s="10">
        <f t="shared" si="19"/>
        <v>0</v>
      </c>
      <c r="M140" s="10">
        <f t="shared" si="19"/>
        <v>0</v>
      </c>
      <c r="N140" s="10">
        <f t="shared" si="19"/>
        <v>0</v>
      </c>
    </row>
    <row r="141" s="10" customFormat="1" ht="13.5" spans="2:14">
      <c r="B141" s="10" t="s">
        <v>483</v>
      </c>
      <c r="C141" s="10">
        <f t="shared" si="19"/>
        <v>0</v>
      </c>
      <c r="D141" s="10">
        <f t="shared" si="19"/>
        <v>0</v>
      </c>
      <c r="E141" s="10">
        <f t="shared" si="19"/>
        <v>0</v>
      </c>
      <c r="F141" s="10">
        <f t="shared" si="19"/>
        <v>0</v>
      </c>
      <c r="G141" s="10">
        <f t="shared" si="19"/>
        <v>0</v>
      </c>
      <c r="H141" s="10">
        <f t="shared" si="19"/>
        <v>0</v>
      </c>
      <c r="I141" s="10">
        <f t="shared" si="19"/>
        <v>0</v>
      </c>
      <c r="J141" s="10">
        <f t="shared" si="19"/>
        <v>0</v>
      </c>
      <c r="K141" s="10">
        <f t="shared" si="19"/>
        <v>0</v>
      </c>
      <c r="L141" s="10">
        <f t="shared" si="19"/>
        <v>0</v>
      </c>
      <c r="M141" s="10">
        <f t="shared" si="19"/>
        <v>0</v>
      </c>
      <c r="N141" s="10">
        <f t="shared" si="19"/>
        <v>0</v>
      </c>
    </row>
    <row r="142" s="10" customFormat="1" ht="13.5" spans="2:14">
      <c r="B142" s="10" t="s">
        <v>484</v>
      </c>
      <c r="C142" s="10">
        <f t="shared" si="19"/>
        <v>0</v>
      </c>
      <c r="D142" s="10">
        <f t="shared" si="19"/>
        <v>0</v>
      </c>
      <c r="E142" s="10">
        <f t="shared" si="19"/>
        <v>0</v>
      </c>
      <c r="F142" s="10">
        <f t="shared" si="19"/>
        <v>0</v>
      </c>
      <c r="G142" s="10">
        <f t="shared" si="19"/>
        <v>0</v>
      </c>
      <c r="H142" s="10">
        <f t="shared" si="19"/>
        <v>0</v>
      </c>
      <c r="I142" s="10">
        <f t="shared" si="19"/>
        <v>0</v>
      </c>
      <c r="J142" s="10">
        <f t="shared" si="19"/>
        <v>0</v>
      </c>
      <c r="K142" s="10">
        <f t="shared" si="19"/>
        <v>0</v>
      </c>
      <c r="L142" s="10">
        <f t="shared" si="19"/>
        <v>0</v>
      </c>
      <c r="M142" s="10">
        <f t="shared" si="19"/>
        <v>0</v>
      </c>
      <c r="N142" s="10">
        <f t="shared" si="19"/>
        <v>0</v>
      </c>
    </row>
    <row r="143" s="10" customFormat="1" ht="13.5" spans="2:14">
      <c r="B143" s="10" t="s">
        <v>485</v>
      </c>
      <c r="C143" s="10">
        <f t="shared" si="19"/>
        <v>0</v>
      </c>
      <c r="D143" s="10">
        <f t="shared" si="19"/>
        <v>0</v>
      </c>
      <c r="E143" s="10">
        <f t="shared" si="19"/>
        <v>0</v>
      </c>
      <c r="F143" s="10">
        <f t="shared" si="19"/>
        <v>0</v>
      </c>
      <c r="G143" s="10">
        <f t="shared" si="19"/>
        <v>0</v>
      </c>
      <c r="H143" s="10">
        <f t="shared" si="19"/>
        <v>0</v>
      </c>
      <c r="I143" s="10">
        <f t="shared" si="19"/>
        <v>0</v>
      </c>
      <c r="J143" s="10">
        <f t="shared" si="19"/>
        <v>0</v>
      </c>
      <c r="K143" s="10">
        <f t="shared" si="19"/>
        <v>0</v>
      </c>
      <c r="L143" s="10">
        <f t="shared" si="19"/>
        <v>0</v>
      </c>
      <c r="M143" s="10">
        <f t="shared" si="19"/>
        <v>0</v>
      </c>
      <c r="N143" s="10">
        <f t="shared" si="19"/>
        <v>0</v>
      </c>
    </row>
    <row r="144" s="10" customFormat="1" ht="13.5" spans="2:14">
      <c r="B144" s="10" t="s">
        <v>486</v>
      </c>
      <c r="C144" s="10">
        <f t="shared" si="19"/>
        <v>0</v>
      </c>
      <c r="D144" s="10">
        <f t="shared" si="19"/>
        <v>0</v>
      </c>
      <c r="E144" s="10">
        <f t="shared" si="19"/>
        <v>0</v>
      </c>
      <c r="F144" s="10">
        <f t="shared" si="19"/>
        <v>0</v>
      </c>
      <c r="G144" s="10">
        <f t="shared" si="19"/>
        <v>0</v>
      </c>
      <c r="H144" s="10">
        <f t="shared" si="19"/>
        <v>0</v>
      </c>
      <c r="I144" s="10">
        <f t="shared" si="19"/>
        <v>0</v>
      </c>
      <c r="J144" s="10">
        <f t="shared" si="19"/>
        <v>0</v>
      </c>
      <c r="K144" s="10">
        <f t="shared" si="19"/>
        <v>0</v>
      </c>
      <c r="L144" s="10">
        <f t="shared" si="19"/>
        <v>0</v>
      </c>
      <c r="M144" s="10">
        <f t="shared" si="19"/>
        <v>0</v>
      </c>
      <c r="N144" s="10">
        <f t="shared" si="19"/>
        <v>0</v>
      </c>
    </row>
    <row r="147" s="7" customFormat="1" ht="13.5" spans="2:14">
      <c r="B147" s="17" t="s">
        <v>502</v>
      </c>
      <c r="C147" s="19" t="s">
        <v>493</v>
      </c>
      <c r="D147" s="19" t="s">
        <v>503</v>
      </c>
      <c r="E147" s="17" t="s">
        <v>479</v>
      </c>
      <c r="F147" s="17" t="s">
        <v>470</v>
      </c>
      <c r="G147" s="17" t="s">
        <v>471</v>
      </c>
      <c r="H147" s="17" t="s">
        <v>480</v>
      </c>
      <c r="I147" s="17" t="s">
        <v>473</v>
      </c>
      <c r="J147" s="17" t="s">
        <v>481</v>
      </c>
      <c r="K147" s="17" t="s">
        <v>456</v>
      </c>
      <c r="L147" s="17" t="s">
        <v>457</v>
      </c>
      <c r="M147" s="17" t="s">
        <v>458</v>
      </c>
      <c r="N147" s="17" t="s">
        <v>459</v>
      </c>
    </row>
    <row r="148" s="8" customFormat="1" ht="13.5" spans="2:15">
      <c r="B148" s="8" t="s">
        <v>476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f>SUM(C148:N148)</f>
        <v>0</v>
      </c>
    </row>
    <row r="149" s="9" customFormat="1" ht="13.5" spans="2:14">
      <c r="B149" s="9" t="s">
        <v>477</v>
      </c>
      <c r="C149" s="9" t="s">
        <v>467</v>
      </c>
      <c r="D149" s="9" t="s">
        <v>478</v>
      </c>
      <c r="E149" s="9" t="s">
        <v>479</v>
      </c>
      <c r="F149" s="9" t="s">
        <v>470</v>
      </c>
      <c r="G149" s="9" t="s">
        <v>471</v>
      </c>
      <c r="H149" s="9" t="s">
        <v>480</v>
      </c>
      <c r="I149" s="9" t="s">
        <v>473</v>
      </c>
      <c r="J149" s="9" t="s">
        <v>481</v>
      </c>
      <c r="K149" s="9" t="s">
        <v>456</v>
      </c>
      <c r="L149" s="9" t="s">
        <v>457</v>
      </c>
      <c r="M149" s="9" t="s">
        <v>458</v>
      </c>
      <c r="N149" s="9" t="s">
        <v>459</v>
      </c>
    </row>
    <row r="150" s="10" customFormat="1" ht="13.5" spans="2:14">
      <c r="B150" s="10" t="s">
        <v>482</v>
      </c>
      <c r="C150" s="10">
        <f t="shared" ref="C150:N154" si="20">ROUND(C$148*INDEX($E$6:$P$10,MATCH($B150,$B$6:$B$10,0),MATCH(C$149,$E$5:$P$5,0)),0)</f>
        <v>0</v>
      </c>
      <c r="D150" s="10">
        <f t="shared" si="20"/>
        <v>0</v>
      </c>
      <c r="E150" s="10">
        <f t="shared" si="20"/>
        <v>0</v>
      </c>
      <c r="F150" s="10">
        <f t="shared" si="20"/>
        <v>0</v>
      </c>
      <c r="G150" s="10">
        <f t="shared" si="20"/>
        <v>0</v>
      </c>
      <c r="H150" s="10">
        <f t="shared" si="20"/>
        <v>0</v>
      </c>
      <c r="I150" s="10">
        <f t="shared" si="20"/>
        <v>0</v>
      </c>
      <c r="J150" s="10">
        <f t="shared" si="20"/>
        <v>0</v>
      </c>
      <c r="K150" s="10">
        <f t="shared" si="20"/>
        <v>0</v>
      </c>
      <c r="L150" s="10">
        <f t="shared" si="20"/>
        <v>0</v>
      </c>
      <c r="M150" s="10">
        <f t="shared" si="20"/>
        <v>0</v>
      </c>
      <c r="N150" s="10">
        <f t="shared" si="20"/>
        <v>0</v>
      </c>
    </row>
    <row r="151" s="10" customFormat="1" ht="13.5" spans="2:14">
      <c r="B151" s="10" t="s">
        <v>483</v>
      </c>
      <c r="C151" s="10">
        <f t="shared" si="20"/>
        <v>0</v>
      </c>
      <c r="D151" s="10">
        <f t="shared" si="20"/>
        <v>0</v>
      </c>
      <c r="E151" s="10">
        <f t="shared" si="20"/>
        <v>0</v>
      </c>
      <c r="F151" s="10">
        <f t="shared" si="20"/>
        <v>0</v>
      </c>
      <c r="G151" s="10">
        <f t="shared" si="20"/>
        <v>0</v>
      </c>
      <c r="H151" s="10">
        <f t="shared" si="20"/>
        <v>0</v>
      </c>
      <c r="I151" s="10">
        <f t="shared" si="20"/>
        <v>0</v>
      </c>
      <c r="J151" s="10">
        <f t="shared" si="20"/>
        <v>0</v>
      </c>
      <c r="K151" s="10">
        <f t="shared" si="20"/>
        <v>0</v>
      </c>
      <c r="L151" s="10">
        <f t="shared" si="20"/>
        <v>0</v>
      </c>
      <c r="M151" s="10">
        <f t="shared" si="20"/>
        <v>0</v>
      </c>
      <c r="N151" s="10">
        <f t="shared" si="20"/>
        <v>0</v>
      </c>
    </row>
    <row r="152" s="10" customFormat="1" ht="13.5" spans="2:14">
      <c r="B152" s="10" t="s">
        <v>484</v>
      </c>
      <c r="C152" s="10">
        <f t="shared" si="20"/>
        <v>0</v>
      </c>
      <c r="D152" s="10">
        <f t="shared" si="20"/>
        <v>0</v>
      </c>
      <c r="E152" s="10">
        <f t="shared" si="20"/>
        <v>0</v>
      </c>
      <c r="F152" s="10">
        <f t="shared" si="20"/>
        <v>0</v>
      </c>
      <c r="G152" s="10">
        <f t="shared" si="20"/>
        <v>0</v>
      </c>
      <c r="H152" s="10">
        <f t="shared" si="20"/>
        <v>0</v>
      </c>
      <c r="I152" s="10">
        <f t="shared" si="20"/>
        <v>0</v>
      </c>
      <c r="J152" s="10">
        <f t="shared" si="20"/>
        <v>0</v>
      </c>
      <c r="K152" s="10">
        <f t="shared" si="20"/>
        <v>0</v>
      </c>
      <c r="L152" s="10">
        <f t="shared" si="20"/>
        <v>0</v>
      </c>
      <c r="M152" s="10">
        <f t="shared" si="20"/>
        <v>0</v>
      </c>
      <c r="N152" s="10">
        <f t="shared" si="20"/>
        <v>0</v>
      </c>
    </row>
    <row r="153" s="10" customFormat="1" ht="13.5" spans="2:14">
      <c r="B153" s="10" t="s">
        <v>485</v>
      </c>
      <c r="C153" s="10">
        <f t="shared" si="20"/>
        <v>0</v>
      </c>
      <c r="D153" s="10">
        <f t="shared" si="20"/>
        <v>0</v>
      </c>
      <c r="E153" s="10">
        <f t="shared" si="20"/>
        <v>0</v>
      </c>
      <c r="F153" s="10">
        <f t="shared" si="20"/>
        <v>0</v>
      </c>
      <c r="G153" s="10">
        <f t="shared" si="20"/>
        <v>0</v>
      </c>
      <c r="H153" s="10">
        <f t="shared" si="20"/>
        <v>0</v>
      </c>
      <c r="I153" s="10">
        <f t="shared" si="20"/>
        <v>0</v>
      </c>
      <c r="J153" s="10">
        <f t="shared" si="20"/>
        <v>0</v>
      </c>
      <c r="K153" s="10">
        <f t="shared" si="20"/>
        <v>0</v>
      </c>
      <c r="L153" s="10">
        <f t="shared" si="20"/>
        <v>0</v>
      </c>
      <c r="M153" s="10">
        <f t="shared" si="20"/>
        <v>0</v>
      </c>
      <c r="N153" s="10">
        <f t="shared" si="20"/>
        <v>0</v>
      </c>
    </row>
    <row r="154" s="10" customFormat="1" ht="13.5" spans="2:14">
      <c r="B154" s="10" t="s">
        <v>486</v>
      </c>
      <c r="C154" s="10">
        <f t="shared" si="20"/>
        <v>0</v>
      </c>
      <c r="D154" s="10">
        <f t="shared" si="20"/>
        <v>0</v>
      </c>
      <c r="E154" s="10">
        <f t="shared" si="20"/>
        <v>0</v>
      </c>
      <c r="F154" s="10">
        <f t="shared" si="20"/>
        <v>0</v>
      </c>
      <c r="G154" s="10">
        <f t="shared" si="20"/>
        <v>0</v>
      </c>
      <c r="H154" s="10">
        <f t="shared" si="20"/>
        <v>0</v>
      </c>
      <c r="I154" s="10">
        <f t="shared" si="20"/>
        <v>0</v>
      </c>
      <c r="J154" s="10">
        <f t="shared" si="20"/>
        <v>0</v>
      </c>
      <c r="K154" s="10">
        <f t="shared" si="20"/>
        <v>0</v>
      </c>
      <c r="L154" s="10">
        <f t="shared" si="20"/>
        <v>0</v>
      </c>
      <c r="M154" s="10">
        <f t="shared" si="20"/>
        <v>0</v>
      </c>
      <c r="N154" s="10">
        <f t="shared" si="20"/>
        <v>0</v>
      </c>
    </row>
    <row r="157" s="7" customFormat="1" ht="13.5" spans="2:14">
      <c r="B157" s="17" t="s">
        <v>504</v>
      </c>
      <c r="C157" s="19" t="s">
        <v>493</v>
      </c>
      <c r="D157" s="17" t="s">
        <v>478</v>
      </c>
      <c r="E157" s="17" t="s">
        <v>479</v>
      </c>
      <c r="F157" s="19" t="s">
        <v>487</v>
      </c>
      <c r="G157" s="19" t="s">
        <v>488</v>
      </c>
      <c r="H157" s="17" t="s">
        <v>480</v>
      </c>
      <c r="I157" s="17" t="s">
        <v>473</v>
      </c>
      <c r="J157" s="17" t="s">
        <v>481</v>
      </c>
      <c r="K157" s="17" t="s">
        <v>456</v>
      </c>
      <c r="L157" s="17" t="s">
        <v>457</v>
      </c>
      <c r="M157" s="17" t="s">
        <v>458</v>
      </c>
      <c r="N157" s="17" t="s">
        <v>459</v>
      </c>
    </row>
    <row r="158" s="8" customFormat="1" ht="13.5" spans="2:15">
      <c r="B158" s="8" t="s">
        <v>476</v>
      </c>
      <c r="C158" s="8">
        <v>0</v>
      </c>
      <c r="D158" s="8">
        <v>0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  <c r="O158" s="8">
        <f>SUM(C158:N158)</f>
        <v>0</v>
      </c>
    </row>
    <row r="159" s="9" customFormat="1" ht="13.5" spans="2:14">
      <c r="B159" s="9" t="s">
        <v>477</v>
      </c>
      <c r="C159" s="9" t="s">
        <v>467</v>
      </c>
      <c r="D159" s="9" t="s">
        <v>478</v>
      </c>
      <c r="E159" s="9" t="s">
        <v>479</v>
      </c>
      <c r="F159" s="9" t="s">
        <v>470</v>
      </c>
      <c r="G159" s="9" t="s">
        <v>471</v>
      </c>
      <c r="H159" s="9" t="s">
        <v>480</v>
      </c>
      <c r="I159" s="9" t="s">
        <v>473</v>
      </c>
      <c r="J159" s="9" t="s">
        <v>481</v>
      </c>
      <c r="K159" s="9" t="s">
        <v>456</v>
      </c>
      <c r="L159" s="9" t="s">
        <v>457</v>
      </c>
      <c r="M159" s="9" t="s">
        <v>458</v>
      </c>
      <c r="N159" s="9" t="s">
        <v>459</v>
      </c>
    </row>
    <row r="160" s="10" customFormat="1" ht="13.5" spans="2:14">
      <c r="B160" s="10" t="s">
        <v>482</v>
      </c>
      <c r="C160" s="10">
        <f t="shared" ref="C160:N164" si="21">ROUND(C$158*INDEX($E$6:$P$10,MATCH($B160,$B$6:$B$10,0),MATCH(C$159,$E$5:$P$5,0)),0)</f>
        <v>0</v>
      </c>
      <c r="D160" s="10">
        <f t="shared" si="21"/>
        <v>0</v>
      </c>
      <c r="E160" s="10">
        <f t="shared" si="21"/>
        <v>0</v>
      </c>
      <c r="F160" s="10">
        <f t="shared" si="21"/>
        <v>0</v>
      </c>
      <c r="G160" s="10">
        <f t="shared" si="21"/>
        <v>0</v>
      </c>
      <c r="H160" s="10">
        <f t="shared" si="21"/>
        <v>0</v>
      </c>
      <c r="I160" s="10">
        <f t="shared" si="21"/>
        <v>0</v>
      </c>
      <c r="J160" s="10">
        <f t="shared" si="21"/>
        <v>0</v>
      </c>
      <c r="K160" s="10">
        <f t="shared" si="21"/>
        <v>0</v>
      </c>
      <c r="L160" s="10">
        <f t="shared" si="21"/>
        <v>0</v>
      </c>
      <c r="M160" s="10">
        <f t="shared" si="21"/>
        <v>0</v>
      </c>
      <c r="N160" s="10">
        <f t="shared" si="21"/>
        <v>0</v>
      </c>
    </row>
    <row r="161" s="10" customFormat="1" ht="13.5" spans="2:14">
      <c r="B161" s="10" t="s">
        <v>483</v>
      </c>
      <c r="C161" s="10">
        <f t="shared" si="21"/>
        <v>0</v>
      </c>
      <c r="D161" s="10">
        <f t="shared" si="21"/>
        <v>0</v>
      </c>
      <c r="E161" s="10">
        <f t="shared" si="21"/>
        <v>0</v>
      </c>
      <c r="F161" s="10">
        <f t="shared" si="21"/>
        <v>0</v>
      </c>
      <c r="G161" s="10">
        <f t="shared" si="21"/>
        <v>0</v>
      </c>
      <c r="H161" s="10">
        <f t="shared" si="21"/>
        <v>0</v>
      </c>
      <c r="I161" s="10">
        <f t="shared" si="21"/>
        <v>0</v>
      </c>
      <c r="J161" s="10">
        <f t="shared" si="21"/>
        <v>0</v>
      </c>
      <c r="K161" s="10">
        <f t="shared" si="21"/>
        <v>0</v>
      </c>
      <c r="L161" s="10">
        <f t="shared" si="21"/>
        <v>0</v>
      </c>
      <c r="M161" s="10">
        <f t="shared" si="21"/>
        <v>0</v>
      </c>
      <c r="N161" s="10">
        <f t="shared" si="21"/>
        <v>0</v>
      </c>
    </row>
    <row r="162" s="10" customFormat="1" ht="13.5" spans="2:14">
      <c r="B162" s="10" t="s">
        <v>484</v>
      </c>
      <c r="C162" s="10">
        <f t="shared" si="21"/>
        <v>0</v>
      </c>
      <c r="D162" s="10">
        <f t="shared" si="21"/>
        <v>0</v>
      </c>
      <c r="E162" s="10">
        <f t="shared" si="21"/>
        <v>0</v>
      </c>
      <c r="F162" s="10">
        <f t="shared" si="21"/>
        <v>0</v>
      </c>
      <c r="G162" s="10">
        <f t="shared" si="21"/>
        <v>0</v>
      </c>
      <c r="H162" s="10">
        <f t="shared" si="21"/>
        <v>0</v>
      </c>
      <c r="I162" s="10">
        <f t="shared" si="21"/>
        <v>0</v>
      </c>
      <c r="J162" s="10">
        <f t="shared" si="21"/>
        <v>0</v>
      </c>
      <c r="K162" s="10">
        <f t="shared" si="21"/>
        <v>0</v>
      </c>
      <c r="L162" s="10">
        <f t="shared" si="21"/>
        <v>0</v>
      </c>
      <c r="M162" s="10">
        <f t="shared" si="21"/>
        <v>0</v>
      </c>
      <c r="N162" s="10">
        <f t="shared" si="21"/>
        <v>0</v>
      </c>
    </row>
    <row r="163" s="10" customFormat="1" ht="13.5" spans="2:14">
      <c r="B163" s="10" t="s">
        <v>485</v>
      </c>
      <c r="C163" s="10">
        <f t="shared" si="21"/>
        <v>0</v>
      </c>
      <c r="D163" s="10">
        <f t="shared" si="21"/>
        <v>0</v>
      </c>
      <c r="E163" s="10">
        <f t="shared" si="21"/>
        <v>0</v>
      </c>
      <c r="F163" s="10">
        <f t="shared" si="21"/>
        <v>0</v>
      </c>
      <c r="G163" s="10">
        <f t="shared" si="21"/>
        <v>0</v>
      </c>
      <c r="H163" s="10">
        <f t="shared" si="21"/>
        <v>0</v>
      </c>
      <c r="I163" s="10">
        <f t="shared" si="21"/>
        <v>0</v>
      </c>
      <c r="J163" s="10">
        <f t="shared" si="21"/>
        <v>0</v>
      </c>
      <c r="K163" s="10">
        <f t="shared" si="21"/>
        <v>0</v>
      </c>
      <c r="L163" s="10">
        <f t="shared" si="21"/>
        <v>0</v>
      </c>
      <c r="M163" s="10">
        <f t="shared" si="21"/>
        <v>0</v>
      </c>
      <c r="N163" s="10">
        <f t="shared" si="21"/>
        <v>0</v>
      </c>
    </row>
    <row r="164" s="10" customFormat="1" ht="13.5" spans="2:14">
      <c r="B164" s="10" t="s">
        <v>486</v>
      </c>
      <c r="C164" s="10">
        <f t="shared" si="21"/>
        <v>0</v>
      </c>
      <c r="D164" s="10">
        <f t="shared" si="21"/>
        <v>0</v>
      </c>
      <c r="E164" s="10">
        <f t="shared" si="21"/>
        <v>0</v>
      </c>
      <c r="F164" s="10">
        <f t="shared" si="21"/>
        <v>0</v>
      </c>
      <c r="G164" s="10">
        <f t="shared" si="21"/>
        <v>0</v>
      </c>
      <c r="H164" s="10">
        <f t="shared" si="21"/>
        <v>0</v>
      </c>
      <c r="I164" s="10">
        <f t="shared" si="21"/>
        <v>0</v>
      </c>
      <c r="J164" s="10">
        <f t="shared" si="21"/>
        <v>0</v>
      </c>
      <c r="K164" s="10">
        <f t="shared" si="21"/>
        <v>0</v>
      </c>
      <c r="L164" s="10">
        <f t="shared" si="21"/>
        <v>0</v>
      </c>
      <c r="M164" s="10">
        <f t="shared" si="21"/>
        <v>0</v>
      </c>
      <c r="N164" s="10">
        <f t="shared" si="21"/>
        <v>0</v>
      </c>
    </row>
  </sheetData>
  <mergeCells count="2">
    <mergeCell ref="M3:N3"/>
    <mergeCell ref="B17:P17"/>
  </mergeCell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"/>
  <sheetViews>
    <sheetView zoomScale="85" zoomScaleNormal="85" workbookViewId="0">
      <selection activeCell="G5" sqref="G5"/>
    </sheetView>
  </sheetViews>
  <sheetFormatPr defaultColWidth="9" defaultRowHeight="13.5"/>
  <cols>
    <col min="1" max="1" width="9.6" style="2" customWidth="1"/>
    <col min="2" max="2" width="19.4" style="2" customWidth="1"/>
    <col min="3" max="14" width="28.7" style="2" customWidth="1"/>
    <col min="15" max="15" width="26.7" style="2" customWidth="1"/>
    <col min="16" max="16384" width="9" style="2"/>
  </cols>
  <sheetData>
    <row r="1" ht="24" customHeight="1"/>
    <row r="2" ht="24" customHeight="1" spans="1:14">
      <c r="A2" s="3" t="s">
        <v>505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="1" customFormat="1" ht="43.2" customHeight="1" spans="3:15">
      <c r="C3" s="4" t="s">
        <v>506</v>
      </c>
      <c r="D3" s="4" t="s">
        <v>507</v>
      </c>
      <c r="E3" s="4" t="s">
        <v>508</v>
      </c>
      <c r="F3" s="4" t="s">
        <v>509</v>
      </c>
      <c r="G3" s="4" t="s">
        <v>510</v>
      </c>
      <c r="H3" s="4" t="s">
        <v>511</v>
      </c>
      <c r="I3" s="4" t="s">
        <v>512</v>
      </c>
      <c r="J3" s="4" t="s">
        <v>513</v>
      </c>
      <c r="K3" s="4" t="s">
        <v>514</v>
      </c>
      <c r="L3" s="4" t="s">
        <v>515</v>
      </c>
      <c r="M3" s="4" t="s">
        <v>516</v>
      </c>
      <c r="N3" s="4" t="s">
        <v>517</v>
      </c>
      <c r="O3" s="4" t="s">
        <v>518</v>
      </c>
    </row>
    <row r="4" s="1" customFormat="1" ht="36" customHeight="1" spans="1:15">
      <c r="A4" s="4" t="s">
        <v>519</v>
      </c>
      <c r="C4" s="4" t="s">
        <v>520</v>
      </c>
      <c r="D4" s="4" t="s">
        <v>521</v>
      </c>
      <c r="E4" s="4" t="s">
        <v>522</v>
      </c>
      <c r="F4" s="4" t="s">
        <v>523</v>
      </c>
      <c r="G4" s="4" t="s">
        <v>524</v>
      </c>
      <c r="H4" s="4" t="s">
        <v>525</v>
      </c>
      <c r="I4" s="4" t="s">
        <v>526</v>
      </c>
      <c r="J4" s="4" t="s">
        <v>527</v>
      </c>
      <c r="K4" s="4" t="s">
        <v>528</v>
      </c>
      <c r="L4" s="4" t="s">
        <v>529</v>
      </c>
      <c r="M4" s="1" t="s">
        <v>530</v>
      </c>
      <c r="N4" s="1" t="s">
        <v>531</v>
      </c>
      <c r="O4" s="1" t="s">
        <v>532</v>
      </c>
    </row>
    <row r="5" ht="49.2" customHeight="1" spans="1:15">
      <c r="A5" s="1">
        <f t="shared" ref="A5:A9" si="0">C5+D5+E5+F5+G5+H5+I5+J5</f>
        <v>5</v>
      </c>
      <c r="B5" s="5" t="s">
        <v>43</v>
      </c>
      <c r="C5" s="6">
        <v>1.5</v>
      </c>
      <c r="D5" s="6">
        <v>0.4</v>
      </c>
      <c r="E5" s="6">
        <v>0.3</v>
      </c>
      <c r="F5" s="6">
        <v>0.5</v>
      </c>
      <c r="G5" s="6">
        <v>2</v>
      </c>
      <c r="H5" s="6">
        <v>0.1</v>
      </c>
      <c r="I5" s="6">
        <v>0</v>
      </c>
      <c r="J5" s="6">
        <v>0.2</v>
      </c>
      <c r="K5" s="6">
        <v>1</v>
      </c>
      <c r="L5" s="6">
        <v>1</v>
      </c>
      <c r="M5" s="6">
        <v>200</v>
      </c>
      <c r="N5" s="6">
        <v>0</v>
      </c>
      <c r="O5" s="6">
        <v>0</v>
      </c>
    </row>
    <row r="6" ht="49.2" customHeight="1" spans="1:15">
      <c r="A6" s="1">
        <f t="shared" si="0"/>
        <v>5.6</v>
      </c>
      <c r="B6" s="5" t="s">
        <v>45</v>
      </c>
      <c r="C6" s="6">
        <v>1</v>
      </c>
      <c r="D6" s="6">
        <v>0.9</v>
      </c>
      <c r="E6" s="6">
        <v>0.7</v>
      </c>
      <c r="F6" s="6">
        <v>0.2</v>
      </c>
      <c r="G6" s="6">
        <v>1</v>
      </c>
      <c r="H6" s="6">
        <v>0.8</v>
      </c>
      <c r="I6" s="6">
        <v>0</v>
      </c>
      <c r="J6" s="6">
        <v>1</v>
      </c>
      <c r="K6" s="6">
        <v>1</v>
      </c>
      <c r="L6" s="6">
        <v>1</v>
      </c>
      <c r="M6" s="6">
        <v>0</v>
      </c>
      <c r="N6" s="6">
        <v>0</v>
      </c>
      <c r="O6" s="6">
        <v>0</v>
      </c>
    </row>
    <row r="7" ht="49.2" customHeight="1" spans="1:15">
      <c r="A7" s="1">
        <f t="shared" si="0"/>
        <v>5.4</v>
      </c>
      <c r="B7" s="5" t="s">
        <v>47</v>
      </c>
      <c r="C7" s="6">
        <v>0.4</v>
      </c>
      <c r="D7" s="6">
        <v>1.5</v>
      </c>
      <c r="E7" s="6">
        <v>0.1</v>
      </c>
      <c r="F7" s="6">
        <v>0</v>
      </c>
      <c r="G7" s="6">
        <v>0.2</v>
      </c>
      <c r="H7" s="6">
        <v>1.5</v>
      </c>
      <c r="I7" s="6">
        <v>0</v>
      </c>
      <c r="J7" s="6">
        <v>1.7</v>
      </c>
      <c r="K7" s="6">
        <v>1</v>
      </c>
      <c r="L7" s="6">
        <v>1</v>
      </c>
      <c r="M7" s="6">
        <v>0</v>
      </c>
      <c r="N7" s="6">
        <v>100</v>
      </c>
      <c r="O7" s="6">
        <v>0</v>
      </c>
    </row>
    <row r="8" ht="49.2" customHeight="1" spans="1:15">
      <c r="A8" s="1">
        <f t="shared" si="0"/>
        <v>5.25</v>
      </c>
      <c r="B8" s="5" t="s">
        <v>49</v>
      </c>
      <c r="C8" s="6">
        <v>1</v>
      </c>
      <c r="D8" s="6">
        <v>1.15</v>
      </c>
      <c r="E8" s="6">
        <v>0.1</v>
      </c>
      <c r="F8" s="6">
        <v>0</v>
      </c>
      <c r="G8" s="6">
        <v>1</v>
      </c>
      <c r="H8" s="6">
        <v>0.7</v>
      </c>
      <c r="I8" s="6">
        <v>0</v>
      </c>
      <c r="J8" s="6">
        <v>1.3</v>
      </c>
      <c r="K8" s="6">
        <v>1</v>
      </c>
      <c r="L8" s="6">
        <v>1</v>
      </c>
      <c r="M8" s="6">
        <v>0</v>
      </c>
      <c r="N8" s="6">
        <v>0</v>
      </c>
      <c r="O8" s="6">
        <v>220</v>
      </c>
    </row>
    <row r="9" ht="49.2" customHeight="1" spans="1:15">
      <c r="A9" s="1">
        <f t="shared" si="0"/>
        <v>4.45</v>
      </c>
      <c r="B9" s="5" t="s">
        <v>51</v>
      </c>
      <c r="C9" s="6">
        <v>0.8</v>
      </c>
      <c r="D9" s="6">
        <v>0.25</v>
      </c>
      <c r="E9" s="6">
        <v>1.5</v>
      </c>
      <c r="F9" s="6">
        <v>0</v>
      </c>
      <c r="G9" s="6">
        <v>0.7</v>
      </c>
      <c r="H9" s="6">
        <v>0.3</v>
      </c>
      <c r="I9" s="6">
        <v>0</v>
      </c>
      <c r="J9" s="6">
        <v>0.9</v>
      </c>
      <c r="K9" s="6">
        <v>5</v>
      </c>
      <c r="L9" s="6">
        <v>2</v>
      </c>
      <c r="M9" s="6">
        <v>0</v>
      </c>
      <c r="N9" s="6">
        <v>0</v>
      </c>
      <c r="O9" s="6">
        <v>0</v>
      </c>
    </row>
    <row r="10" ht="28.2" customHeight="1"/>
    <row r="11" ht="28.2" customHeight="1"/>
    <row r="12" ht="28.2" customHeight="1"/>
    <row r="13" s="1" customFormat="1" ht="43.2" customHeight="1" spans="3:13">
      <c r="C13" s="4" t="s">
        <v>533</v>
      </c>
      <c r="D13" s="4" t="s">
        <v>534</v>
      </c>
      <c r="E13" s="4" t="s">
        <v>535</v>
      </c>
      <c r="F13" s="4" t="s">
        <v>536</v>
      </c>
      <c r="G13" s="4" t="s">
        <v>537</v>
      </c>
      <c r="H13" s="4" t="s">
        <v>538</v>
      </c>
      <c r="I13" s="4" t="s">
        <v>539</v>
      </c>
      <c r="J13" s="4"/>
      <c r="L13" s="4"/>
      <c r="M13" s="4"/>
    </row>
    <row r="14" s="1" customFormat="1" ht="36" customHeight="1" spans="1:10">
      <c r="A14" s="1" t="s">
        <v>540</v>
      </c>
      <c r="C14" s="4" t="s">
        <v>541</v>
      </c>
      <c r="D14" s="4" t="s">
        <v>542</v>
      </c>
      <c r="E14" s="4" t="s">
        <v>543</v>
      </c>
      <c r="F14" s="4" t="s">
        <v>544</v>
      </c>
      <c r="G14" s="4" t="s">
        <v>545</v>
      </c>
      <c r="H14" s="4" t="s">
        <v>546</v>
      </c>
      <c r="I14" s="4" t="s">
        <v>547</v>
      </c>
      <c r="J14" s="4"/>
    </row>
    <row r="15" ht="49.2" customHeight="1" spans="1:13">
      <c r="A15" s="1">
        <f t="shared" ref="A15:A19" si="1">C15+D15+E15+F15+G15+H15+I15+J15</f>
        <v>39</v>
      </c>
      <c r="B15" s="5" t="s">
        <v>43</v>
      </c>
      <c r="C15" s="6">
        <v>10</v>
      </c>
      <c r="D15" s="6">
        <v>10</v>
      </c>
      <c r="E15" s="6">
        <v>5</v>
      </c>
      <c r="F15" s="6">
        <v>1</v>
      </c>
      <c r="G15" s="6">
        <v>0</v>
      </c>
      <c r="H15" s="6">
        <v>9</v>
      </c>
      <c r="I15" s="6">
        <v>4</v>
      </c>
      <c r="J15" s="6"/>
      <c r="L15" s="6"/>
      <c r="M15" s="6"/>
    </row>
    <row r="16" ht="49.2" customHeight="1" spans="1:13">
      <c r="A16" s="1">
        <f t="shared" si="1"/>
        <v>35</v>
      </c>
      <c r="B16" s="5" t="s">
        <v>45</v>
      </c>
      <c r="C16" s="6">
        <v>5</v>
      </c>
      <c r="D16" s="6">
        <v>5</v>
      </c>
      <c r="E16" s="6">
        <v>5</v>
      </c>
      <c r="F16" s="6">
        <v>5</v>
      </c>
      <c r="G16" s="6">
        <v>5</v>
      </c>
      <c r="H16" s="6">
        <v>5</v>
      </c>
      <c r="I16" s="6">
        <v>5</v>
      </c>
      <c r="J16" s="6"/>
      <c r="L16" s="6"/>
      <c r="M16" s="6"/>
    </row>
    <row r="17" ht="49.2" customHeight="1" spans="1:13">
      <c r="A17" s="1">
        <f t="shared" si="1"/>
        <v>40</v>
      </c>
      <c r="B17" s="5" t="s">
        <v>47</v>
      </c>
      <c r="C17" s="6">
        <v>1</v>
      </c>
      <c r="D17" s="6">
        <v>0</v>
      </c>
      <c r="E17" s="6">
        <v>10</v>
      </c>
      <c r="F17" s="6">
        <v>10</v>
      </c>
      <c r="G17" s="6">
        <v>4</v>
      </c>
      <c r="H17" s="6">
        <v>2</v>
      </c>
      <c r="I17" s="6">
        <v>13</v>
      </c>
      <c r="J17" s="6"/>
      <c r="L17" s="6"/>
      <c r="M17" s="6"/>
    </row>
    <row r="18" ht="49.2" customHeight="1" spans="1:13">
      <c r="A18" s="1">
        <f t="shared" si="1"/>
        <v>40</v>
      </c>
      <c r="B18" s="5" t="s">
        <v>49</v>
      </c>
      <c r="C18" s="6">
        <v>2</v>
      </c>
      <c r="D18" s="6">
        <v>0</v>
      </c>
      <c r="E18" s="1">
        <v>2</v>
      </c>
      <c r="F18" s="1">
        <v>9</v>
      </c>
      <c r="G18" s="1">
        <v>11</v>
      </c>
      <c r="H18" s="1">
        <v>7</v>
      </c>
      <c r="I18" s="1">
        <v>9</v>
      </c>
      <c r="J18" s="1"/>
      <c r="L18" s="6"/>
      <c r="M18" s="6"/>
    </row>
    <row r="19" ht="49.2" customHeight="1" spans="1:13">
      <c r="A19" s="1">
        <f t="shared" si="1"/>
        <v>39</v>
      </c>
      <c r="B19" s="5" t="s">
        <v>51</v>
      </c>
      <c r="C19" s="6">
        <v>1</v>
      </c>
      <c r="D19" s="6">
        <v>11</v>
      </c>
      <c r="E19" s="6">
        <v>1</v>
      </c>
      <c r="F19" s="6">
        <v>4</v>
      </c>
      <c r="G19" s="6">
        <v>2</v>
      </c>
      <c r="H19" s="6">
        <v>13</v>
      </c>
      <c r="I19" s="6">
        <v>7</v>
      </c>
      <c r="J19" s="6"/>
      <c r="L19" s="6"/>
      <c r="M19" s="6"/>
    </row>
  </sheetData>
  <mergeCells count="1">
    <mergeCell ref="A2:N2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模板</vt:lpstr>
      <vt:lpstr>装备数值</vt:lpstr>
      <vt:lpstr>数值设计—职业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</dc:creator>
  <cp:lastModifiedBy>一点</cp:lastModifiedBy>
  <dcterms:created xsi:type="dcterms:W3CDTF">2016-12-02T16:54:00Z</dcterms:created>
  <dcterms:modified xsi:type="dcterms:W3CDTF">2024-07-15T17:52:55Z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5EB411B4D0654E3ABE24F0CD0EDD70E3</vt:lpwstr>
  </property>
</Properties>
</file>