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模板" sheetId="1" r:id="rId1"/>
    <sheet name="装备数值" sheetId="4" r:id="rId2"/>
    <sheet name="数值设计—职业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N5" authorId="0">
      <text>
        <r>
          <rPr>
            <sz val="9"/>
            <rFont val="宋体"/>
            <charset val="134"/>
          </rPr>
          <t>轻甲</t>
        </r>
      </text>
    </comment>
    <comment ref="Q5" authorId="0">
      <text>
        <r>
          <rPr>
            <sz val="9"/>
            <rFont val="宋体"/>
            <charset val="134"/>
          </rPr>
          <t>武器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5" authorId="0">
      <text>
        <r>
          <rPr>
            <sz val="9"/>
            <rFont val="宋体"/>
            <charset val="134"/>
          </rPr>
          <t>前排肉盾，皮糙肉厚，拳法精湛，擅长舞刀弄棒。</t>
        </r>
      </text>
    </comment>
    <comment ref="B16" authorId="0">
      <text>
        <r>
          <rPr>
            <sz val="9"/>
            <rFont val="宋体"/>
            <charset val="134"/>
          </rPr>
          <t>全能选手，样样武艺都有所涉略</t>
        </r>
      </text>
    </comment>
    <comment ref="B17" authorId="0">
      <text>
        <r>
          <rPr>
            <sz val="9"/>
            <rFont val="宋体"/>
            <charset val="134"/>
          </rPr>
          <t>身法灵活、轻功高超的修武之人，精通刀剑，也能使用远程武器</t>
        </r>
      </text>
    </comment>
    <comment ref="B18" authorId="0">
      <text>
        <r>
          <rPr>
            <sz val="9"/>
            <rFont val="宋体"/>
            <charset val="134"/>
          </rPr>
          <t>对远程类武器较为精通之人，也有一定剑术资质</t>
        </r>
      </text>
    </comment>
    <comment ref="B19" authorId="0">
      <text>
        <r>
          <rPr>
            <sz val="9"/>
            <rFont val="宋体"/>
            <charset val="134"/>
          </rPr>
          <t>擅长治疗受伤的人，在内功武学方面较为突出，也能使棍</t>
        </r>
      </text>
    </comment>
  </commentList>
</comments>
</file>

<file path=xl/sharedStrings.xml><?xml version="1.0" encoding="utf-8"?>
<sst xmlns="http://schemas.openxmlformats.org/spreadsheetml/2006/main" count="607" uniqueCount="174">
  <si>
    <t>##var</t>
  </si>
  <si>
    <t>Id</t>
  </si>
  <si>
    <t>#注释</t>
  </si>
  <si>
    <t>AttrValues</t>
  </si>
  <si>
    <t>##type</t>
  </si>
  <si>
    <t>string</t>
  </si>
  <si>
    <t>list,AttrItemBase</t>
  </si>
  <si>
    <t>##</t>
  </si>
  <si>
    <t>ID</t>
  </si>
  <si>
    <t>属性列表</t>
  </si>
  <si>
    <t>属性1</t>
  </si>
  <si>
    <t>属性2</t>
  </si>
  <si>
    <t>属性3</t>
  </si>
  <si>
    <t>属性4</t>
  </si>
  <si>
    <t>属性5</t>
  </si>
  <si>
    <t>属性6</t>
  </si>
  <si>
    <t>属性7</t>
  </si>
  <si>
    <t>属性8</t>
  </si>
  <si>
    <t>属性9</t>
  </si>
  <si>
    <t>属性10</t>
  </si>
  <si>
    <t>属性11</t>
  </si>
  <si>
    <t>属性12</t>
  </si>
  <si>
    <t>属性13</t>
  </si>
  <si>
    <t>属性14</t>
  </si>
  <si>
    <t>属性15</t>
  </si>
  <si>
    <t>属性16</t>
  </si>
  <si>
    <t>属性17</t>
  </si>
  <si>
    <t>属性18</t>
  </si>
  <si>
    <t>属性19</t>
  </si>
  <si>
    <t>属性20</t>
  </si>
  <si>
    <t>属性21</t>
  </si>
  <si>
    <t>属性22</t>
  </si>
  <si>
    <t>属性23</t>
  </si>
  <si>
    <t>属性24</t>
  </si>
  <si>
    <t>属性25</t>
  </si>
  <si>
    <t>武器：特殊</t>
  </si>
  <si>
    <t>重山护手</t>
  </si>
  <si>
    <t>固定,atk,78</t>
  </si>
  <si>
    <t>固定,parry,50</t>
  </si>
  <si>
    <t>饰品：特殊</t>
  </si>
  <si>
    <t>福运坠</t>
  </si>
  <si>
    <t>固定,ten,100</t>
  </si>
  <si>
    <t>贪狼戒</t>
  </si>
  <si>
    <t>固定,crt,200</t>
  </si>
  <si>
    <t>固定,hp_percent,-0.2</t>
  </si>
  <si>
    <t>演算</t>
  </si>
  <si>
    <t>固定,</t>
  </si>
  <si>
    <t>1000为100%</t>
  </si>
  <si>
    <t>属性总占比</t>
  </si>
  <si>
    <t>hp,</t>
  </si>
  <si>
    <t>atk,</t>
  </si>
  <si>
    <t>int,</t>
  </si>
  <si>
    <t>def,</t>
  </si>
  <si>
    <t>ten,</t>
  </si>
  <si>
    <t>crt,</t>
  </si>
  <si>
    <t>crd,</t>
  </si>
  <si>
    <t>spd,</t>
  </si>
  <si>
    <t>parry,</t>
  </si>
  <si>
    <t>dodge,</t>
  </si>
  <si>
    <t>antidodge,</t>
  </si>
  <si>
    <t>antiparry,</t>
  </si>
  <si>
    <r>
      <rPr>
        <b/>
        <sz val="10"/>
        <rFont val="宋体"/>
        <charset val="134"/>
      </rPr>
      <t>装备品质</t>
    </r>
  </si>
  <si>
    <t>投放角色等级下限</t>
  </si>
  <si>
    <t>投放角色等级上限</t>
  </si>
  <si>
    <r>
      <rPr>
        <b/>
        <sz val="10"/>
        <rFont val="宋体"/>
        <charset val="134"/>
      </rPr>
      <t>生命</t>
    </r>
  </si>
  <si>
    <r>
      <rPr>
        <b/>
        <sz val="10"/>
        <rFont val="宋体"/>
        <charset val="134"/>
      </rPr>
      <t>攻击</t>
    </r>
  </si>
  <si>
    <r>
      <rPr>
        <b/>
        <sz val="10"/>
        <rFont val="宋体"/>
        <charset val="134"/>
      </rPr>
      <t>内劲</t>
    </r>
  </si>
  <si>
    <r>
      <rPr>
        <b/>
        <sz val="10"/>
        <rFont val="宋体"/>
        <charset val="134"/>
      </rPr>
      <t>防御</t>
    </r>
  </si>
  <si>
    <r>
      <rPr>
        <b/>
        <sz val="10"/>
        <rFont val="宋体"/>
        <charset val="134"/>
      </rPr>
      <t>韧性</t>
    </r>
  </si>
  <si>
    <r>
      <rPr>
        <b/>
        <sz val="10"/>
        <rFont val="宋体"/>
        <charset val="134"/>
      </rPr>
      <t>暴击</t>
    </r>
  </si>
  <si>
    <r>
      <rPr>
        <b/>
        <sz val="10"/>
        <rFont val="宋体"/>
        <charset val="134"/>
      </rPr>
      <t>暴抗</t>
    </r>
  </si>
  <si>
    <r>
      <rPr>
        <b/>
        <sz val="10"/>
        <rFont val="宋体"/>
        <charset val="134"/>
      </rPr>
      <t>速度</t>
    </r>
  </si>
  <si>
    <t>招架</t>
  </si>
  <si>
    <t>闪避</t>
  </si>
  <si>
    <t>命中</t>
  </si>
  <si>
    <t>破招</t>
  </si>
  <si>
    <t>武器闪避</t>
  </si>
  <si>
    <r>
      <rPr>
        <sz val="10"/>
        <rFont val="宋体"/>
        <charset val="134"/>
      </rPr>
      <t>普通</t>
    </r>
  </si>
  <si>
    <r>
      <rPr>
        <sz val="10"/>
        <rFont val="宋体"/>
        <charset val="134"/>
      </rPr>
      <t>精良</t>
    </r>
  </si>
  <si>
    <r>
      <rPr>
        <sz val="10"/>
        <rFont val="宋体"/>
        <charset val="134"/>
      </rPr>
      <t>稀有</t>
    </r>
  </si>
  <si>
    <r>
      <rPr>
        <sz val="10"/>
        <rFont val="宋体"/>
        <charset val="134"/>
      </rPr>
      <t>史诗</t>
    </r>
  </si>
  <si>
    <r>
      <rPr>
        <sz val="10"/>
        <rFont val="宋体"/>
        <charset val="134"/>
      </rPr>
      <t>传说</t>
    </r>
  </si>
  <si>
    <t>总属性100%</t>
  </si>
  <si>
    <t>剑</t>
  </si>
  <si>
    <r>
      <rPr>
        <sz val="11"/>
        <color theme="1"/>
        <rFont val="宋体"/>
        <charset val="134"/>
        <scheme val="minor"/>
      </rPr>
      <t>生命</t>
    </r>
  </si>
  <si>
    <r>
      <rPr>
        <sz val="11"/>
        <color theme="0"/>
        <rFont val="宋体"/>
        <charset val="134"/>
        <scheme val="minor"/>
      </rPr>
      <t>攻击</t>
    </r>
  </si>
  <si>
    <t>内劲</t>
  </si>
  <si>
    <r>
      <rPr>
        <sz val="11"/>
        <color theme="1"/>
        <rFont val="宋体"/>
        <charset val="134"/>
        <scheme val="minor"/>
      </rPr>
      <t>防御</t>
    </r>
  </si>
  <si>
    <r>
      <rPr>
        <sz val="11"/>
        <color theme="1"/>
        <rFont val="宋体"/>
        <charset val="134"/>
        <scheme val="minor"/>
      </rPr>
      <t>韧性</t>
    </r>
  </si>
  <si>
    <t>暴击</t>
  </si>
  <si>
    <r>
      <rPr>
        <sz val="11"/>
        <color theme="1"/>
        <rFont val="宋体"/>
        <charset val="134"/>
        <scheme val="minor"/>
      </rPr>
      <t>暴抗</t>
    </r>
  </si>
  <si>
    <t>速度</t>
  </si>
  <si>
    <t>总计缩放</t>
  </si>
  <si>
    <t>系数缩放</t>
  </si>
  <si>
    <t>品质/属性</t>
  </si>
  <si>
    <r>
      <rPr>
        <sz val="11"/>
        <color theme="1"/>
        <rFont val="宋体"/>
        <charset val="134"/>
        <scheme val="minor"/>
      </rPr>
      <t>攻击</t>
    </r>
  </si>
  <si>
    <r>
      <rPr>
        <sz val="11"/>
        <color theme="1"/>
        <rFont val="宋体"/>
        <charset val="134"/>
        <scheme val="minor"/>
      </rPr>
      <t>内劲</t>
    </r>
  </si>
  <si>
    <r>
      <rPr>
        <sz val="11"/>
        <color theme="1"/>
        <rFont val="宋体"/>
        <charset val="134"/>
        <scheme val="minor"/>
      </rPr>
      <t>暴击</t>
    </r>
  </si>
  <si>
    <r>
      <rPr>
        <sz val="11"/>
        <color theme="1"/>
        <rFont val="宋体"/>
        <charset val="134"/>
        <scheme val="minor"/>
      </rPr>
      <t>速度</t>
    </r>
  </si>
  <si>
    <r>
      <rPr>
        <sz val="11"/>
        <color theme="1"/>
        <rFont val="宋体"/>
        <charset val="134"/>
        <scheme val="minor"/>
      </rPr>
      <t>普通</t>
    </r>
  </si>
  <si>
    <r>
      <rPr>
        <sz val="11"/>
        <color theme="1"/>
        <rFont val="宋体"/>
        <charset val="134"/>
        <scheme val="minor"/>
      </rPr>
      <t>精良</t>
    </r>
  </si>
  <si>
    <r>
      <rPr>
        <sz val="11"/>
        <color theme="1"/>
        <rFont val="宋体"/>
        <charset val="134"/>
        <scheme val="minor"/>
      </rPr>
      <t>稀有</t>
    </r>
  </si>
  <si>
    <r>
      <rPr>
        <sz val="11"/>
        <color theme="1"/>
        <rFont val="宋体"/>
        <charset val="134"/>
        <scheme val="minor"/>
      </rPr>
      <t>史诗</t>
    </r>
  </si>
  <si>
    <t>传说</t>
  </si>
  <si>
    <t>刀</t>
  </si>
  <si>
    <t>防御</t>
  </si>
  <si>
    <t>韧性</t>
  </si>
  <si>
    <t>暴抗</t>
  </si>
  <si>
    <t>枪</t>
  </si>
  <si>
    <t>棍</t>
  </si>
  <si>
    <t>拳-手套</t>
  </si>
  <si>
    <t>拳-爪</t>
  </si>
  <si>
    <t>弓</t>
  </si>
  <si>
    <t>轻甲</t>
  </si>
  <si>
    <t>生命</t>
  </si>
  <si>
    <r>
      <rPr>
        <sz val="11"/>
        <color theme="0"/>
        <rFont val="宋体"/>
        <charset val="134"/>
        <scheme val="minor"/>
      </rPr>
      <t>防御</t>
    </r>
  </si>
  <si>
    <r>
      <rPr>
        <sz val="11"/>
        <color theme="0"/>
        <rFont val="宋体"/>
        <charset val="134"/>
        <scheme val="minor"/>
      </rPr>
      <t>速度</t>
    </r>
  </si>
  <si>
    <t>中甲</t>
  </si>
  <si>
    <r>
      <rPr>
        <sz val="11"/>
        <color theme="0"/>
        <rFont val="宋体"/>
        <charset val="134"/>
        <scheme val="minor"/>
      </rPr>
      <t>韧性</t>
    </r>
  </si>
  <si>
    <t>重甲</t>
  </si>
  <si>
    <r>
      <rPr>
        <sz val="11"/>
        <color theme="0"/>
        <rFont val="宋体"/>
        <charset val="134"/>
        <scheme val="minor"/>
      </rPr>
      <t>生命</t>
    </r>
  </si>
  <si>
    <t>项链</t>
  </si>
  <si>
    <t>戒指</t>
  </si>
  <si>
    <t>手镯</t>
  </si>
  <si>
    <t>攻击</t>
  </si>
  <si>
    <t>护腕</t>
  </si>
  <si>
    <t>职业属性</t>
  </si>
  <si>
    <t>生命
hp</t>
  </si>
  <si>
    <t>外攻
atk</t>
  </si>
  <si>
    <t>内劲
int</t>
  </si>
  <si>
    <t>韧性
ten</t>
  </si>
  <si>
    <t>外防
def</t>
  </si>
  <si>
    <t>暴击
crt</t>
  </si>
  <si>
    <t>暴抗
crd</t>
  </si>
  <si>
    <t>速度
spd</t>
  </si>
  <si>
    <t>内力
mp</t>
  </si>
  <si>
    <t>集气
sp</t>
  </si>
  <si>
    <t>招架
parry</t>
  </si>
  <si>
    <t>闪避
dodge</t>
  </si>
  <si>
    <t>命中
antidodge</t>
  </si>
  <si>
    <t>基础总计
不包括特殊</t>
  </si>
  <si>
    <t>成长,hp,af_role_hp,</t>
  </si>
  <si>
    <t>成长,atk,af_role_common,</t>
  </si>
  <si>
    <t>成长,int,af_role_common,</t>
  </si>
  <si>
    <t>成长,ten,af_role_common,</t>
  </si>
  <si>
    <t>成长,def,af_role_common,</t>
  </si>
  <si>
    <t>成长,crt,af_role_common,</t>
  </si>
  <si>
    <t>成长,crd,af_role_common,</t>
  </si>
  <si>
    <t>成长,spd,af_role_common,</t>
  </si>
  <si>
    <t>固定,mp,</t>
  </si>
  <si>
    <t>固定,sp,</t>
  </si>
  <si>
    <t>固定,parry,</t>
  </si>
  <si>
    <t>固定,dodge,</t>
  </si>
  <si>
    <t>固定,antidodge,</t>
  </si>
  <si>
    <t>铁卫</t>
  </si>
  <si>
    <t>侠士</t>
  </si>
  <si>
    <t>刺客</t>
  </si>
  <si>
    <t>游侠</t>
  </si>
  <si>
    <t>医师</t>
  </si>
  <si>
    <t>拳法资质</t>
  </si>
  <si>
    <t>棍法资质</t>
  </si>
  <si>
    <t>刀法资质</t>
  </si>
  <si>
    <t>剑法资质</t>
  </si>
  <si>
    <t>射术资质</t>
  </si>
  <si>
    <t>内功资质</t>
  </si>
  <si>
    <t>轻功资质</t>
  </si>
  <si>
    <t>上限40</t>
  </si>
  <si>
    <t>固定,拳法资质,</t>
  </si>
  <si>
    <t>固定,棍法资质,</t>
  </si>
  <si>
    <t>固定,刀法资质,</t>
  </si>
  <si>
    <t>固定,剑法资质,</t>
  </si>
  <si>
    <t>固定,射术资质,</t>
  </si>
  <si>
    <t>固定,内功资质,</t>
  </si>
  <si>
    <t>固定,轻功资质,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</si>
</sst>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2"/>
      <name val="宋体"/>
      <charset val="134"/>
    </font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7070223090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70702230903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737540818506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7070223090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8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23" fillId="20" borderId="7" applyNumberFormat="0" applyAlignment="0" applyProtection="0">
      <alignment vertical="center"/>
    </xf>
    <xf numFmtId="0" fontId="24" fillId="21" borderId="9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39" applyAlignment="1">
      <alignment horizontal="center" vertical="center"/>
    </xf>
    <xf numFmtId="0" fontId="1" fillId="5" borderId="1" xfId="38" applyBorder="1" applyAlignment="1">
      <alignment horizontal="center" vertical="center"/>
    </xf>
    <xf numFmtId="0" fontId="1" fillId="6" borderId="1" xfId="35" applyBorder="1" applyAlignment="1">
      <alignment horizontal="center" vertical="center"/>
    </xf>
    <xf numFmtId="0" fontId="1" fillId="7" borderId="1" xfId="34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4" borderId="3" xfId="39" applyBorder="1" applyAlignment="1">
      <alignment horizontal="center" vertical="center"/>
    </xf>
    <xf numFmtId="0" fontId="5" fillId="12" borderId="3" xfId="29" applyBorder="1" applyAlignment="1">
      <alignment horizontal="center" vertical="center"/>
    </xf>
    <xf numFmtId="0" fontId="6" fillId="4" borderId="3" xfId="29" applyFont="1" applyFill="1" applyBorder="1" applyAlignment="1">
      <alignment horizontal="center" vertical="center"/>
    </xf>
    <xf numFmtId="0" fontId="6" fillId="4" borderId="3" xfId="39" applyFont="1" applyBorder="1" applyAlignment="1">
      <alignment horizontal="center" vertical="center"/>
    </xf>
    <xf numFmtId="0" fontId="5" fillId="12" borderId="3" xfId="39" applyFont="1" applyFill="1" applyBorder="1" applyAlignment="1">
      <alignment horizontal="center" vertical="center"/>
    </xf>
    <xf numFmtId="0" fontId="7" fillId="13" borderId="0" xfId="22" applyBorder="1">
      <alignment vertical="center"/>
    </xf>
    <xf numFmtId="0" fontId="8" fillId="14" borderId="0" xfId="23" applyBorder="1">
      <alignment vertical="center"/>
    </xf>
    <xf numFmtId="0" fontId="9" fillId="15" borderId="0" xfId="24" applyBorder="1">
      <alignment vertical="center"/>
    </xf>
    <xf numFmtId="0" fontId="1" fillId="16" borderId="0" xfId="26" applyBorder="1">
      <alignment vertical="center"/>
    </xf>
    <xf numFmtId="0" fontId="10" fillId="17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13" borderId="0" xfId="22" applyBorder="1" applyAlignment="1">
      <alignment horizontal="center" vertical="center"/>
    </xf>
    <xf numFmtId="0" fontId="7" fillId="13" borderId="0" xfId="22" applyBorder="1" applyAlignment="1">
      <alignment horizontal="center" vertical="center" wrapText="1"/>
    </xf>
    <xf numFmtId="0" fontId="8" fillId="14" borderId="0" xfId="23" applyBorder="1" applyAlignment="1">
      <alignment horizontal="center" vertical="center"/>
    </xf>
    <xf numFmtId="0" fontId="8" fillId="14" borderId="0" xfId="23" applyBorder="1" applyAlignment="1">
      <alignment horizontal="center" vertical="center" wrapText="1"/>
    </xf>
    <xf numFmtId="0" fontId="9" fillId="15" borderId="0" xfId="24" applyBorder="1" applyAlignment="1">
      <alignment horizontal="center" vertical="center"/>
    </xf>
    <xf numFmtId="0" fontId="9" fillId="15" borderId="0" xfId="24" applyBorder="1" applyAlignment="1">
      <alignment horizontal="center" vertical="center" wrapText="1"/>
    </xf>
    <xf numFmtId="0" fontId="1" fillId="16" borderId="0" xfId="26" applyBorder="1" applyAlignment="1">
      <alignment horizontal="center" vertical="center"/>
    </xf>
    <xf numFmtId="0" fontId="0" fillId="17" borderId="0" xfId="0" applyFill="1">
      <alignment vertical="center"/>
    </xf>
    <xf numFmtId="0" fontId="1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4"/>
  <sheetViews>
    <sheetView tabSelected="1" workbookViewId="0">
      <pane ySplit="4" topLeftCell="A5" activePane="bottomLeft" state="frozen"/>
      <selection/>
      <selection pane="bottomLeft" activeCell="E8" sqref="E8"/>
    </sheetView>
  </sheetViews>
  <sheetFormatPr defaultColWidth="9" defaultRowHeight="14.25"/>
  <cols>
    <col min="2" max="2" width="22.4" style="6" customWidth="1"/>
    <col min="3" max="3" width="31.4" style="6" customWidth="1"/>
    <col min="4" max="4" width="35.7" style="6" customWidth="1"/>
    <col min="5" max="5" width="27.5" style="6" customWidth="1"/>
    <col min="6" max="6" width="28.5" style="6" customWidth="1"/>
    <col min="7" max="7" width="33.4" style="6" customWidth="1"/>
    <col min="8" max="8" width="28" style="6" customWidth="1"/>
    <col min="9" max="9" width="32.6" style="6" customWidth="1"/>
    <col min="10" max="10" width="28.7" style="6" customWidth="1"/>
    <col min="11" max="11" width="31" style="6" customWidth="1"/>
    <col min="12" max="12" width="26.9" style="6" customWidth="1"/>
    <col min="13" max="13" width="26.1" style="6" customWidth="1"/>
    <col min="14" max="14" width="24.2" style="6" customWidth="1"/>
    <col min="15" max="15" width="21.7" style="6" customWidth="1"/>
    <col min="16" max="16" width="35.6" style="6" customWidth="1"/>
    <col min="17" max="17" width="34.6" style="6" customWidth="1"/>
    <col min="18" max="18" width="35.1" style="6" customWidth="1"/>
    <col min="19" max="19" width="36.5" style="6" customWidth="1"/>
    <col min="20" max="20" width="31.7" style="6" customWidth="1"/>
    <col min="21" max="21" width="35.4" style="6" customWidth="1"/>
    <col min="22" max="22" width="35.7" style="6" customWidth="1"/>
    <col min="23" max="23" width="41.7" style="6" customWidth="1"/>
    <col min="24" max="24" width="31.1" style="6" customWidth="1"/>
    <col min="25" max="28" width="9" style="6"/>
  </cols>
  <sheetData>
    <row r="1" s="22" customFormat="1" ht="13.5" spans="1:28">
      <c r="A1" s="22" t="s">
        <v>0</v>
      </c>
      <c r="B1" s="28" t="s">
        <v>1</v>
      </c>
      <c r="C1" s="28" t="s">
        <v>2</v>
      </c>
      <c r="D1" s="29" t="s">
        <v>3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</row>
    <row r="2" s="23" customFormat="1" ht="13.5" spans="1:28">
      <c r="A2" s="23" t="s">
        <v>4</v>
      </c>
      <c r="B2" s="30" t="s">
        <v>5</v>
      </c>
      <c r="C2" s="30"/>
      <c r="D2" s="31" t="s">
        <v>6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</row>
    <row r="3" s="24" customFormat="1" ht="13.5" spans="1:28">
      <c r="A3" s="24" t="s">
        <v>7</v>
      </c>
      <c r="B3" s="32" t="s">
        <v>8</v>
      </c>
      <c r="C3" s="32"/>
      <c r="D3" s="33" t="s">
        <v>9</v>
      </c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</row>
    <row r="4" s="25" customFormat="1" ht="13.5" spans="1:28">
      <c r="A4" s="25" t="s">
        <v>7</v>
      </c>
      <c r="B4" s="34"/>
      <c r="C4" s="34"/>
      <c r="D4" s="34" t="s">
        <v>10</v>
      </c>
      <c r="E4" s="34" t="s">
        <v>11</v>
      </c>
      <c r="F4" s="34" t="s">
        <v>12</v>
      </c>
      <c r="G4" s="34" t="s">
        <v>13</v>
      </c>
      <c r="H4" s="34" t="s">
        <v>14</v>
      </c>
      <c r="I4" s="34" t="s">
        <v>15</v>
      </c>
      <c r="J4" s="34" t="s">
        <v>16</v>
      </c>
      <c r="K4" s="34" t="s">
        <v>17</v>
      </c>
      <c r="L4" s="34" t="s">
        <v>18</v>
      </c>
      <c r="M4" s="34" t="s">
        <v>19</v>
      </c>
      <c r="N4" s="34" t="s">
        <v>20</v>
      </c>
      <c r="O4" s="34" t="s">
        <v>21</v>
      </c>
      <c r="P4" s="34" t="s">
        <v>22</v>
      </c>
      <c r="Q4" s="34" t="s">
        <v>23</v>
      </c>
      <c r="R4" s="34" t="s">
        <v>24</v>
      </c>
      <c r="S4" s="34" t="s">
        <v>25</v>
      </c>
      <c r="T4" s="34" t="s">
        <v>26</v>
      </c>
      <c r="U4" s="34" t="s">
        <v>27</v>
      </c>
      <c r="V4" s="34" t="s">
        <v>28</v>
      </c>
      <c r="W4" s="34" t="s">
        <v>29</v>
      </c>
      <c r="X4" s="34" t="s">
        <v>30</v>
      </c>
      <c r="Y4" s="34" t="s">
        <v>31</v>
      </c>
      <c r="Z4" s="34" t="s">
        <v>32</v>
      </c>
      <c r="AA4" s="34" t="s">
        <v>33</v>
      </c>
      <c r="AB4" s="34" t="s">
        <v>34</v>
      </c>
    </row>
    <row r="5" s="26" customFormat="1" ht="28.05" customHeight="1" spans="1:28">
      <c r="A5" s="35" t="s">
        <v>35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</row>
    <row r="6" s="27" customFormat="1" ht="28.05" customHeight="1" spans="1:28">
      <c r="A6" s="6"/>
      <c r="B6" s="6" t="s">
        <v>36</v>
      </c>
      <c r="D6" s="6" t="s">
        <v>37</v>
      </c>
      <c r="E6" s="36" t="s">
        <v>38</v>
      </c>
      <c r="F6" s="6"/>
      <c r="G6" s="6"/>
      <c r="H6" s="6"/>
      <c r="I6" s="6"/>
      <c r="J6" s="6"/>
      <c r="K6" s="6"/>
      <c r="L6" s="6"/>
      <c r="M6" s="6"/>
      <c r="N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="26" customFormat="1" ht="28.05" customHeight="1" spans="1:28">
      <c r="A7" s="35" t="s">
        <v>39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</row>
    <row r="8" s="27" customFormat="1" ht="28.05" customHeight="1" spans="1:28">
      <c r="A8" s="6"/>
      <c r="B8" s="6" t="s">
        <v>40</v>
      </c>
      <c r="C8" s="6"/>
      <c r="D8" s="6" t="s">
        <v>41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="27" customFormat="1" ht="28.05" customHeight="1" spans="1:28">
      <c r="A9" s="6"/>
      <c r="B9" s="6" t="s">
        <v>42</v>
      </c>
      <c r="C9" s="6"/>
      <c r="D9" s="6" t="s">
        <v>43</v>
      </c>
      <c r="E9" s="6" t="s">
        <v>44</v>
      </c>
      <c r="F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="27" customFormat="1" spans="1:28">
      <c r="A10" s="6"/>
      <c r="B10" s="6"/>
      <c r="C10" s="6"/>
      <c r="D10" s="6"/>
      <c r="E10" s="6"/>
      <c r="F10" s="6"/>
      <c r="G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="27" customFormat="1" spans="1:28">
      <c r="A11" s="6"/>
      <c r="B11" s="6"/>
      <c r="C11" s="6"/>
      <c r="D11" s="6"/>
      <c r="E11" s="6"/>
      <c r="F11" s="6"/>
      <c r="G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="27" customFormat="1" spans="1:28">
      <c r="A12" s="6"/>
      <c r="B12" s="6"/>
      <c r="C12" s="6"/>
      <c r="D12" s="6"/>
      <c r="E12" s="6"/>
      <c r="F12" s="6"/>
      <c r="G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="27" customFormat="1" spans="1:28">
      <c r="A13" s="6"/>
      <c r="B13" s="6"/>
      <c r="C13" s="6"/>
      <c r="D13" s="6"/>
      <c r="E13" s="6"/>
      <c r="F13" s="6"/>
      <c r="G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="27" customFormat="1" spans="1:28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="27" customFormat="1" spans="1:28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="27" customFormat="1" spans="1:28">
      <c r="A16" s="6"/>
      <c r="B16" s="6"/>
      <c r="C16" s="6"/>
      <c r="D16" s="6"/>
      <c r="E16" s="6"/>
      <c r="F16" s="6"/>
      <c r="G16" s="6"/>
      <c r="I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="27" customFormat="1" spans="1:28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="27" customFormat="1" spans="1:2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="27" customFormat="1" spans="1:28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="27" customFormat="1" spans="1:28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="27" customFormat="1" spans="1:28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="27" customFormat="1" spans="1:28">
      <c r="A22" s="6"/>
      <c r="B22" s="6"/>
      <c r="C22" s="6"/>
      <c r="D22" s="6"/>
      <c r="E22" s="6"/>
      <c r="F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="27" customFormat="1" spans="1:28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="27" customFormat="1" spans="1:28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</sheetData>
  <mergeCells count="3">
    <mergeCell ref="D1:AB1"/>
    <mergeCell ref="D2:AB2"/>
    <mergeCell ref="D3:AB3"/>
  </mergeCells>
  <pageMargins left="0.75" right="0.75" top="1" bottom="1" header="0.511111111111111" footer="0.511111111111111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164"/>
  <sheetViews>
    <sheetView topLeftCell="A46" workbookViewId="0">
      <selection activeCell="G122" sqref="G122"/>
    </sheetView>
  </sheetViews>
  <sheetFormatPr defaultColWidth="9" defaultRowHeight="14.25"/>
  <cols>
    <col min="1" max="1" width="9" style="6"/>
    <col min="2" max="2" width="12.1" style="6" customWidth="1"/>
    <col min="3" max="3" width="16.5" style="6" customWidth="1"/>
    <col min="4" max="4" width="16.6" style="6" customWidth="1"/>
    <col min="5" max="16" width="12.4" style="6" customWidth="1"/>
    <col min="17" max="17" width="11.2" style="6" customWidth="1"/>
    <col min="18" max="16384" width="9" style="6"/>
  </cols>
  <sheetData>
    <row r="1" spans="2:10">
      <c r="B1" s="6" t="s">
        <v>45</v>
      </c>
      <c r="J1" s="6">
        <f>INDEX(C32:N36,MATCH("普通",$B32:$B36,0),MATCH("攻击",C$31:N$31,0))</f>
        <v>22</v>
      </c>
    </row>
    <row r="3" spans="4:13">
      <c r="D3" s="6" t="s">
        <v>46</v>
      </c>
      <c r="M3" s="6" t="s">
        <v>47</v>
      </c>
    </row>
    <row r="4" ht="15" spans="2:17">
      <c r="B4" s="11" t="s">
        <v>48</v>
      </c>
      <c r="C4" s="11">
        <v>0.15</v>
      </c>
      <c r="E4" s="6" t="s">
        <v>49</v>
      </c>
      <c r="F4" s="6" t="s">
        <v>50</v>
      </c>
      <c r="G4" s="6" t="s">
        <v>51</v>
      </c>
      <c r="H4" s="6" t="s">
        <v>52</v>
      </c>
      <c r="I4" s="6" t="s">
        <v>53</v>
      </c>
      <c r="J4" s="6" t="s">
        <v>54</v>
      </c>
      <c r="K4" s="6" t="s">
        <v>55</v>
      </c>
      <c r="L4" s="6" t="s">
        <v>56</v>
      </c>
      <c r="M4" s="6" t="s">
        <v>57</v>
      </c>
      <c r="N4" s="6" t="s">
        <v>58</v>
      </c>
      <c r="O4" s="6" t="s">
        <v>59</v>
      </c>
      <c r="P4" s="6" t="s">
        <v>60</v>
      </c>
      <c r="Q4" s="6" t="s">
        <v>58</v>
      </c>
    </row>
    <row r="5" ht="15" spans="2:17">
      <c r="B5" s="12" t="s">
        <v>61</v>
      </c>
      <c r="C5" s="12" t="s">
        <v>62</v>
      </c>
      <c r="D5" s="12" t="s">
        <v>63</v>
      </c>
      <c r="E5" s="12" t="s">
        <v>64</v>
      </c>
      <c r="F5" s="12" t="s">
        <v>65</v>
      </c>
      <c r="G5" s="12" t="s">
        <v>66</v>
      </c>
      <c r="H5" s="12" t="s">
        <v>67</v>
      </c>
      <c r="I5" s="12" t="s">
        <v>68</v>
      </c>
      <c r="J5" s="12" t="s">
        <v>69</v>
      </c>
      <c r="K5" s="12" t="s">
        <v>70</v>
      </c>
      <c r="L5" s="12" t="s">
        <v>71</v>
      </c>
      <c r="M5" s="12" t="s">
        <v>72</v>
      </c>
      <c r="N5" s="12" t="s">
        <v>73</v>
      </c>
      <c r="O5" s="12" t="s">
        <v>74</v>
      </c>
      <c r="P5" s="12" t="s">
        <v>75</v>
      </c>
      <c r="Q5" s="12" t="s">
        <v>76</v>
      </c>
    </row>
    <row r="6" ht="15" spans="2:17">
      <c r="B6" s="13" t="s">
        <v>77</v>
      </c>
      <c r="C6" s="14">
        <v>1</v>
      </c>
      <c r="D6" s="14">
        <v>5</v>
      </c>
      <c r="E6" s="15">
        <f t="shared" ref="E6:L10" si="0">ROUND(E19*$C$4,0)</f>
        <v>62</v>
      </c>
      <c r="F6" s="15">
        <f t="shared" si="0"/>
        <v>22</v>
      </c>
      <c r="G6" s="15">
        <f t="shared" si="0"/>
        <v>22</v>
      </c>
      <c r="H6" s="15">
        <f t="shared" si="0"/>
        <v>22</v>
      </c>
      <c r="I6" s="15">
        <f t="shared" si="0"/>
        <v>22</v>
      </c>
      <c r="J6" s="15">
        <f t="shared" si="0"/>
        <v>22</v>
      </c>
      <c r="K6" s="15">
        <f t="shared" si="0"/>
        <v>22</v>
      </c>
      <c r="L6" s="15">
        <f t="shared" si="0"/>
        <v>22</v>
      </c>
      <c r="M6" s="15">
        <v>22</v>
      </c>
      <c r="N6" s="15">
        <v>22</v>
      </c>
      <c r="O6" s="15">
        <v>11</v>
      </c>
      <c r="P6" s="15">
        <v>22</v>
      </c>
      <c r="Q6" s="15">
        <v>11</v>
      </c>
    </row>
    <row r="7" ht="15" spans="2:17">
      <c r="B7" s="13" t="s">
        <v>78</v>
      </c>
      <c r="C7" s="14">
        <v>5</v>
      </c>
      <c r="D7" s="14">
        <v>10</v>
      </c>
      <c r="E7" s="15">
        <f t="shared" si="0"/>
        <v>134</v>
      </c>
      <c r="F7" s="15">
        <f t="shared" si="0"/>
        <v>38</v>
      </c>
      <c r="G7" s="15">
        <f t="shared" si="0"/>
        <v>38</v>
      </c>
      <c r="H7" s="15">
        <f t="shared" si="0"/>
        <v>38</v>
      </c>
      <c r="I7" s="15">
        <f t="shared" si="0"/>
        <v>38</v>
      </c>
      <c r="J7" s="15">
        <f t="shared" si="0"/>
        <v>38</v>
      </c>
      <c r="K7" s="15">
        <f t="shared" si="0"/>
        <v>38</v>
      </c>
      <c r="L7" s="15">
        <f t="shared" si="0"/>
        <v>38</v>
      </c>
      <c r="M7" s="15">
        <v>38</v>
      </c>
      <c r="N7" s="15">
        <v>38</v>
      </c>
      <c r="O7" s="15">
        <v>19</v>
      </c>
      <c r="P7" s="15">
        <v>38</v>
      </c>
      <c r="Q7" s="15">
        <v>17</v>
      </c>
    </row>
    <row r="8" ht="15" spans="2:17">
      <c r="B8" s="13" t="s">
        <v>79</v>
      </c>
      <c r="C8" s="14">
        <v>10</v>
      </c>
      <c r="D8" s="14">
        <v>20</v>
      </c>
      <c r="E8" s="15">
        <f t="shared" si="0"/>
        <v>335</v>
      </c>
      <c r="F8" s="15">
        <f t="shared" si="0"/>
        <v>78</v>
      </c>
      <c r="G8" s="15">
        <f t="shared" si="0"/>
        <v>78</v>
      </c>
      <c r="H8" s="15">
        <f t="shared" si="0"/>
        <v>78</v>
      </c>
      <c r="I8" s="15">
        <f t="shared" si="0"/>
        <v>78</v>
      </c>
      <c r="J8" s="15">
        <f t="shared" si="0"/>
        <v>78</v>
      </c>
      <c r="K8" s="15">
        <f t="shared" si="0"/>
        <v>78</v>
      </c>
      <c r="L8" s="15">
        <f t="shared" si="0"/>
        <v>78</v>
      </c>
      <c r="M8" s="15">
        <v>78</v>
      </c>
      <c r="N8" s="15">
        <v>78</v>
      </c>
      <c r="O8" s="15">
        <v>39</v>
      </c>
      <c r="P8" s="15">
        <v>78</v>
      </c>
      <c r="Q8" s="15">
        <v>38</v>
      </c>
    </row>
    <row r="9" ht="15" spans="2:17">
      <c r="B9" s="13" t="s">
        <v>80</v>
      </c>
      <c r="C9" s="14">
        <v>20</v>
      </c>
      <c r="D9" s="14">
        <v>25</v>
      </c>
      <c r="E9" s="15">
        <f t="shared" si="0"/>
        <v>456</v>
      </c>
      <c r="F9" s="15">
        <f t="shared" si="0"/>
        <v>111</v>
      </c>
      <c r="G9" s="15">
        <f t="shared" si="0"/>
        <v>111</v>
      </c>
      <c r="H9" s="15">
        <f t="shared" si="0"/>
        <v>111</v>
      </c>
      <c r="I9" s="15">
        <f t="shared" si="0"/>
        <v>111</v>
      </c>
      <c r="J9" s="15">
        <f t="shared" si="0"/>
        <v>111</v>
      </c>
      <c r="K9" s="15">
        <f t="shared" si="0"/>
        <v>111</v>
      </c>
      <c r="L9" s="15">
        <f t="shared" si="0"/>
        <v>111</v>
      </c>
      <c r="M9" s="15">
        <v>111</v>
      </c>
      <c r="N9" s="15">
        <v>111</v>
      </c>
      <c r="O9" s="15">
        <v>55</v>
      </c>
      <c r="P9" s="15">
        <v>111</v>
      </c>
      <c r="Q9" s="15">
        <v>50</v>
      </c>
    </row>
    <row r="10" ht="15" spans="2:17">
      <c r="B10" s="13" t="s">
        <v>81</v>
      </c>
      <c r="C10" s="14">
        <v>25</v>
      </c>
      <c r="D10" s="14">
        <v>30</v>
      </c>
      <c r="E10" s="15">
        <f t="shared" si="0"/>
        <v>584</v>
      </c>
      <c r="F10" s="15">
        <f t="shared" si="0"/>
        <v>158</v>
      </c>
      <c r="G10" s="15">
        <f t="shared" si="0"/>
        <v>158</v>
      </c>
      <c r="H10" s="15">
        <f t="shared" si="0"/>
        <v>158</v>
      </c>
      <c r="I10" s="15">
        <f t="shared" si="0"/>
        <v>158</v>
      </c>
      <c r="J10" s="15">
        <f t="shared" si="0"/>
        <v>158</v>
      </c>
      <c r="K10" s="15">
        <f t="shared" si="0"/>
        <v>158</v>
      </c>
      <c r="L10" s="15">
        <f t="shared" si="0"/>
        <v>158</v>
      </c>
      <c r="M10" s="15">
        <v>158</v>
      </c>
      <c r="N10" s="15">
        <v>158</v>
      </c>
      <c r="O10" s="15">
        <v>79</v>
      </c>
      <c r="P10" s="15">
        <v>158</v>
      </c>
      <c r="Q10" s="15">
        <v>70</v>
      </c>
    </row>
    <row r="11" ht="15" spans="2:16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2:16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2:16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2:16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2:16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2:16"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ht="15" spans="2:2">
      <c r="B17" s="6" t="s">
        <v>82</v>
      </c>
    </row>
    <row r="18" ht="15" spans="2:16">
      <c r="B18" s="12" t="s">
        <v>61</v>
      </c>
      <c r="C18" s="12" t="s">
        <v>62</v>
      </c>
      <c r="D18" s="12" t="s">
        <v>63</v>
      </c>
      <c r="E18" s="12" t="s">
        <v>64</v>
      </c>
      <c r="F18" s="12" t="s">
        <v>65</v>
      </c>
      <c r="G18" s="12" t="s">
        <v>66</v>
      </c>
      <c r="H18" s="12" t="s">
        <v>67</v>
      </c>
      <c r="I18" s="12" t="s">
        <v>68</v>
      </c>
      <c r="J18" s="12" t="s">
        <v>69</v>
      </c>
      <c r="K18" s="12" t="s">
        <v>70</v>
      </c>
      <c r="L18" s="12" t="s">
        <v>71</v>
      </c>
      <c r="M18" s="12" t="s">
        <v>72</v>
      </c>
      <c r="N18" s="12" t="s">
        <v>73</v>
      </c>
      <c r="O18" s="12" t="s">
        <v>74</v>
      </c>
      <c r="P18" s="12" t="s">
        <v>75</v>
      </c>
    </row>
    <row r="19" ht="15" spans="2:16">
      <c r="B19" s="13" t="s">
        <v>77</v>
      </c>
      <c r="C19" s="14">
        <v>1</v>
      </c>
      <c r="D19" s="14">
        <v>5</v>
      </c>
      <c r="E19" s="15">
        <v>412</v>
      </c>
      <c r="F19" s="15">
        <v>148</v>
      </c>
      <c r="G19" s="15">
        <v>148</v>
      </c>
      <c r="H19" s="15">
        <v>148</v>
      </c>
      <c r="I19" s="15">
        <v>148</v>
      </c>
      <c r="J19" s="15">
        <v>148</v>
      </c>
      <c r="K19" s="15">
        <v>148</v>
      </c>
      <c r="L19" s="15">
        <v>148</v>
      </c>
      <c r="M19" s="15">
        <v>500</v>
      </c>
      <c r="N19" s="15">
        <v>500</v>
      </c>
      <c r="O19" s="15">
        <v>500</v>
      </c>
      <c r="P19" s="15">
        <v>500</v>
      </c>
    </row>
    <row r="20" ht="15" spans="2:16">
      <c r="B20" s="13" t="s">
        <v>78</v>
      </c>
      <c r="C20" s="14">
        <v>5</v>
      </c>
      <c r="D20" s="14">
        <v>10</v>
      </c>
      <c r="E20" s="15">
        <v>896</v>
      </c>
      <c r="F20" s="15">
        <v>252</v>
      </c>
      <c r="G20" s="15">
        <v>252</v>
      </c>
      <c r="H20" s="15">
        <v>252</v>
      </c>
      <c r="I20" s="15">
        <v>252</v>
      </c>
      <c r="J20" s="15">
        <v>252</v>
      </c>
      <c r="K20" s="15">
        <v>252</v>
      </c>
      <c r="L20" s="15">
        <v>252</v>
      </c>
      <c r="M20" s="15">
        <v>600</v>
      </c>
      <c r="N20" s="15">
        <v>600</v>
      </c>
      <c r="O20" s="15">
        <v>600</v>
      </c>
      <c r="P20" s="15">
        <v>600</v>
      </c>
    </row>
    <row r="21" ht="15" spans="2:16">
      <c r="B21" s="13" t="s">
        <v>79</v>
      </c>
      <c r="C21" s="14">
        <v>10</v>
      </c>
      <c r="D21" s="14">
        <v>20</v>
      </c>
      <c r="E21" s="15">
        <v>2234</v>
      </c>
      <c r="F21" s="15">
        <v>517</v>
      </c>
      <c r="G21" s="15">
        <v>517</v>
      </c>
      <c r="H21" s="15">
        <v>517</v>
      </c>
      <c r="I21" s="15">
        <v>517</v>
      </c>
      <c r="J21" s="15">
        <v>517</v>
      </c>
      <c r="K21" s="15">
        <v>517</v>
      </c>
      <c r="L21" s="15">
        <v>517</v>
      </c>
      <c r="M21" s="15">
        <v>700</v>
      </c>
      <c r="N21" s="15">
        <v>700</v>
      </c>
      <c r="O21" s="15">
        <v>700</v>
      </c>
      <c r="P21" s="15">
        <v>700</v>
      </c>
    </row>
    <row r="22" ht="15" spans="2:16">
      <c r="B22" s="13" t="s">
        <v>80</v>
      </c>
      <c r="C22" s="14">
        <v>20</v>
      </c>
      <c r="D22" s="14">
        <v>25</v>
      </c>
      <c r="E22" s="15">
        <v>3037</v>
      </c>
      <c r="F22" s="15">
        <v>737</v>
      </c>
      <c r="G22" s="15">
        <v>737</v>
      </c>
      <c r="H22" s="15">
        <v>737</v>
      </c>
      <c r="I22" s="15">
        <v>737</v>
      </c>
      <c r="J22" s="15">
        <v>737</v>
      </c>
      <c r="K22" s="15">
        <v>737</v>
      </c>
      <c r="L22" s="15">
        <v>737</v>
      </c>
      <c r="M22" s="15">
        <v>800</v>
      </c>
      <c r="N22" s="15">
        <v>800</v>
      </c>
      <c r="O22" s="15">
        <v>800</v>
      </c>
      <c r="P22" s="15">
        <v>800</v>
      </c>
    </row>
    <row r="23" ht="15" spans="2:16">
      <c r="B23" s="13" t="s">
        <v>81</v>
      </c>
      <c r="C23" s="14">
        <v>25</v>
      </c>
      <c r="D23" s="14">
        <v>30</v>
      </c>
      <c r="E23" s="15">
        <v>3896</v>
      </c>
      <c r="F23" s="15">
        <v>1056</v>
      </c>
      <c r="G23" s="15">
        <v>1056</v>
      </c>
      <c r="H23" s="15">
        <v>1056</v>
      </c>
      <c r="I23" s="15">
        <v>1056</v>
      </c>
      <c r="J23" s="15">
        <v>1056</v>
      </c>
      <c r="K23" s="15">
        <v>1056</v>
      </c>
      <c r="L23" s="15">
        <v>1056</v>
      </c>
      <c r="M23" s="15">
        <v>900</v>
      </c>
      <c r="N23" s="15">
        <v>900</v>
      </c>
      <c r="O23" s="15">
        <v>900</v>
      </c>
      <c r="P23" s="15">
        <v>900</v>
      </c>
    </row>
    <row r="25" customFormat="1" spans="2:1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customFormat="1" spans="2:1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customFormat="1" spans="2:1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customFormat="1" spans="2:1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="7" customFormat="1" ht="13.5" spans="2:15">
      <c r="B29" s="17" t="s">
        <v>83</v>
      </c>
      <c r="C29" s="17" t="s">
        <v>84</v>
      </c>
      <c r="D29" s="18" t="s">
        <v>85</v>
      </c>
      <c r="E29" s="19" t="s">
        <v>86</v>
      </c>
      <c r="F29" s="17" t="s">
        <v>87</v>
      </c>
      <c r="G29" s="17" t="s">
        <v>88</v>
      </c>
      <c r="H29" s="19" t="s">
        <v>89</v>
      </c>
      <c r="I29" s="17" t="s">
        <v>90</v>
      </c>
      <c r="J29" s="19" t="s">
        <v>91</v>
      </c>
      <c r="K29" s="20" t="s">
        <v>72</v>
      </c>
      <c r="L29" s="18" t="s">
        <v>73</v>
      </c>
      <c r="M29" s="20" t="s">
        <v>74</v>
      </c>
      <c r="N29" s="19" t="s">
        <v>75</v>
      </c>
      <c r="O29" s="7" t="s">
        <v>92</v>
      </c>
    </row>
    <row r="30" s="8" customFormat="1" ht="13.5" spans="2:15">
      <c r="B30" s="8" t="s">
        <v>93</v>
      </c>
      <c r="C30" s="8">
        <v>0</v>
      </c>
      <c r="D30" s="8">
        <v>1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1</v>
      </c>
      <c r="M30" s="8">
        <v>0</v>
      </c>
      <c r="N30" s="8">
        <v>0</v>
      </c>
      <c r="O30" s="8">
        <f>SUM(C30:N30)</f>
        <v>2</v>
      </c>
    </row>
    <row r="31" s="9" customFormat="1" ht="13.5" spans="2:14">
      <c r="B31" s="9" t="s">
        <v>94</v>
      </c>
      <c r="C31" s="9" t="s">
        <v>84</v>
      </c>
      <c r="D31" s="9" t="s">
        <v>95</v>
      </c>
      <c r="E31" s="9" t="s">
        <v>96</v>
      </c>
      <c r="F31" s="9" t="s">
        <v>87</v>
      </c>
      <c r="G31" s="9" t="s">
        <v>88</v>
      </c>
      <c r="H31" s="9" t="s">
        <v>97</v>
      </c>
      <c r="I31" s="9" t="s">
        <v>90</v>
      </c>
      <c r="J31" s="9" t="s">
        <v>98</v>
      </c>
      <c r="K31" s="9" t="s">
        <v>72</v>
      </c>
      <c r="L31" s="9" t="s">
        <v>76</v>
      </c>
      <c r="M31" s="9" t="s">
        <v>74</v>
      </c>
      <c r="N31" s="9" t="s">
        <v>75</v>
      </c>
    </row>
    <row r="32" s="10" customFormat="1" ht="13.5" spans="2:14">
      <c r="B32" s="10" t="s">
        <v>99</v>
      </c>
      <c r="C32" s="10">
        <f t="shared" ref="C32:K36" si="1">ROUND(C$30*INDEX($E$6:$P$10,MATCH($B32,$B$6:$B$10,0),MATCH(C$31,$E$5:$P$5,0)),0)</f>
        <v>0</v>
      </c>
      <c r="D32" s="10">
        <f t="shared" si="1"/>
        <v>22</v>
      </c>
      <c r="E32" s="10">
        <f t="shared" si="1"/>
        <v>0</v>
      </c>
      <c r="F32" s="10">
        <f t="shared" si="1"/>
        <v>0</v>
      </c>
      <c r="G32" s="10">
        <f t="shared" si="1"/>
        <v>0</v>
      </c>
      <c r="H32" s="10">
        <f t="shared" si="1"/>
        <v>0</v>
      </c>
      <c r="I32" s="10">
        <f t="shared" si="1"/>
        <v>0</v>
      </c>
      <c r="J32" s="10">
        <f t="shared" si="1"/>
        <v>0</v>
      </c>
      <c r="K32" s="10">
        <f t="shared" si="1"/>
        <v>0</v>
      </c>
      <c r="L32" s="10">
        <f>ROUND(L$30*INDEX($E$6:$Q$10,MATCH($B32,$B$6:$B$10,0),MATCH(L$31,$E$5:$Q$5,0)),0)</f>
        <v>11</v>
      </c>
      <c r="M32" s="10">
        <f t="shared" ref="M32:N36" si="2">ROUND(M$30*INDEX($E$6:$P$10,MATCH($B32,$B$6:$B$10,0),MATCH(M$31,$E$5:$P$5,0)),0)</f>
        <v>0</v>
      </c>
      <c r="N32" s="10">
        <f t="shared" si="2"/>
        <v>0</v>
      </c>
    </row>
    <row r="33" s="10" customFormat="1" ht="13.5" spans="2:14">
      <c r="B33" s="10" t="s">
        <v>100</v>
      </c>
      <c r="C33" s="10">
        <f t="shared" si="1"/>
        <v>0</v>
      </c>
      <c r="D33" s="10">
        <f t="shared" si="1"/>
        <v>38</v>
      </c>
      <c r="E33" s="10">
        <f t="shared" si="1"/>
        <v>0</v>
      </c>
      <c r="F33" s="10">
        <f t="shared" si="1"/>
        <v>0</v>
      </c>
      <c r="G33" s="10">
        <f t="shared" si="1"/>
        <v>0</v>
      </c>
      <c r="H33" s="10">
        <f t="shared" si="1"/>
        <v>0</v>
      </c>
      <c r="I33" s="10">
        <f t="shared" si="1"/>
        <v>0</v>
      </c>
      <c r="J33" s="10">
        <f t="shared" si="1"/>
        <v>0</v>
      </c>
      <c r="K33" s="10">
        <f t="shared" si="1"/>
        <v>0</v>
      </c>
      <c r="L33" s="10">
        <f>ROUND(L$30*INDEX($E$6:$Q$10,MATCH($B33,$B$6:$B$10,0),MATCH(L$31,$E$5:$Q$5,0)),0)</f>
        <v>17</v>
      </c>
      <c r="M33" s="10">
        <f t="shared" si="2"/>
        <v>0</v>
      </c>
      <c r="N33" s="10">
        <f t="shared" si="2"/>
        <v>0</v>
      </c>
    </row>
    <row r="34" s="10" customFormat="1" ht="13.5" spans="2:14">
      <c r="B34" s="10" t="s">
        <v>101</v>
      </c>
      <c r="C34" s="10">
        <f t="shared" si="1"/>
        <v>0</v>
      </c>
      <c r="D34" s="10">
        <f t="shared" si="1"/>
        <v>78</v>
      </c>
      <c r="E34" s="10">
        <f t="shared" si="1"/>
        <v>0</v>
      </c>
      <c r="F34" s="10">
        <f t="shared" si="1"/>
        <v>0</v>
      </c>
      <c r="G34" s="10">
        <f t="shared" si="1"/>
        <v>0</v>
      </c>
      <c r="H34" s="10">
        <f t="shared" si="1"/>
        <v>0</v>
      </c>
      <c r="I34" s="10">
        <f t="shared" si="1"/>
        <v>0</v>
      </c>
      <c r="J34" s="10">
        <f t="shared" si="1"/>
        <v>0</v>
      </c>
      <c r="K34" s="10">
        <f t="shared" si="1"/>
        <v>0</v>
      </c>
      <c r="L34" s="10">
        <f>ROUND(L$30*INDEX($E$6:$Q$10,MATCH($B34,$B$6:$B$10,0),MATCH(L$31,$E$5:$Q$5,0)),0)</f>
        <v>38</v>
      </c>
      <c r="M34" s="10">
        <f t="shared" si="2"/>
        <v>0</v>
      </c>
      <c r="N34" s="10">
        <f t="shared" si="2"/>
        <v>0</v>
      </c>
    </row>
    <row r="35" s="10" customFormat="1" ht="13.5" spans="2:14">
      <c r="B35" s="10" t="s">
        <v>102</v>
      </c>
      <c r="C35" s="10">
        <f t="shared" si="1"/>
        <v>0</v>
      </c>
      <c r="D35" s="10">
        <f t="shared" si="1"/>
        <v>111</v>
      </c>
      <c r="E35" s="10">
        <f t="shared" si="1"/>
        <v>0</v>
      </c>
      <c r="F35" s="10">
        <f t="shared" si="1"/>
        <v>0</v>
      </c>
      <c r="G35" s="10">
        <f t="shared" si="1"/>
        <v>0</v>
      </c>
      <c r="H35" s="10">
        <f t="shared" si="1"/>
        <v>0</v>
      </c>
      <c r="I35" s="10">
        <f t="shared" si="1"/>
        <v>0</v>
      </c>
      <c r="J35" s="10">
        <f t="shared" si="1"/>
        <v>0</v>
      </c>
      <c r="K35" s="10">
        <f t="shared" si="1"/>
        <v>0</v>
      </c>
      <c r="L35" s="10">
        <f>ROUND(L$30*INDEX($E$6:$Q$10,MATCH($B35,$B$6:$B$10,0),MATCH(L$31,$E$5:$Q$5,0)),0)</f>
        <v>50</v>
      </c>
      <c r="M35" s="10">
        <f t="shared" si="2"/>
        <v>0</v>
      </c>
      <c r="N35" s="10">
        <f t="shared" si="2"/>
        <v>0</v>
      </c>
    </row>
    <row r="36" s="10" customFormat="1" ht="13.5" spans="2:14">
      <c r="B36" s="10" t="s">
        <v>103</v>
      </c>
      <c r="C36" s="10">
        <f t="shared" si="1"/>
        <v>0</v>
      </c>
      <c r="D36" s="10">
        <f t="shared" si="1"/>
        <v>158</v>
      </c>
      <c r="E36" s="10">
        <f t="shared" si="1"/>
        <v>0</v>
      </c>
      <c r="F36" s="10">
        <f t="shared" si="1"/>
        <v>0</v>
      </c>
      <c r="G36" s="10">
        <f t="shared" si="1"/>
        <v>0</v>
      </c>
      <c r="H36" s="10">
        <f t="shared" si="1"/>
        <v>0</v>
      </c>
      <c r="I36" s="10">
        <f t="shared" si="1"/>
        <v>0</v>
      </c>
      <c r="J36" s="10">
        <f t="shared" si="1"/>
        <v>0</v>
      </c>
      <c r="K36" s="10">
        <f t="shared" si="1"/>
        <v>0</v>
      </c>
      <c r="L36" s="10">
        <f>ROUND(L$30*INDEX($E$6:$Q$10,MATCH($B36,$B$6:$B$10,0),MATCH(L$31,$E$5:$Q$5,0)),0)</f>
        <v>70</v>
      </c>
      <c r="M36" s="10">
        <f t="shared" si="2"/>
        <v>0</v>
      </c>
      <c r="N36" s="10">
        <f t="shared" si="2"/>
        <v>0</v>
      </c>
    </row>
    <row r="37" ht="20.4" customHeight="1"/>
    <row r="38" s="7" customFormat="1" ht="13.5" spans="2:14">
      <c r="B38" s="17" t="s">
        <v>104</v>
      </c>
      <c r="C38" s="17" t="s">
        <v>84</v>
      </c>
      <c r="D38" s="18" t="s">
        <v>85</v>
      </c>
      <c r="E38" s="19" t="s">
        <v>86</v>
      </c>
      <c r="F38" s="20" t="s">
        <v>105</v>
      </c>
      <c r="G38" s="20" t="s">
        <v>106</v>
      </c>
      <c r="H38" s="21" t="s">
        <v>89</v>
      </c>
      <c r="I38" s="20" t="s">
        <v>107</v>
      </c>
      <c r="J38" s="20" t="s">
        <v>91</v>
      </c>
      <c r="K38" s="19" t="s">
        <v>72</v>
      </c>
      <c r="L38" s="20" t="s">
        <v>73</v>
      </c>
      <c r="M38" s="20" t="s">
        <v>74</v>
      </c>
      <c r="N38" s="19" t="s">
        <v>75</v>
      </c>
    </row>
    <row r="39" s="8" customFormat="1" ht="13.5" spans="2:15">
      <c r="B39" s="8" t="s">
        <v>93</v>
      </c>
      <c r="C39" s="8">
        <v>0</v>
      </c>
      <c r="D39" s="8">
        <v>1</v>
      </c>
      <c r="E39" s="8">
        <v>0</v>
      </c>
      <c r="F39" s="8">
        <v>0</v>
      </c>
      <c r="G39" s="8">
        <v>0</v>
      </c>
      <c r="H39" s="8">
        <v>1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f>SUM(C39:N39)</f>
        <v>2</v>
      </c>
    </row>
    <row r="40" s="9" customFormat="1" ht="13.5" spans="2:14">
      <c r="B40" s="9" t="s">
        <v>94</v>
      </c>
      <c r="C40" s="9" t="s">
        <v>84</v>
      </c>
      <c r="D40" s="9" t="s">
        <v>95</v>
      </c>
      <c r="E40" s="9" t="s">
        <v>96</v>
      </c>
      <c r="F40" s="9" t="s">
        <v>87</v>
      </c>
      <c r="G40" s="9" t="s">
        <v>88</v>
      </c>
      <c r="H40" s="9" t="s">
        <v>97</v>
      </c>
      <c r="I40" s="9" t="s">
        <v>90</v>
      </c>
      <c r="J40" s="9" t="s">
        <v>98</v>
      </c>
      <c r="K40" s="9" t="s">
        <v>72</v>
      </c>
      <c r="L40" s="9" t="s">
        <v>76</v>
      </c>
      <c r="M40" s="9" t="s">
        <v>74</v>
      </c>
      <c r="N40" s="9" t="s">
        <v>75</v>
      </c>
    </row>
    <row r="41" s="10" customFormat="1" ht="13.5" spans="2:14">
      <c r="B41" s="10" t="s">
        <v>99</v>
      </c>
      <c r="C41" s="10">
        <f t="shared" ref="C41:K45" si="3">ROUND(C$39*INDEX($E$6:$P$10,MATCH($B41,$B$6:$B$10,0),MATCH(C$40,$E$5:$P$5,0)),0)</f>
        <v>0</v>
      </c>
      <c r="D41" s="10">
        <f t="shared" si="3"/>
        <v>22</v>
      </c>
      <c r="E41" s="10">
        <f t="shared" si="3"/>
        <v>0</v>
      </c>
      <c r="F41" s="10">
        <f t="shared" si="3"/>
        <v>0</v>
      </c>
      <c r="G41" s="10">
        <f t="shared" si="3"/>
        <v>0</v>
      </c>
      <c r="H41" s="10">
        <f t="shared" si="3"/>
        <v>22</v>
      </c>
      <c r="I41" s="10">
        <f t="shared" si="3"/>
        <v>0</v>
      </c>
      <c r="J41" s="10">
        <f t="shared" si="3"/>
        <v>0</v>
      </c>
      <c r="K41" s="10">
        <f t="shared" si="3"/>
        <v>0</v>
      </c>
      <c r="L41" s="10">
        <f>ROUND(L$39*INDEX($E$6:$Q$10,MATCH($B41,$B$6:$B$10,0),MATCH(L$40,$E$5:$Q$5,0)),0)</f>
        <v>0</v>
      </c>
      <c r="M41" s="10">
        <f t="shared" ref="M41:N45" si="4">ROUND(M$39*INDEX($E$6:$P$10,MATCH($B41,$B$6:$B$10,0),MATCH(M$40,$E$5:$P$5,0)),0)</f>
        <v>0</v>
      </c>
      <c r="N41" s="10">
        <f t="shared" si="4"/>
        <v>0</v>
      </c>
    </row>
    <row r="42" s="10" customFormat="1" ht="13.5" spans="2:14">
      <c r="B42" s="10" t="s">
        <v>100</v>
      </c>
      <c r="C42" s="10">
        <f t="shared" si="3"/>
        <v>0</v>
      </c>
      <c r="D42" s="10">
        <f t="shared" si="3"/>
        <v>38</v>
      </c>
      <c r="E42" s="10">
        <f t="shared" si="3"/>
        <v>0</v>
      </c>
      <c r="F42" s="10">
        <f t="shared" si="3"/>
        <v>0</v>
      </c>
      <c r="G42" s="10">
        <f t="shared" si="3"/>
        <v>0</v>
      </c>
      <c r="H42" s="10">
        <f t="shared" si="3"/>
        <v>38</v>
      </c>
      <c r="I42" s="10">
        <f t="shared" si="3"/>
        <v>0</v>
      </c>
      <c r="J42" s="10">
        <f t="shared" si="3"/>
        <v>0</v>
      </c>
      <c r="K42" s="10">
        <f t="shared" si="3"/>
        <v>0</v>
      </c>
      <c r="L42" s="10">
        <f>ROUND(L$39*INDEX($E$6:$Q$10,MATCH($B42,$B$6:$B$10,0),MATCH(L$40,$E$5:$Q$5,0)),0)</f>
        <v>0</v>
      </c>
      <c r="M42" s="10">
        <f t="shared" si="4"/>
        <v>0</v>
      </c>
      <c r="N42" s="10">
        <f t="shared" si="4"/>
        <v>0</v>
      </c>
    </row>
    <row r="43" s="10" customFormat="1" ht="13.5" spans="2:14">
      <c r="B43" s="10" t="s">
        <v>101</v>
      </c>
      <c r="C43" s="10">
        <f t="shared" si="3"/>
        <v>0</v>
      </c>
      <c r="D43" s="10">
        <f t="shared" si="3"/>
        <v>78</v>
      </c>
      <c r="E43" s="10">
        <f t="shared" si="3"/>
        <v>0</v>
      </c>
      <c r="F43" s="10">
        <f t="shared" si="3"/>
        <v>0</v>
      </c>
      <c r="G43" s="10">
        <f t="shared" si="3"/>
        <v>0</v>
      </c>
      <c r="H43" s="10">
        <f t="shared" si="3"/>
        <v>78</v>
      </c>
      <c r="I43" s="10">
        <f t="shared" si="3"/>
        <v>0</v>
      </c>
      <c r="J43" s="10">
        <f t="shared" si="3"/>
        <v>0</v>
      </c>
      <c r="K43" s="10">
        <f t="shared" si="3"/>
        <v>0</v>
      </c>
      <c r="L43" s="10">
        <f>ROUND(L$39*INDEX($E$6:$Q$10,MATCH($B43,$B$6:$B$10,0),MATCH(L$40,$E$5:$Q$5,0)),0)</f>
        <v>0</v>
      </c>
      <c r="M43" s="10">
        <f t="shared" si="4"/>
        <v>0</v>
      </c>
      <c r="N43" s="10">
        <f t="shared" si="4"/>
        <v>0</v>
      </c>
    </row>
    <row r="44" s="10" customFormat="1" ht="13.5" spans="2:14">
      <c r="B44" s="10" t="s">
        <v>102</v>
      </c>
      <c r="C44" s="10">
        <f t="shared" si="3"/>
        <v>0</v>
      </c>
      <c r="D44" s="10">
        <f t="shared" si="3"/>
        <v>111</v>
      </c>
      <c r="E44" s="10">
        <f t="shared" si="3"/>
        <v>0</v>
      </c>
      <c r="F44" s="10">
        <f t="shared" si="3"/>
        <v>0</v>
      </c>
      <c r="G44" s="10">
        <f t="shared" si="3"/>
        <v>0</v>
      </c>
      <c r="H44" s="10">
        <f t="shared" si="3"/>
        <v>111</v>
      </c>
      <c r="I44" s="10">
        <f t="shared" si="3"/>
        <v>0</v>
      </c>
      <c r="J44" s="10">
        <f t="shared" si="3"/>
        <v>0</v>
      </c>
      <c r="K44" s="10">
        <f t="shared" si="3"/>
        <v>0</v>
      </c>
      <c r="L44" s="10">
        <f>ROUND(L$39*INDEX($E$6:$Q$10,MATCH($B44,$B$6:$B$10,0),MATCH(L$40,$E$5:$Q$5,0)),0)</f>
        <v>0</v>
      </c>
      <c r="M44" s="10">
        <f t="shared" si="4"/>
        <v>0</v>
      </c>
      <c r="N44" s="10">
        <f t="shared" si="4"/>
        <v>0</v>
      </c>
    </row>
    <row r="45" s="10" customFormat="1" ht="13.5" spans="2:14">
      <c r="B45" s="10" t="s">
        <v>103</v>
      </c>
      <c r="C45" s="10">
        <f t="shared" si="3"/>
        <v>0</v>
      </c>
      <c r="D45" s="10">
        <f t="shared" si="3"/>
        <v>158</v>
      </c>
      <c r="E45" s="10">
        <f t="shared" si="3"/>
        <v>0</v>
      </c>
      <c r="F45" s="10">
        <f t="shared" si="3"/>
        <v>0</v>
      </c>
      <c r="G45" s="10">
        <f t="shared" si="3"/>
        <v>0</v>
      </c>
      <c r="H45" s="10">
        <f t="shared" si="3"/>
        <v>158</v>
      </c>
      <c r="I45" s="10">
        <f t="shared" si="3"/>
        <v>0</v>
      </c>
      <c r="J45" s="10">
        <f t="shared" si="3"/>
        <v>0</v>
      </c>
      <c r="K45" s="10">
        <f t="shared" si="3"/>
        <v>0</v>
      </c>
      <c r="L45" s="10">
        <f>ROUND(L$39*INDEX($E$6:$Q$10,MATCH($B45,$B$6:$B$10,0),MATCH(L$40,$E$5:$Q$5,0)),0)</f>
        <v>0</v>
      </c>
      <c r="M45" s="10">
        <f t="shared" si="4"/>
        <v>0</v>
      </c>
      <c r="N45" s="10">
        <f t="shared" si="4"/>
        <v>0</v>
      </c>
    </row>
    <row r="48" s="7" customFormat="1" ht="13.5" spans="2:14">
      <c r="B48" s="17" t="s">
        <v>108</v>
      </c>
      <c r="C48" s="17" t="s">
        <v>84</v>
      </c>
      <c r="D48" s="18" t="s">
        <v>85</v>
      </c>
      <c r="E48" s="19" t="s">
        <v>86</v>
      </c>
      <c r="F48" s="20" t="s">
        <v>105</v>
      </c>
      <c r="G48" s="20" t="s">
        <v>106</v>
      </c>
      <c r="H48" s="19" t="s">
        <v>89</v>
      </c>
      <c r="I48" s="20" t="s">
        <v>107</v>
      </c>
      <c r="J48" s="19" t="s">
        <v>91</v>
      </c>
      <c r="K48" s="18" t="s">
        <v>72</v>
      </c>
      <c r="L48" s="20" t="s">
        <v>73</v>
      </c>
      <c r="M48" s="19" t="s">
        <v>74</v>
      </c>
      <c r="N48" s="19" t="s">
        <v>75</v>
      </c>
    </row>
    <row r="49" s="8" customFormat="1" ht="13.5" spans="2:15">
      <c r="B49" s="8" t="s">
        <v>93</v>
      </c>
      <c r="C49" s="8">
        <v>0</v>
      </c>
      <c r="D49" s="8">
        <v>1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1</v>
      </c>
      <c r="L49" s="8">
        <v>0</v>
      </c>
      <c r="M49" s="8">
        <v>0</v>
      </c>
      <c r="N49" s="8">
        <v>0</v>
      </c>
      <c r="O49" s="8">
        <f>SUM(C49:N49)</f>
        <v>2</v>
      </c>
    </row>
    <row r="50" s="9" customFormat="1" ht="13.5" spans="2:14">
      <c r="B50" s="9" t="s">
        <v>94</v>
      </c>
      <c r="C50" s="9" t="s">
        <v>84</v>
      </c>
      <c r="D50" s="9" t="s">
        <v>95</v>
      </c>
      <c r="E50" s="9" t="s">
        <v>96</v>
      </c>
      <c r="F50" s="9" t="s">
        <v>87</v>
      </c>
      <c r="G50" s="9" t="s">
        <v>88</v>
      </c>
      <c r="H50" s="9" t="s">
        <v>97</v>
      </c>
      <c r="I50" s="9" t="s">
        <v>90</v>
      </c>
      <c r="J50" s="9" t="s">
        <v>98</v>
      </c>
      <c r="K50" s="9" t="s">
        <v>72</v>
      </c>
      <c r="L50" s="9" t="s">
        <v>76</v>
      </c>
      <c r="M50" s="9" t="s">
        <v>74</v>
      </c>
      <c r="N50" s="9" t="s">
        <v>75</v>
      </c>
    </row>
    <row r="51" s="10" customFormat="1" ht="13.5" spans="2:14">
      <c r="B51" s="10" t="s">
        <v>99</v>
      </c>
      <c r="C51" s="10">
        <f t="shared" ref="C51:K55" si="5">ROUND(C$49*INDEX($E$6:$P$10,MATCH($B51,$B$6:$B$10,0),MATCH(C$50,$E$5:$P$5,0)),0)</f>
        <v>0</v>
      </c>
      <c r="D51" s="10">
        <f t="shared" si="5"/>
        <v>22</v>
      </c>
      <c r="E51" s="10">
        <f t="shared" si="5"/>
        <v>0</v>
      </c>
      <c r="F51" s="10">
        <f t="shared" si="5"/>
        <v>0</v>
      </c>
      <c r="G51" s="10">
        <f t="shared" si="5"/>
        <v>0</v>
      </c>
      <c r="H51" s="10">
        <f t="shared" si="5"/>
        <v>0</v>
      </c>
      <c r="I51" s="10">
        <f t="shared" si="5"/>
        <v>0</v>
      </c>
      <c r="J51" s="10">
        <f t="shared" si="5"/>
        <v>0</v>
      </c>
      <c r="K51" s="10">
        <f t="shared" si="5"/>
        <v>22</v>
      </c>
      <c r="L51" s="10">
        <f>ROUND(L$49*INDEX($E$6:$Q$10,MATCH($B51,$B$6:$B$10,0),MATCH(L$50,$E$5:$Q$5,0)),0)</f>
        <v>0</v>
      </c>
      <c r="M51" s="10">
        <f t="shared" ref="M51:N55" si="6">ROUND(M$49*INDEX($E$6:$P$10,MATCH($B51,$B$6:$B$10,0),MATCH(M$50,$E$5:$P$5,0)),0)</f>
        <v>0</v>
      </c>
      <c r="N51" s="10">
        <f t="shared" si="6"/>
        <v>0</v>
      </c>
    </row>
    <row r="52" s="10" customFormat="1" ht="13.5" spans="2:14">
      <c r="B52" s="10" t="s">
        <v>100</v>
      </c>
      <c r="C52" s="10">
        <f t="shared" si="5"/>
        <v>0</v>
      </c>
      <c r="D52" s="10">
        <f t="shared" si="5"/>
        <v>38</v>
      </c>
      <c r="E52" s="10">
        <f t="shared" si="5"/>
        <v>0</v>
      </c>
      <c r="F52" s="10">
        <f t="shared" si="5"/>
        <v>0</v>
      </c>
      <c r="G52" s="10">
        <f t="shared" si="5"/>
        <v>0</v>
      </c>
      <c r="H52" s="10">
        <f t="shared" si="5"/>
        <v>0</v>
      </c>
      <c r="I52" s="10">
        <f t="shared" si="5"/>
        <v>0</v>
      </c>
      <c r="J52" s="10">
        <f t="shared" si="5"/>
        <v>0</v>
      </c>
      <c r="K52" s="10">
        <f t="shared" si="5"/>
        <v>38</v>
      </c>
      <c r="L52" s="10">
        <f>ROUND(L$49*INDEX($E$6:$Q$10,MATCH($B52,$B$6:$B$10,0),MATCH(L$50,$E$5:$Q$5,0)),0)</f>
        <v>0</v>
      </c>
      <c r="M52" s="10">
        <f t="shared" si="6"/>
        <v>0</v>
      </c>
      <c r="N52" s="10">
        <f t="shared" si="6"/>
        <v>0</v>
      </c>
    </row>
    <row r="53" s="10" customFormat="1" ht="13.5" spans="2:14">
      <c r="B53" s="10" t="s">
        <v>101</v>
      </c>
      <c r="C53" s="10">
        <f t="shared" si="5"/>
        <v>0</v>
      </c>
      <c r="D53" s="10">
        <f t="shared" si="5"/>
        <v>78</v>
      </c>
      <c r="E53" s="10">
        <f t="shared" si="5"/>
        <v>0</v>
      </c>
      <c r="F53" s="10">
        <f t="shared" si="5"/>
        <v>0</v>
      </c>
      <c r="G53" s="10">
        <f t="shared" si="5"/>
        <v>0</v>
      </c>
      <c r="H53" s="10">
        <f t="shared" si="5"/>
        <v>0</v>
      </c>
      <c r="I53" s="10">
        <f t="shared" si="5"/>
        <v>0</v>
      </c>
      <c r="J53" s="10">
        <f t="shared" si="5"/>
        <v>0</v>
      </c>
      <c r="K53" s="10">
        <f t="shared" si="5"/>
        <v>78</v>
      </c>
      <c r="L53" s="10">
        <f>ROUND(L$49*INDEX($E$6:$Q$10,MATCH($B53,$B$6:$B$10,0),MATCH(L$50,$E$5:$Q$5,0)),0)</f>
        <v>0</v>
      </c>
      <c r="M53" s="10">
        <f t="shared" si="6"/>
        <v>0</v>
      </c>
      <c r="N53" s="10">
        <f t="shared" si="6"/>
        <v>0</v>
      </c>
    </row>
    <row r="54" s="10" customFormat="1" ht="13.5" spans="2:14">
      <c r="B54" s="10" t="s">
        <v>102</v>
      </c>
      <c r="C54" s="10">
        <f t="shared" si="5"/>
        <v>0</v>
      </c>
      <c r="D54" s="10">
        <f t="shared" si="5"/>
        <v>111</v>
      </c>
      <c r="E54" s="10">
        <f t="shared" si="5"/>
        <v>0</v>
      </c>
      <c r="F54" s="10">
        <f t="shared" si="5"/>
        <v>0</v>
      </c>
      <c r="G54" s="10">
        <f t="shared" si="5"/>
        <v>0</v>
      </c>
      <c r="H54" s="10">
        <f t="shared" si="5"/>
        <v>0</v>
      </c>
      <c r="I54" s="10">
        <f t="shared" si="5"/>
        <v>0</v>
      </c>
      <c r="J54" s="10">
        <f t="shared" si="5"/>
        <v>0</v>
      </c>
      <c r="K54" s="10">
        <f t="shared" si="5"/>
        <v>111</v>
      </c>
      <c r="L54" s="10">
        <f>ROUND(L$49*INDEX($E$6:$Q$10,MATCH($B54,$B$6:$B$10,0),MATCH(L$50,$E$5:$Q$5,0)),0)</f>
        <v>0</v>
      </c>
      <c r="M54" s="10">
        <f t="shared" si="6"/>
        <v>0</v>
      </c>
      <c r="N54" s="10">
        <f t="shared" si="6"/>
        <v>0</v>
      </c>
    </row>
    <row r="55" s="10" customFormat="1" ht="13.5" spans="2:14">
      <c r="B55" s="10" t="s">
        <v>103</v>
      </c>
      <c r="C55" s="10">
        <f t="shared" si="5"/>
        <v>0</v>
      </c>
      <c r="D55" s="10">
        <f t="shared" si="5"/>
        <v>158</v>
      </c>
      <c r="E55" s="10">
        <f t="shared" si="5"/>
        <v>0</v>
      </c>
      <c r="F55" s="10">
        <f t="shared" si="5"/>
        <v>0</v>
      </c>
      <c r="G55" s="10">
        <f t="shared" si="5"/>
        <v>0</v>
      </c>
      <c r="H55" s="10">
        <f t="shared" si="5"/>
        <v>0</v>
      </c>
      <c r="I55" s="10">
        <f t="shared" si="5"/>
        <v>0</v>
      </c>
      <c r="J55" s="10">
        <f t="shared" si="5"/>
        <v>0</v>
      </c>
      <c r="K55" s="10">
        <f t="shared" si="5"/>
        <v>158</v>
      </c>
      <c r="L55" s="10">
        <f>ROUND(L$49*INDEX($E$6:$Q$10,MATCH($B55,$B$6:$B$10,0),MATCH(L$50,$E$5:$Q$5,0)),0)</f>
        <v>0</v>
      </c>
      <c r="M55" s="10">
        <f t="shared" si="6"/>
        <v>0</v>
      </c>
      <c r="N55" s="10">
        <f t="shared" si="6"/>
        <v>0</v>
      </c>
    </row>
    <row r="58" s="7" customFormat="1" ht="13.5" spans="2:14">
      <c r="B58" s="17" t="s">
        <v>109</v>
      </c>
      <c r="C58" s="17" t="s">
        <v>84</v>
      </c>
      <c r="D58" s="18" t="s">
        <v>85</v>
      </c>
      <c r="E58" s="19" t="s">
        <v>86</v>
      </c>
      <c r="F58" s="19" t="s">
        <v>105</v>
      </c>
      <c r="G58" s="20" t="s">
        <v>106</v>
      </c>
      <c r="H58" s="20" t="s">
        <v>89</v>
      </c>
      <c r="I58" s="19" t="s">
        <v>107</v>
      </c>
      <c r="J58" s="20" t="s">
        <v>91</v>
      </c>
      <c r="K58" s="18" t="s">
        <v>72</v>
      </c>
      <c r="L58" s="20" t="s">
        <v>73</v>
      </c>
      <c r="M58" s="20" t="s">
        <v>74</v>
      </c>
      <c r="N58" s="20" t="s">
        <v>75</v>
      </c>
    </row>
    <row r="59" s="8" customFormat="1" ht="13.5" spans="2:15">
      <c r="B59" s="8" t="s">
        <v>93</v>
      </c>
      <c r="C59" s="8">
        <v>0</v>
      </c>
      <c r="D59" s="8">
        <v>0.7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1.3</v>
      </c>
      <c r="L59" s="8">
        <v>0</v>
      </c>
      <c r="M59" s="8">
        <v>0</v>
      </c>
      <c r="N59" s="8">
        <v>0</v>
      </c>
      <c r="O59" s="8">
        <f>SUM(C59:N59)</f>
        <v>2</v>
      </c>
    </row>
    <row r="60" s="9" customFormat="1" ht="13.5" spans="2:14">
      <c r="B60" s="9" t="s">
        <v>94</v>
      </c>
      <c r="C60" s="9" t="s">
        <v>84</v>
      </c>
      <c r="D60" s="9" t="s">
        <v>95</v>
      </c>
      <c r="E60" s="9" t="s">
        <v>96</v>
      </c>
      <c r="F60" s="9" t="s">
        <v>87</v>
      </c>
      <c r="G60" s="9" t="s">
        <v>88</v>
      </c>
      <c r="H60" s="9" t="s">
        <v>97</v>
      </c>
      <c r="I60" s="9" t="s">
        <v>90</v>
      </c>
      <c r="J60" s="9" t="s">
        <v>98</v>
      </c>
      <c r="K60" s="9" t="s">
        <v>72</v>
      </c>
      <c r="L60" s="9" t="s">
        <v>76</v>
      </c>
      <c r="M60" s="9" t="s">
        <v>74</v>
      </c>
      <c r="N60" s="9" t="s">
        <v>75</v>
      </c>
    </row>
    <row r="61" s="10" customFormat="1" ht="13.5" spans="2:14">
      <c r="B61" s="10" t="s">
        <v>99</v>
      </c>
      <c r="C61" s="10">
        <f t="shared" ref="C61:K65" si="7">ROUND(C$59*INDEX($E$6:$P$10,MATCH($B61,$B$6:$B$10,0),MATCH(C$60,$E$5:$P$5,0)),0)</f>
        <v>0</v>
      </c>
      <c r="D61" s="10">
        <f t="shared" si="7"/>
        <v>15</v>
      </c>
      <c r="E61" s="10">
        <f t="shared" si="7"/>
        <v>0</v>
      </c>
      <c r="F61" s="10">
        <f t="shared" si="7"/>
        <v>0</v>
      </c>
      <c r="G61" s="10">
        <f t="shared" si="7"/>
        <v>0</v>
      </c>
      <c r="H61" s="10">
        <f t="shared" si="7"/>
        <v>0</v>
      </c>
      <c r="I61" s="10">
        <f t="shared" si="7"/>
        <v>0</v>
      </c>
      <c r="J61" s="10">
        <f t="shared" si="7"/>
        <v>0</v>
      </c>
      <c r="K61" s="10">
        <f t="shared" si="7"/>
        <v>29</v>
      </c>
      <c r="L61" s="10">
        <f>ROUND(L$59*INDEX($E$6:$Q$10,MATCH($B61,$B$6:$B$10,0),MATCH(L$60,$E$5:$Q$5,0)),0)</f>
        <v>0</v>
      </c>
      <c r="M61" s="10">
        <f t="shared" ref="M61:N65" si="8">ROUND(M$59*INDEX($E$6:$P$10,MATCH($B61,$B$6:$B$10,0),MATCH(M$60,$E$5:$P$5,0)),0)</f>
        <v>0</v>
      </c>
      <c r="N61" s="10">
        <f t="shared" si="8"/>
        <v>0</v>
      </c>
    </row>
    <row r="62" s="10" customFormat="1" ht="13.5" spans="2:14">
      <c r="B62" s="10" t="s">
        <v>100</v>
      </c>
      <c r="C62" s="10">
        <f t="shared" si="7"/>
        <v>0</v>
      </c>
      <c r="D62" s="10">
        <f t="shared" si="7"/>
        <v>27</v>
      </c>
      <c r="E62" s="10">
        <f t="shared" si="7"/>
        <v>0</v>
      </c>
      <c r="F62" s="10">
        <f t="shared" si="7"/>
        <v>0</v>
      </c>
      <c r="G62" s="10">
        <f t="shared" si="7"/>
        <v>0</v>
      </c>
      <c r="H62" s="10">
        <f t="shared" si="7"/>
        <v>0</v>
      </c>
      <c r="I62" s="10">
        <f t="shared" si="7"/>
        <v>0</v>
      </c>
      <c r="J62" s="10">
        <f t="shared" si="7"/>
        <v>0</v>
      </c>
      <c r="K62" s="10">
        <f t="shared" si="7"/>
        <v>49</v>
      </c>
      <c r="L62" s="10">
        <f>ROUND(L$59*INDEX($E$6:$Q$10,MATCH($B62,$B$6:$B$10,0),MATCH(L$60,$E$5:$Q$5,0)),0)</f>
        <v>0</v>
      </c>
      <c r="M62" s="10">
        <f t="shared" si="8"/>
        <v>0</v>
      </c>
      <c r="N62" s="10">
        <f t="shared" si="8"/>
        <v>0</v>
      </c>
    </row>
    <row r="63" s="10" customFormat="1" ht="13.5" spans="2:14">
      <c r="B63" s="10" t="s">
        <v>101</v>
      </c>
      <c r="C63" s="10">
        <f t="shared" si="7"/>
        <v>0</v>
      </c>
      <c r="D63" s="10">
        <f t="shared" si="7"/>
        <v>55</v>
      </c>
      <c r="E63" s="10">
        <f t="shared" si="7"/>
        <v>0</v>
      </c>
      <c r="F63" s="10">
        <f t="shared" si="7"/>
        <v>0</v>
      </c>
      <c r="G63" s="10">
        <f t="shared" si="7"/>
        <v>0</v>
      </c>
      <c r="H63" s="10">
        <f t="shared" si="7"/>
        <v>0</v>
      </c>
      <c r="I63" s="10">
        <f t="shared" si="7"/>
        <v>0</v>
      </c>
      <c r="J63" s="10">
        <f t="shared" si="7"/>
        <v>0</v>
      </c>
      <c r="K63" s="10">
        <f t="shared" si="7"/>
        <v>101</v>
      </c>
      <c r="L63" s="10">
        <f>ROUND(L$59*INDEX($E$6:$Q$10,MATCH($B63,$B$6:$B$10,0),MATCH(L$60,$E$5:$Q$5,0)),0)</f>
        <v>0</v>
      </c>
      <c r="M63" s="10">
        <f t="shared" si="8"/>
        <v>0</v>
      </c>
      <c r="N63" s="10">
        <f t="shared" si="8"/>
        <v>0</v>
      </c>
    </row>
    <row r="64" s="10" customFormat="1" ht="13.5" spans="2:14">
      <c r="B64" s="10" t="s">
        <v>102</v>
      </c>
      <c r="C64" s="10">
        <f t="shared" si="7"/>
        <v>0</v>
      </c>
      <c r="D64" s="10">
        <f t="shared" si="7"/>
        <v>78</v>
      </c>
      <c r="E64" s="10">
        <f t="shared" si="7"/>
        <v>0</v>
      </c>
      <c r="F64" s="10">
        <f t="shared" si="7"/>
        <v>0</v>
      </c>
      <c r="G64" s="10">
        <f t="shared" si="7"/>
        <v>0</v>
      </c>
      <c r="H64" s="10">
        <f t="shared" si="7"/>
        <v>0</v>
      </c>
      <c r="I64" s="10">
        <f t="shared" si="7"/>
        <v>0</v>
      </c>
      <c r="J64" s="10">
        <f t="shared" si="7"/>
        <v>0</v>
      </c>
      <c r="K64" s="10">
        <f t="shared" si="7"/>
        <v>144</v>
      </c>
      <c r="L64" s="10">
        <f>ROUND(L$59*INDEX($E$6:$Q$10,MATCH($B64,$B$6:$B$10,0),MATCH(L$60,$E$5:$Q$5,0)),0)</f>
        <v>0</v>
      </c>
      <c r="M64" s="10">
        <f t="shared" si="8"/>
        <v>0</v>
      </c>
      <c r="N64" s="10">
        <f t="shared" si="8"/>
        <v>0</v>
      </c>
    </row>
    <row r="65" s="10" customFormat="1" ht="13.5" spans="2:14">
      <c r="B65" s="10" t="s">
        <v>103</v>
      </c>
      <c r="C65" s="10">
        <f t="shared" si="7"/>
        <v>0</v>
      </c>
      <c r="D65" s="10">
        <f t="shared" si="7"/>
        <v>111</v>
      </c>
      <c r="E65" s="10">
        <f t="shared" si="7"/>
        <v>0</v>
      </c>
      <c r="F65" s="10">
        <f t="shared" si="7"/>
        <v>0</v>
      </c>
      <c r="G65" s="10">
        <f t="shared" si="7"/>
        <v>0</v>
      </c>
      <c r="H65" s="10">
        <f t="shared" si="7"/>
        <v>0</v>
      </c>
      <c r="I65" s="10">
        <f t="shared" si="7"/>
        <v>0</v>
      </c>
      <c r="J65" s="10">
        <f t="shared" si="7"/>
        <v>0</v>
      </c>
      <c r="K65" s="10">
        <f t="shared" si="7"/>
        <v>205</v>
      </c>
      <c r="L65" s="10">
        <f>ROUND(L$59*INDEX($E$6:$Q$10,MATCH($B65,$B$6:$B$10,0),MATCH(L$60,$E$5:$Q$5,0)),0)</f>
        <v>0</v>
      </c>
      <c r="M65" s="10">
        <f t="shared" si="8"/>
        <v>0</v>
      </c>
      <c r="N65" s="10">
        <f t="shared" si="8"/>
        <v>0</v>
      </c>
    </row>
    <row r="67" s="7" customFormat="1" ht="13.5" spans="2:14">
      <c r="B67" s="17" t="s">
        <v>110</v>
      </c>
      <c r="C67" s="17" t="s">
        <v>84</v>
      </c>
      <c r="D67" s="18" t="s">
        <v>85</v>
      </c>
      <c r="E67" s="19" t="s">
        <v>86</v>
      </c>
      <c r="F67" s="19" t="s">
        <v>105</v>
      </c>
      <c r="G67" s="19" t="s">
        <v>106</v>
      </c>
      <c r="H67" s="20" t="s">
        <v>89</v>
      </c>
      <c r="I67" s="20" t="s">
        <v>107</v>
      </c>
      <c r="J67" s="20" t="s">
        <v>91</v>
      </c>
      <c r="K67" s="19" t="s">
        <v>72</v>
      </c>
      <c r="L67" s="20" t="s">
        <v>73</v>
      </c>
      <c r="M67" s="20" t="s">
        <v>74</v>
      </c>
      <c r="N67" s="21" t="s">
        <v>75</v>
      </c>
    </row>
    <row r="68" s="8" customFormat="1" ht="13.5" spans="2:15">
      <c r="B68" s="8" t="s">
        <v>93</v>
      </c>
      <c r="C68" s="8">
        <v>0</v>
      </c>
      <c r="D68" s="8">
        <v>1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1</v>
      </c>
      <c r="O68" s="8">
        <f>SUM(C68:N68)</f>
        <v>2</v>
      </c>
    </row>
    <row r="69" s="9" customFormat="1" ht="13.5" spans="2:14">
      <c r="B69" s="9" t="s">
        <v>94</v>
      </c>
      <c r="C69" s="9" t="s">
        <v>84</v>
      </c>
      <c r="D69" s="9" t="s">
        <v>95</v>
      </c>
      <c r="E69" s="9" t="s">
        <v>96</v>
      </c>
      <c r="F69" s="9" t="s">
        <v>87</v>
      </c>
      <c r="G69" s="9" t="s">
        <v>88</v>
      </c>
      <c r="H69" s="9" t="s">
        <v>97</v>
      </c>
      <c r="I69" s="9" t="s">
        <v>90</v>
      </c>
      <c r="J69" s="9" t="s">
        <v>98</v>
      </c>
      <c r="K69" s="9" t="s">
        <v>72</v>
      </c>
      <c r="L69" s="9" t="s">
        <v>76</v>
      </c>
      <c r="M69" s="9" t="s">
        <v>74</v>
      </c>
      <c r="N69" s="9" t="s">
        <v>75</v>
      </c>
    </row>
    <row r="70" s="10" customFormat="1" ht="13.5" spans="2:14">
      <c r="B70" s="10" t="s">
        <v>99</v>
      </c>
      <c r="C70" s="10">
        <f t="shared" ref="C70:K74" si="9">ROUND(C$68*INDEX($E$6:$P$10,MATCH($B70,$B$6:$B$10,0),MATCH(C$69,$E$5:$P$5,0)),0)</f>
        <v>0</v>
      </c>
      <c r="D70" s="10">
        <f t="shared" si="9"/>
        <v>22</v>
      </c>
      <c r="E70" s="10">
        <f t="shared" si="9"/>
        <v>0</v>
      </c>
      <c r="F70" s="10">
        <f t="shared" si="9"/>
        <v>0</v>
      </c>
      <c r="G70" s="10">
        <f t="shared" si="9"/>
        <v>0</v>
      </c>
      <c r="H70" s="10">
        <f t="shared" si="9"/>
        <v>0</v>
      </c>
      <c r="I70" s="10">
        <f t="shared" si="9"/>
        <v>0</v>
      </c>
      <c r="J70" s="10">
        <f t="shared" si="9"/>
        <v>0</v>
      </c>
      <c r="K70" s="10">
        <f t="shared" si="9"/>
        <v>0</v>
      </c>
      <c r="L70" s="10">
        <f>ROUND(L$68*INDEX($E$6:$Q$10,MATCH($B70,$B$6:$B$10,0),MATCH(L$69,$E$5:$Q$5,0)),0)</f>
        <v>0</v>
      </c>
      <c r="M70" s="10">
        <f t="shared" ref="M70:N74" si="10">ROUND(M$68*INDEX($E$6:$P$10,MATCH($B70,$B$6:$B$10,0),MATCH(M$69,$E$5:$P$5,0)),0)</f>
        <v>0</v>
      </c>
      <c r="N70" s="10">
        <f t="shared" si="10"/>
        <v>22</v>
      </c>
    </row>
    <row r="71" s="10" customFormat="1" ht="13.5" spans="2:14">
      <c r="B71" s="10" t="s">
        <v>100</v>
      </c>
      <c r="C71" s="10">
        <f t="shared" si="9"/>
        <v>0</v>
      </c>
      <c r="D71" s="10">
        <f t="shared" si="9"/>
        <v>38</v>
      </c>
      <c r="E71" s="10">
        <f t="shared" si="9"/>
        <v>0</v>
      </c>
      <c r="F71" s="10">
        <f t="shared" si="9"/>
        <v>0</v>
      </c>
      <c r="G71" s="10">
        <f t="shared" si="9"/>
        <v>0</v>
      </c>
      <c r="H71" s="10">
        <f t="shared" si="9"/>
        <v>0</v>
      </c>
      <c r="I71" s="10">
        <f t="shared" si="9"/>
        <v>0</v>
      </c>
      <c r="J71" s="10">
        <f t="shared" si="9"/>
        <v>0</v>
      </c>
      <c r="K71" s="10">
        <f t="shared" si="9"/>
        <v>0</v>
      </c>
      <c r="L71" s="10">
        <f>ROUND(L$68*INDEX($E$6:$Q$10,MATCH($B71,$B$6:$B$10,0),MATCH(L$69,$E$5:$Q$5,0)),0)</f>
        <v>0</v>
      </c>
      <c r="M71" s="10">
        <f t="shared" si="10"/>
        <v>0</v>
      </c>
      <c r="N71" s="10">
        <f t="shared" si="10"/>
        <v>38</v>
      </c>
    </row>
    <row r="72" s="10" customFormat="1" ht="13.5" spans="2:14">
      <c r="B72" s="10" t="s">
        <v>101</v>
      </c>
      <c r="C72" s="10">
        <f t="shared" si="9"/>
        <v>0</v>
      </c>
      <c r="D72" s="10">
        <f t="shared" si="9"/>
        <v>78</v>
      </c>
      <c r="E72" s="10">
        <f t="shared" si="9"/>
        <v>0</v>
      </c>
      <c r="F72" s="10">
        <f t="shared" si="9"/>
        <v>0</v>
      </c>
      <c r="G72" s="10">
        <f t="shared" si="9"/>
        <v>0</v>
      </c>
      <c r="H72" s="10">
        <f t="shared" si="9"/>
        <v>0</v>
      </c>
      <c r="I72" s="10">
        <f t="shared" si="9"/>
        <v>0</v>
      </c>
      <c r="J72" s="10">
        <f t="shared" si="9"/>
        <v>0</v>
      </c>
      <c r="K72" s="10">
        <f t="shared" si="9"/>
        <v>0</v>
      </c>
      <c r="L72" s="10">
        <f>ROUND(L$68*INDEX($E$6:$Q$10,MATCH($B72,$B$6:$B$10,0),MATCH(L$69,$E$5:$Q$5,0)),0)</f>
        <v>0</v>
      </c>
      <c r="M72" s="10">
        <f t="shared" si="10"/>
        <v>0</v>
      </c>
      <c r="N72" s="10">
        <f t="shared" si="10"/>
        <v>78</v>
      </c>
    </row>
    <row r="73" s="10" customFormat="1" ht="13.5" spans="2:14">
      <c r="B73" s="10" t="s">
        <v>102</v>
      </c>
      <c r="C73" s="10">
        <f t="shared" si="9"/>
        <v>0</v>
      </c>
      <c r="D73" s="10">
        <f t="shared" si="9"/>
        <v>111</v>
      </c>
      <c r="E73" s="10">
        <f t="shared" si="9"/>
        <v>0</v>
      </c>
      <c r="F73" s="10">
        <f t="shared" si="9"/>
        <v>0</v>
      </c>
      <c r="G73" s="10">
        <f t="shared" si="9"/>
        <v>0</v>
      </c>
      <c r="H73" s="10">
        <f t="shared" si="9"/>
        <v>0</v>
      </c>
      <c r="I73" s="10">
        <f t="shared" si="9"/>
        <v>0</v>
      </c>
      <c r="J73" s="10">
        <f t="shared" si="9"/>
        <v>0</v>
      </c>
      <c r="K73" s="10">
        <f t="shared" si="9"/>
        <v>0</v>
      </c>
      <c r="L73" s="10">
        <f>ROUND(L$68*INDEX($E$6:$Q$10,MATCH($B73,$B$6:$B$10,0),MATCH(L$69,$E$5:$Q$5,0)),0)</f>
        <v>0</v>
      </c>
      <c r="M73" s="10">
        <f t="shared" si="10"/>
        <v>0</v>
      </c>
      <c r="N73" s="10">
        <f t="shared" si="10"/>
        <v>111</v>
      </c>
    </row>
    <row r="74" s="10" customFormat="1" ht="13.5" spans="2:14">
      <c r="B74" s="10" t="s">
        <v>103</v>
      </c>
      <c r="C74" s="10">
        <f t="shared" si="9"/>
        <v>0</v>
      </c>
      <c r="D74" s="10">
        <f t="shared" si="9"/>
        <v>158</v>
      </c>
      <c r="E74" s="10">
        <f t="shared" si="9"/>
        <v>0</v>
      </c>
      <c r="F74" s="10">
        <f t="shared" si="9"/>
        <v>0</v>
      </c>
      <c r="G74" s="10">
        <f t="shared" si="9"/>
        <v>0</v>
      </c>
      <c r="H74" s="10">
        <f t="shared" si="9"/>
        <v>0</v>
      </c>
      <c r="I74" s="10">
        <f t="shared" si="9"/>
        <v>0</v>
      </c>
      <c r="J74" s="10">
        <f t="shared" si="9"/>
        <v>0</v>
      </c>
      <c r="K74" s="10">
        <f t="shared" si="9"/>
        <v>0</v>
      </c>
      <c r="L74" s="10">
        <f>ROUND(L$68*INDEX($E$6:$Q$10,MATCH($B74,$B$6:$B$10,0),MATCH(L$69,$E$5:$Q$5,0)),0)</f>
        <v>0</v>
      </c>
      <c r="M74" s="10">
        <f t="shared" si="10"/>
        <v>0</v>
      </c>
      <c r="N74" s="10">
        <f t="shared" si="10"/>
        <v>158</v>
      </c>
    </row>
    <row r="77" s="7" customFormat="1" ht="13.5" spans="2:14">
      <c r="B77" s="17" t="s">
        <v>111</v>
      </c>
      <c r="C77" s="17" t="s">
        <v>84</v>
      </c>
      <c r="D77" s="18" t="s">
        <v>85</v>
      </c>
      <c r="E77" s="20" t="s">
        <v>86</v>
      </c>
      <c r="F77" s="20" t="s">
        <v>105</v>
      </c>
      <c r="G77" s="20" t="s">
        <v>106</v>
      </c>
      <c r="H77" s="18" t="s">
        <v>89</v>
      </c>
      <c r="I77" s="20" t="s">
        <v>107</v>
      </c>
      <c r="J77" s="18" t="s">
        <v>91</v>
      </c>
      <c r="K77" s="19" t="s">
        <v>72</v>
      </c>
      <c r="L77" s="20" t="s">
        <v>73</v>
      </c>
      <c r="M77" s="20" t="s">
        <v>74</v>
      </c>
      <c r="N77" s="19" t="s">
        <v>75</v>
      </c>
    </row>
    <row r="78" s="8" customFormat="1" ht="13.5" spans="2:15">
      <c r="B78" s="8" t="s">
        <v>93</v>
      </c>
      <c r="C78" s="8">
        <v>0</v>
      </c>
      <c r="D78" s="8">
        <v>1</v>
      </c>
      <c r="E78" s="8">
        <v>0</v>
      </c>
      <c r="F78" s="8">
        <v>0</v>
      </c>
      <c r="G78" s="8">
        <v>0</v>
      </c>
      <c r="H78" s="8">
        <v>0.5</v>
      </c>
      <c r="I78" s="8">
        <v>0</v>
      </c>
      <c r="J78" s="8">
        <v>0.5</v>
      </c>
      <c r="K78" s="8">
        <v>0</v>
      </c>
      <c r="L78" s="8">
        <v>0</v>
      </c>
      <c r="M78" s="8">
        <v>0</v>
      </c>
      <c r="N78" s="8">
        <v>0</v>
      </c>
      <c r="O78" s="8">
        <f>SUM(C78:N78)</f>
        <v>2</v>
      </c>
    </row>
    <row r="79" s="9" customFormat="1" ht="13.5" spans="2:14">
      <c r="B79" s="9" t="s">
        <v>94</v>
      </c>
      <c r="C79" s="9" t="s">
        <v>84</v>
      </c>
      <c r="D79" s="9" t="s">
        <v>95</v>
      </c>
      <c r="E79" s="9" t="s">
        <v>96</v>
      </c>
      <c r="F79" s="9" t="s">
        <v>87</v>
      </c>
      <c r="G79" s="9" t="s">
        <v>88</v>
      </c>
      <c r="H79" s="9" t="s">
        <v>97</v>
      </c>
      <c r="I79" s="9" t="s">
        <v>90</v>
      </c>
      <c r="J79" s="9" t="s">
        <v>98</v>
      </c>
      <c r="K79" s="9" t="s">
        <v>72</v>
      </c>
      <c r="L79" s="9" t="s">
        <v>76</v>
      </c>
      <c r="M79" s="9" t="s">
        <v>74</v>
      </c>
      <c r="N79" s="9" t="s">
        <v>75</v>
      </c>
    </row>
    <row r="80" s="10" customFormat="1" ht="13.5" spans="2:14">
      <c r="B80" s="10" t="s">
        <v>99</v>
      </c>
      <c r="C80" s="10">
        <f t="shared" ref="C80:K84" si="11">ROUND(C$78*INDEX($E$6:$P$10,MATCH($B80,$B$6:$B$10,0),MATCH(C$79,$E$5:$P$5,0)),0)</f>
        <v>0</v>
      </c>
      <c r="D80" s="10">
        <f t="shared" si="11"/>
        <v>22</v>
      </c>
      <c r="E80" s="10">
        <f t="shared" si="11"/>
        <v>0</v>
      </c>
      <c r="F80" s="10">
        <f t="shared" si="11"/>
        <v>0</v>
      </c>
      <c r="G80" s="10">
        <f t="shared" si="11"/>
        <v>0</v>
      </c>
      <c r="H80" s="10">
        <f t="shared" si="11"/>
        <v>11</v>
      </c>
      <c r="I80" s="10">
        <f t="shared" si="11"/>
        <v>0</v>
      </c>
      <c r="J80" s="10">
        <f t="shared" si="11"/>
        <v>11</v>
      </c>
      <c r="K80" s="10">
        <f t="shared" si="11"/>
        <v>0</v>
      </c>
      <c r="L80" s="10">
        <f>ROUND(L$78*INDEX($E$6:$Q$10,MATCH($B80,$B$6:$B$10,0),MATCH(L$79,$E$5:$Q$5,0)),0)</f>
        <v>0</v>
      </c>
      <c r="M80" s="10">
        <f t="shared" ref="M80:N84" si="12">ROUND(M$78*INDEX($E$6:$P$10,MATCH($B80,$B$6:$B$10,0),MATCH(M$79,$E$5:$P$5,0)),0)</f>
        <v>0</v>
      </c>
      <c r="N80" s="10">
        <f t="shared" si="12"/>
        <v>0</v>
      </c>
    </row>
    <row r="81" s="10" customFormat="1" ht="13.5" spans="2:14">
      <c r="B81" s="10" t="s">
        <v>100</v>
      </c>
      <c r="C81" s="10">
        <f t="shared" si="11"/>
        <v>0</v>
      </c>
      <c r="D81" s="10">
        <f t="shared" si="11"/>
        <v>38</v>
      </c>
      <c r="E81" s="10">
        <f t="shared" si="11"/>
        <v>0</v>
      </c>
      <c r="F81" s="10">
        <f t="shared" si="11"/>
        <v>0</v>
      </c>
      <c r="G81" s="10">
        <f t="shared" si="11"/>
        <v>0</v>
      </c>
      <c r="H81" s="10">
        <f t="shared" si="11"/>
        <v>19</v>
      </c>
      <c r="I81" s="10">
        <f t="shared" si="11"/>
        <v>0</v>
      </c>
      <c r="J81" s="10">
        <f t="shared" si="11"/>
        <v>19</v>
      </c>
      <c r="K81" s="10">
        <f t="shared" si="11"/>
        <v>0</v>
      </c>
      <c r="L81" s="10">
        <f>ROUND(L$78*INDEX($E$6:$Q$10,MATCH($B81,$B$6:$B$10,0),MATCH(L$79,$E$5:$Q$5,0)),0)</f>
        <v>0</v>
      </c>
      <c r="M81" s="10">
        <f t="shared" si="12"/>
        <v>0</v>
      </c>
      <c r="N81" s="10">
        <f t="shared" si="12"/>
        <v>0</v>
      </c>
    </row>
    <row r="82" s="10" customFormat="1" ht="13.5" spans="2:14">
      <c r="B82" s="10" t="s">
        <v>101</v>
      </c>
      <c r="C82" s="10">
        <f t="shared" si="11"/>
        <v>0</v>
      </c>
      <c r="D82" s="10">
        <f t="shared" si="11"/>
        <v>78</v>
      </c>
      <c r="E82" s="10">
        <f t="shared" si="11"/>
        <v>0</v>
      </c>
      <c r="F82" s="10">
        <f t="shared" si="11"/>
        <v>0</v>
      </c>
      <c r="G82" s="10">
        <f t="shared" si="11"/>
        <v>0</v>
      </c>
      <c r="H82" s="10">
        <f t="shared" si="11"/>
        <v>39</v>
      </c>
      <c r="I82" s="10">
        <f t="shared" si="11"/>
        <v>0</v>
      </c>
      <c r="J82" s="10">
        <f t="shared" si="11"/>
        <v>39</v>
      </c>
      <c r="K82" s="10">
        <f t="shared" si="11"/>
        <v>0</v>
      </c>
      <c r="L82" s="10">
        <f>ROUND(L$78*INDEX($E$6:$Q$10,MATCH($B82,$B$6:$B$10,0),MATCH(L$79,$E$5:$Q$5,0)),0)</f>
        <v>0</v>
      </c>
      <c r="M82" s="10">
        <f t="shared" si="12"/>
        <v>0</v>
      </c>
      <c r="N82" s="10">
        <f t="shared" si="12"/>
        <v>0</v>
      </c>
    </row>
    <row r="83" s="10" customFormat="1" ht="13.5" spans="2:14">
      <c r="B83" s="10" t="s">
        <v>102</v>
      </c>
      <c r="C83" s="10">
        <f t="shared" si="11"/>
        <v>0</v>
      </c>
      <c r="D83" s="10">
        <f t="shared" si="11"/>
        <v>111</v>
      </c>
      <c r="E83" s="10">
        <f t="shared" si="11"/>
        <v>0</v>
      </c>
      <c r="F83" s="10">
        <f t="shared" si="11"/>
        <v>0</v>
      </c>
      <c r="G83" s="10">
        <f t="shared" si="11"/>
        <v>0</v>
      </c>
      <c r="H83" s="10">
        <f t="shared" si="11"/>
        <v>56</v>
      </c>
      <c r="I83" s="10">
        <f t="shared" si="11"/>
        <v>0</v>
      </c>
      <c r="J83" s="10">
        <f t="shared" si="11"/>
        <v>56</v>
      </c>
      <c r="K83" s="10">
        <f t="shared" si="11"/>
        <v>0</v>
      </c>
      <c r="L83" s="10">
        <f>ROUND(L$78*INDEX($E$6:$Q$10,MATCH($B83,$B$6:$B$10,0),MATCH(L$79,$E$5:$Q$5,0)),0)</f>
        <v>0</v>
      </c>
      <c r="M83" s="10">
        <f t="shared" si="12"/>
        <v>0</v>
      </c>
      <c r="N83" s="10">
        <f t="shared" si="12"/>
        <v>0</v>
      </c>
    </row>
    <row r="84" s="10" customFormat="1" ht="13.5" spans="2:14">
      <c r="B84" s="10" t="s">
        <v>103</v>
      </c>
      <c r="C84" s="10">
        <f t="shared" si="11"/>
        <v>0</v>
      </c>
      <c r="D84" s="10">
        <f t="shared" si="11"/>
        <v>158</v>
      </c>
      <c r="E84" s="10">
        <f t="shared" si="11"/>
        <v>0</v>
      </c>
      <c r="F84" s="10">
        <f t="shared" si="11"/>
        <v>0</v>
      </c>
      <c r="G84" s="10">
        <f t="shared" si="11"/>
        <v>0</v>
      </c>
      <c r="H84" s="10">
        <f t="shared" si="11"/>
        <v>79</v>
      </c>
      <c r="I84" s="10">
        <f t="shared" si="11"/>
        <v>0</v>
      </c>
      <c r="J84" s="10">
        <f t="shared" si="11"/>
        <v>79</v>
      </c>
      <c r="K84" s="10">
        <f t="shared" si="11"/>
        <v>0</v>
      </c>
      <c r="L84" s="10">
        <f>ROUND(L$78*INDEX($E$6:$Q$10,MATCH($B84,$B$6:$B$10,0),MATCH(L$79,$E$5:$Q$5,0)),0)</f>
        <v>0</v>
      </c>
      <c r="M84" s="10">
        <f t="shared" si="12"/>
        <v>0</v>
      </c>
      <c r="N84" s="10">
        <f t="shared" si="12"/>
        <v>0</v>
      </c>
    </row>
    <row r="87" s="7" customFormat="1" ht="13.5" spans="2:14">
      <c r="B87" s="17" t="s">
        <v>112</v>
      </c>
      <c r="C87" s="17" t="s">
        <v>84</v>
      </c>
      <c r="D87" s="18" t="s">
        <v>85</v>
      </c>
      <c r="E87" s="20" t="s">
        <v>86</v>
      </c>
      <c r="F87" s="20" t="s">
        <v>105</v>
      </c>
      <c r="G87" s="20" t="s">
        <v>106</v>
      </c>
      <c r="H87" s="19" t="s">
        <v>89</v>
      </c>
      <c r="I87" s="20" t="s">
        <v>107</v>
      </c>
      <c r="J87" s="19" t="s">
        <v>91</v>
      </c>
      <c r="K87" s="20" t="s">
        <v>72</v>
      </c>
      <c r="L87" s="20" t="s">
        <v>73</v>
      </c>
      <c r="M87" s="18" t="s">
        <v>74</v>
      </c>
      <c r="N87" s="19" t="s">
        <v>75</v>
      </c>
    </row>
    <row r="88" s="8" customFormat="1" ht="13.5" spans="2:15">
      <c r="B88" s="8" t="s">
        <v>93</v>
      </c>
      <c r="C88" s="8">
        <v>0</v>
      </c>
      <c r="D88" s="8">
        <v>1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1</v>
      </c>
      <c r="N88" s="8">
        <v>0</v>
      </c>
      <c r="O88" s="8">
        <f>SUM(C88:N88)</f>
        <v>2</v>
      </c>
    </row>
    <row r="89" s="9" customFormat="1" ht="13.5" spans="2:14">
      <c r="B89" s="9" t="s">
        <v>94</v>
      </c>
      <c r="C89" s="9" t="s">
        <v>84</v>
      </c>
      <c r="D89" s="9" t="s">
        <v>95</v>
      </c>
      <c r="E89" s="9" t="s">
        <v>96</v>
      </c>
      <c r="F89" s="9" t="s">
        <v>87</v>
      </c>
      <c r="G89" s="9" t="s">
        <v>88</v>
      </c>
      <c r="H89" s="9" t="s">
        <v>97</v>
      </c>
      <c r="I89" s="9" t="s">
        <v>90</v>
      </c>
      <c r="J89" s="9" t="s">
        <v>98</v>
      </c>
      <c r="K89" s="9" t="s">
        <v>72</v>
      </c>
      <c r="L89" s="9" t="s">
        <v>76</v>
      </c>
      <c r="M89" s="9" t="s">
        <v>74</v>
      </c>
      <c r="N89" s="9" t="s">
        <v>75</v>
      </c>
    </row>
    <row r="90" s="10" customFormat="1" ht="13.5" spans="2:14">
      <c r="B90" s="10" t="s">
        <v>99</v>
      </c>
      <c r="C90" s="10">
        <f t="shared" ref="C90:K94" si="13">ROUND(C$88*INDEX($E$6:$P$10,MATCH($B90,$B$6:$B$10,0),MATCH(C$89,$E$5:$P$5,0)),0)</f>
        <v>0</v>
      </c>
      <c r="D90" s="10">
        <f t="shared" si="13"/>
        <v>22</v>
      </c>
      <c r="E90" s="10">
        <f t="shared" si="13"/>
        <v>0</v>
      </c>
      <c r="F90" s="10">
        <f t="shared" si="13"/>
        <v>0</v>
      </c>
      <c r="G90" s="10">
        <f t="shared" si="13"/>
        <v>0</v>
      </c>
      <c r="H90" s="10">
        <f t="shared" si="13"/>
        <v>0</v>
      </c>
      <c r="I90" s="10">
        <f t="shared" si="13"/>
        <v>0</v>
      </c>
      <c r="J90" s="10">
        <f t="shared" si="13"/>
        <v>0</v>
      </c>
      <c r="K90" s="10">
        <f t="shared" si="13"/>
        <v>0</v>
      </c>
      <c r="L90" s="10">
        <f>ROUND(L$88*INDEX($E$6:$Q$10,MATCH($B90,$B$6:$B$10,0),MATCH(L$89,$E$5:$Q$5,0)),0)</f>
        <v>0</v>
      </c>
      <c r="M90" s="10">
        <f t="shared" ref="M90:N94" si="14">ROUND(M$88*INDEX($E$6:$P$10,MATCH($B90,$B$6:$B$10,0),MATCH(M$89,$E$5:$P$5,0)),0)</f>
        <v>11</v>
      </c>
      <c r="N90" s="10">
        <f t="shared" si="14"/>
        <v>0</v>
      </c>
    </row>
    <row r="91" s="10" customFormat="1" ht="13.5" spans="2:14">
      <c r="B91" s="10" t="s">
        <v>100</v>
      </c>
      <c r="C91" s="10">
        <f t="shared" si="13"/>
        <v>0</v>
      </c>
      <c r="D91" s="10">
        <f t="shared" si="13"/>
        <v>38</v>
      </c>
      <c r="E91" s="10">
        <f t="shared" si="13"/>
        <v>0</v>
      </c>
      <c r="F91" s="10">
        <f t="shared" si="13"/>
        <v>0</v>
      </c>
      <c r="G91" s="10">
        <f t="shared" si="13"/>
        <v>0</v>
      </c>
      <c r="H91" s="10">
        <f t="shared" si="13"/>
        <v>0</v>
      </c>
      <c r="I91" s="10">
        <f t="shared" si="13"/>
        <v>0</v>
      </c>
      <c r="J91" s="10">
        <f t="shared" si="13"/>
        <v>0</v>
      </c>
      <c r="K91" s="10">
        <f t="shared" si="13"/>
        <v>0</v>
      </c>
      <c r="L91" s="10">
        <f>ROUND(L$88*INDEX($E$6:$Q$10,MATCH($B91,$B$6:$B$10,0),MATCH(L$89,$E$5:$Q$5,0)),0)</f>
        <v>0</v>
      </c>
      <c r="M91" s="10">
        <f t="shared" si="14"/>
        <v>19</v>
      </c>
      <c r="N91" s="10">
        <f t="shared" si="14"/>
        <v>0</v>
      </c>
    </row>
    <row r="92" s="10" customFormat="1" ht="13.5" spans="2:14">
      <c r="B92" s="10" t="s">
        <v>101</v>
      </c>
      <c r="C92" s="10">
        <f t="shared" si="13"/>
        <v>0</v>
      </c>
      <c r="D92" s="10">
        <f t="shared" si="13"/>
        <v>78</v>
      </c>
      <c r="E92" s="10">
        <f t="shared" si="13"/>
        <v>0</v>
      </c>
      <c r="F92" s="10">
        <f t="shared" si="13"/>
        <v>0</v>
      </c>
      <c r="G92" s="10">
        <f t="shared" si="13"/>
        <v>0</v>
      </c>
      <c r="H92" s="10">
        <f t="shared" si="13"/>
        <v>0</v>
      </c>
      <c r="I92" s="10">
        <f t="shared" si="13"/>
        <v>0</v>
      </c>
      <c r="J92" s="10">
        <f t="shared" si="13"/>
        <v>0</v>
      </c>
      <c r="K92" s="10">
        <f t="shared" si="13"/>
        <v>0</v>
      </c>
      <c r="L92" s="10">
        <f>ROUND(L$88*INDEX($E$6:$Q$10,MATCH($B92,$B$6:$B$10,0),MATCH(L$89,$E$5:$Q$5,0)),0)</f>
        <v>0</v>
      </c>
      <c r="M92" s="10">
        <f t="shared" si="14"/>
        <v>39</v>
      </c>
      <c r="N92" s="10">
        <f t="shared" si="14"/>
        <v>0</v>
      </c>
    </row>
    <row r="93" s="10" customFormat="1" ht="13.5" spans="2:14">
      <c r="B93" s="10" t="s">
        <v>102</v>
      </c>
      <c r="C93" s="10">
        <f t="shared" si="13"/>
        <v>0</v>
      </c>
      <c r="D93" s="10">
        <f t="shared" si="13"/>
        <v>111</v>
      </c>
      <c r="E93" s="10">
        <f t="shared" si="13"/>
        <v>0</v>
      </c>
      <c r="F93" s="10">
        <f t="shared" si="13"/>
        <v>0</v>
      </c>
      <c r="G93" s="10">
        <f t="shared" si="13"/>
        <v>0</v>
      </c>
      <c r="H93" s="10">
        <f t="shared" si="13"/>
        <v>0</v>
      </c>
      <c r="I93" s="10">
        <f t="shared" si="13"/>
        <v>0</v>
      </c>
      <c r="J93" s="10">
        <f t="shared" si="13"/>
        <v>0</v>
      </c>
      <c r="K93" s="10">
        <f t="shared" si="13"/>
        <v>0</v>
      </c>
      <c r="L93" s="10">
        <f>ROUND(L$88*INDEX($E$6:$Q$10,MATCH($B93,$B$6:$B$10,0),MATCH(L$89,$E$5:$Q$5,0)),0)</f>
        <v>0</v>
      </c>
      <c r="M93" s="10">
        <f t="shared" si="14"/>
        <v>55</v>
      </c>
      <c r="N93" s="10">
        <f t="shared" si="14"/>
        <v>0</v>
      </c>
    </row>
    <row r="94" s="10" customFormat="1" ht="13.5" spans="2:14">
      <c r="B94" s="10" t="s">
        <v>103</v>
      </c>
      <c r="C94" s="10">
        <f t="shared" si="13"/>
        <v>0</v>
      </c>
      <c r="D94" s="10">
        <f t="shared" si="13"/>
        <v>158</v>
      </c>
      <c r="E94" s="10">
        <f t="shared" si="13"/>
        <v>0</v>
      </c>
      <c r="F94" s="10">
        <f t="shared" si="13"/>
        <v>0</v>
      </c>
      <c r="G94" s="10">
        <f t="shared" si="13"/>
        <v>0</v>
      </c>
      <c r="H94" s="10">
        <f t="shared" si="13"/>
        <v>0</v>
      </c>
      <c r="I94" s="10">
        <f t="shared" si="13"/>
        <v>0</v>
      </c>
      <c r="J94" s="10">
        <f t="shared" si="13"/>
        <v>0</v>
      </c>
      <c r="K94" s="10">
        <f t="shared" si="13"/>
        <v>0</v>
      </c>
      <c r="L94" s="10">
        <f>ROUND(L$88*INDEX($E$6:$Q$10,MATCH($B94,$B$6:$B$10,0),MATCH(L$89,$E$5:$Q$5,0)),0)</f>
        <v>0</v>
      </c>
      <c r="M94" s="10">
        <f t="shared" si="14"/>
        <v>79</v>
      </c>
      <c r="N94" s="10">
        <f t="shared" si="14"/>
        <v>0</v>
      </c>
    </row>
    <row r="97" s="7" customFormat="1" ht="13.5" spans="2:14">
      <c r="B97" s="17" t="s">
        <v>113</v>
      </c>
      <c r="C97" s="19" t="s">
        <v>114</v>
      </c>
      <c r="D97" s="17" t="s">
        <v>95</v>
      </c>
      <c r="E97" s="17" t="s">
        <v>96</v>
      </c>
      <c r="F97" s="18" t="s">
        <v>115</v>
      </c>
      <c r="G97" s="19" t="s">
        <v>106</v>
      </c>
      <c r="H97" s="17" t="s">
        <v>97</v>
      </c>
      <c r="I97" s="17" t="s">
        <v>90</v>
      </c>
      <c r="J97" s="18" t="s">
        <v>116</v>
      </c>
      <c r="K97" s="17" t="s">
        <v>72</v>
      </c>
      <c r="L97" s="18" t="s">
        <v>73</v>
      </c>
      <c r="M97" s="17" t="s">
        <v>74</v>
      </c>
      <c r="N97" s="17" t="s">
        <v>75</v>
      </c>
    </row>
    <row r="98" s="8" customFormat="1" ht="13.5" spans="2:15">
      <c r="B98" s="8" t="s">
        <v>93</v>
      </c>
      <c r="C98" s="8">
        <v>0</v>
      </c>
      <c r="D98" s="8">
        <v>0</v>
      </c>
      <c r="E98" s="8">
        <v>0</v>
      </c>
      <c r="F98" s="8">
        <v>0.2</v>
      </c>
      <c r="G98" s="8">
        <v>0</v>
      </c>
      <c r="H98" s="8">
        <v>0</v>
      </c>
      <c r="I98" s="8">
        <v>0</v>
      </c>
      <c r="J98" s="8">
        <v>0.7</v>
      </c>
      <c r="K98" s="8">
        <v>0</v>
      </c>
      <c r="L98" s="8">
        <v>1.1</v>
      </c>
      <c r="M98" s="8">
        <v>0</v>
      </c>
      <c r="N98" s="8">
        <v>0</v>
      </c>
      <c r="O98" s="8">
        <f>SUM(C98:N98)</f>
        <v>2</v>
      </c>
    </row>
    <row r="99" s="9" customFormat="1" ht="13.5" spans="2:14">
      <c r="B99" s="9" t="s">
        <v>94</v>
      </c>
      <c r="C99" s="9" t="s">
        <v>84</v>
      </c>
      <c r="D99" s="9" t="s">
        <v>95</v>
      </c>
      <c r="E99" s="9" t="s">
        <v>96</v>
      </c>
      <c r="F99" s="9" t="s">
        <v>87</v>
      </c>
      <c r="G99" s="9" t="s">
        <v>88</v>
      </c>
      <c r="H99" s="9" t="s">
        <v>97</v>
      </c>
      <c r="I99" s="9" t="s">
        <v>90</v>
      </c>
      <c r="J99" s="9" t="s">
        <v>98</v>
      </c>
      <c r="K99" s="9" t="s">
        <v>72</v>
      </c>
      <c r="L99" s="9" t="s">
        <v>73</v>
      </c>
      <c r="M99" s="9" t="s">
        <v>74</v>
      </c>
      <c r="N99" s="9" t="s">
        <v>75</v>
      </c>
    </row>
    <row r="100" s="10" customFormat="1" ht="13.5" spans="2:14">
      <c r="B100" s="10" t="s">
        <v>99</v>
      </c>
      <c r="C100" s="10">
        <f t="shared" ref="C100:N104" si="15">ROUND(C$98*INDEX($E$6:$P$10,MATCH($B100,$B$6:$B$10,0),MATCH(C$99,$E$5:$P$5,0)),0)</f>
        <v>0</v>
      </c>
      <c r="D100" s="10">
        <f t="shared" si="15"/>
        <v>0</v>
      </c>
      <c r="E100" s="10">
        <f t="shared" si="15"/>
        <v>0</v>
      </c>
      <c r="F100" s="10">
        <f t="shared" si="15"/>
        <v>4</v>
      </c>
      <c r="G100" s="10">
        <f t="shared" si="15"/>
        <v>0</v>
      </c>
      <c r="H100" s="10">
        <f t="shared" si="15"/>
        <v>0</v>
      </c>
      <c r="I100" s="10">
        <f t="shared" si="15"/>
        <v>0</v>
      </c>
      <c r="J100" s="10">
        <f t="shared" si="15"/>
        <v>15</v>
      </c>
      <c r="K100" s="10">
        <f t="shared" si="15"/>
        <v>0</v>
      </c>
      <c r="L100" s="10">
        <f t="shared" si="15"/>
        <v>24</v>
      </c>
      <c r="M100" s="10">
        <f t="shared" si="15"/>
        <v>0</v>
      </c>
      <c r="N100" s="10">
        <f t="shared" si="15"/>
        <v>0</v>
      </c>
    </row>
    <row r="101" s="10" customFormat="1" ht="13.5" spans="2:14">
      <c r="B101" s="10" t="s">
        <v>100</v>
      </c>
      <c r="C101" s="10">
        <f t="shared" si="15"/>
        <v>0</v>
      </c>
      <c r="D101" s="10">
        <f t="shared" si="15"/>
        <v>0</v>
      </c>
      <c r="E101" s="10">
        <f t="shared" si="15"/>
        <v>0</v>
      </c>
      <c r="F101" s="10">
        <f t="shared" si="15"/>
        <v>8</v>
      </c>
      <c r="G101" s="10">
        <f t="shared" si="15"/>
        <v>0</v>
      </c>
      <c r="H101" s="10">
        <f t="shared" si="15"/>
        <v>0</v>
      </c>
      <c r="I101" s="10">
        <f t="shared" si="15"/>
        <v>0</v>
      </c>
      <c r="J101" s="10">
        <f t="shared" si="15"/>
        <v>27</v>
      </c>
      <c r="K101" s="10">
        <f t="shared" si="15"/>
        <v>0</v>
      </c>
      <c r="L101" s="10">
        <f t="shared" si="15"/>
        <v>42</v>
      </c>
      <c r="M101" s="10">
        <f t="shared" si="15"/>
        <v>0</v>
      </c>
      <c r="N101" s="10">
        <f t="shared" si="15"/>
        <v>0</v>
      </c>
    </row>
    <row r="102" s="10" customFormat="1" ht="13.5" spans="2:14">
      <c r="B102" s="10" t="s">
        <v>101</v>
      </c>
      <c r="C102" s="10">
        <f t="shared" si="15"/>
        <v>0</v>
      </c>
      <c r="D102" s="10">
        <f t="shared" si="15"/>
        <v>0</v>
      </c>
      <c r="E102" s="10">
        <f t="shared" si="15"/>
        <v>0</v>
      </c>
      <c r="F102" s="10">
        <f t="shared" si="15"/>
        <v>16</v>
      </c>
      <c r="G102" s="10">
        <f t="shared" si="15"/>
        <v>0</v>
      </c>
      <c r="H102" s="10">
        <f t="shared" si="15"/>
        <v>0</v>
      </c>
      <c r="I102" s="10">
        <f t="shared" si="15"/>
        <v>0</v>
      </c>
      <c r="J102" s="10">
        <f t="shared" si="15"/>
        <v>55</v>
      </c>
      <c r="K102" s="10">
        <f t="shared" si="15"/>
        <v>0</v>
      </c>
      <c r="L102" s="10">
        <f t="shared" si="15"/>
        <v>86</v>
      </c>
      <c r="M102" s="10">
        <f t="shared" si="15"/>
        <v>0</v>
      </c>
      <c r="N102" s="10">
        <f t="shared" si="15"/>
        <v>0</v>
      </c>
    </row>
    <row r="103" s="10" customFormat="1" ht="13.5" spans="2:14">
      <c r="B103" s="10" t="s">
        <v>102</v>
      </c>
      <c r="C103" s="10">
        <f t="shared" si="15"/>
        <v>0</v>
      </c>
      <c r="D103" s="10">
        <f t="shared" si="15"/>
        <v>0</v>
      </c>
      <c r="E103" s="10">
        <f t="shared" si="15"/>
        <v>0</v>
      </c>
      <c r="F103" s="10">
        <f t="shared" si="15"/>
        <v>22</v>
      </c>
      <c r="G103" s="10">
        <f t="shared" si="15"/>
        <v>0</v>
      </c>
      <c r="H103" s="10">
        <f t="shared" si="15"/>
        <v>0</v>
      </c>
      <c r="I103" s="10">
        <f t="shared" si="15"/>
        <v>0</v>
      </c>
      <c r="J103" s="10">
        <f t="shared" si="15"/>
        <v>78</v>
      </c>
      <c r="K103" s="10">
        <f t="shared" si="15"/>
        <v>0</v>
      </c>
      <c r="L103" s="10">
        <f t="shared" si="15"/>
        <v>122</v>
      </c>
      <c r="M103" s="10">
        <f t="shared" si="15"/>
        <v>0</v>
      </c>
      <c r="N103" s="10">
        <f t="shared" si="15"/>
        <v>0</v>
      </c>
    </row>
    <row r="104" s="10" customFormat="1" ht="13.5" spans="2:14">
      <c r="B104" s="10" t="s">
        <v>103</v>
      </c>
      <c r="C104" s="10">
        <f t="shared" si="15"/>
        <v>0</v>
      </c>
      <c r="D104" s="10">
        <f t="shared" si="15"/>
        <v>0</v>
      </c>
      <c r="E104" s="10">
        <f t="shared" si="15"/>
        <v>0</v>
      </c>
      <c r="F104" s="10">
        <f t="shared" si="15"/>
        <v>32</v>
      </c>
      <c r="G104" s="10">
        <f t="shared" si="15"/>
        <v>0</v>
      </c>
      <c r="H104" s="10">
        <f t="shared" si="15"/>
        <v>0</v>
      </c>
      <c r="I104" s="10">
        <f t="shared" si="15"/>
        <v>0</v>
      </c>
      <c r="J104" s="10">
        <f t="shared" si="15"/>
        <v>111</v>
      </c>
      <c r="K104" s="10">
        <f t="shared" si="15"/>
        <v>0</v>
      </c>
      <c r="L104" s="10">
        <f t="shared" si="15"/>
        <v>174</v>
      </c>
      <c r="M104" s="10">
        <f t="shared" si="15"/>
        <v>0</v>
      </c>
      <c r="N104" s="10">
        <f t="shared" si="15"/>
        <v>0</v>
      </c>
    </row>
    <row r="107" s="7" customFormat="1" ht="13.5" spans="2:14">
      <c r="B107" s="17" t="s">
        <v>117</v>
      </c>
      <c r="C107" s="19" t="s">
        <v>114</v>
      </c>
      <c r="D107" s="17" t="s">
        <v>95</v>
      </c>
      <c r="E107" s="17" t="s">
        <v>96</v>
      </c>
      <c r="F107" s="18" t="s">
        <v>115</v>
      </c>
      <c r="G107" s="18" t="s">
        <v>118</v>
      </c>
      <c r="H107" s="17" t="s">
        <v>97</v>
      </c>
      <c r="I107" s="19" t="s">
        <v>107</v>
      </c>
      <c r="J107" s="19" t="s">
        <v>91</v>
      </c>
      <c r="K107" s="19" t="s">
        <v>72</v>
      </c>
      <c r="L107" s="19" t="s">
        <v>73</v>
      </c>
      <c r="M107" s="17" t="s">
        <v>74</v>
      </c>
      <c r="N107" s="17" t="s">
        <v>75</v>
      </c>
    </row>
    <row r="108" s="8" customFormat="1" ht="13.5" spans="2:15">
      <c r="B108" s="8" t="s">
        <v>93</v>
      </c>
      <c r="C108" s="8">
        <v>0</v>
      </c>
      <c r="D108" s="8">
        <v>0</v>
      </c>
      <c r="E108" s="8">
        <v>0</v>
      </c>
      <c r="F108" s="8">
        <v>1</v>
      </c>
      <c r="G108" s="8">
        <v>1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f>SUM(C108:N108)</f>
        <v>2</v>
      </c>
    </row>
    <row r="109" s="9" customFormat="1" ht="13.5" spans="2:14">
      <c r="B109" s="9" t="s">
        <v>94</v>
      </c>
      <c r="C109" s="9" t="s">
        <v>84</v>
      </c>
      <c r="D109" s="9" t="s">
        <v>95</v>
      </c>
      <c r="E109" s="9" t="s">
        <v>96</v>
      </c>
      <c r="F109" s="9" t="s">
        <v>87</v>
      </c>
      <c r="G109" s="9" t="s">
        <v>88</v>
      </c>
      <c r="H109" s="9" t="s">
        <v>97</v>
      </c>
      <c r="I109" s="9" t="s">
        <v>90</v>
      </c>
      <c r="J109" s="9" t="s">
        <v>98</v>
      </c>
      <c r="K109" s="9" t="s">
        <v>72</v>
      </c>
      <c r="L109" s="9" t="s">
        <v>73</v>
      </c>
      <c r="M109" s="9" t="s">
        <v>74</v>
      </c>
      <c r="N109" s="9" t="s">
        <v>75</v>
      </c>
    </row>
    <row r="110" s="10" customFormat="1" ht="13.5" spans="2:14">
      <c r="B110" s="10" t="s">
        <v>99</v>
      </c>
      <c r="C110" s="10">
        <f t="shared" ref="C110:N114" si="16">ROUND(C$108*INDEX($E$6:$P$10,MATCH($B110,$B$6:$B$10,0),MATCH(C$109,$E$5:$P$5,0)),0)</f>
        <v>0</v>
      </c>
      <c r="D110" s="10">
        <f t="shared" si="16"/>
        <v>0</v>
      </c>
      <c r="E110" s="10">
        <f t="shared" si="16"/>
        <v>0</v>
      </c>
      <c r="F110" s="10">
        <f t="shared" si="16"/>
        <v>22</v>
      </c>
      <c r="G110" s="10">
        <f t="shared" si="16"/>
        <v>22</v>
      </c>
      <c r="H110" s="10">
        <f t="shared" si="16"/>
        <v>0</v>
      </c>
      <c r="I110" s="10">
        <f t="shared" si="16"/>
        <v>0</v>
      </c>
      <c r="J110" s="10">
        <f t="shared" si="16"/>
        <v>0</v>
      </c>
      <c r="K110" s="10">
        <f t="shared" si="16"/>
        <v>0</v>
      </c>
      <c r="L110" s="10">
        <f t="shared" si="16"/>
        <v>0</v>
      </c>
      <c r="M110" s="10">
        <f t="shared" si="16"/>
        <v>0</v>
      </c>
      <c r="N110" s="10">
        <f t="shared" si="16"/>
        <v>0</v>
      </c>
    </row>
    <row r="111" s="10" customFormat="1" ht="13.5" spans="2:14">
      <c r="B111" s="10" t="s">
        <v>100</v>
      </c>
      <c r="C111" s="10">
        <f t="shared" si="16"/>
        <v>0</v>
      </c>
      <c r="D111" s="10">
        <f t="shared" si="16"/>
        <v>0</v>
      </c>
      <c r="E111" s="10">
        <f t="shared" si="16"/>
        <v>0</v>
      </c>
      <c r="F111" s="10">
        <f t="shared" si="16"/>
        <v>38</v>
      </c>
      <c r="G111" s="10">
        <f t="shared" si="16"/>
        <v>38</v>
      </c>
      <c r="H111" s="10">
        <f t="shared" si="16"/>
        <v>0</v>
      </c>
      <c r="I111" s="10">
        <f t="shared" si="16"/>
        <v>0</v>
      </c>
      <c r="J111" s="10">
        <f t="shared" si="16"/>
        <v>0</v>
      </c>
      <c r="K111" s="10">
        <f t="shared" si="16"/>
        <v>0</v>
      </c>
      <c r="L111" s="10">
        <f t="shared" si="16"/>
        <v>0</v>
      </c>
      <c r="M111" s="10">
        <f t="shared" si="16"/>
        <v>0</v>
      </c>
      <c r="N111" s="10">
        <f t="shared" si="16"/>
        <v>0</v>
      </c>
    </row>
    <row r="112" s="10" customFormat="1" ht="13.5" spans="2:14">
      <c r="B112" s="10" t="s">
        <v>101</v>
      </c>
      <c r="C112" s="10">
        <f t="shared" si="16"/>
        <v>0</v>
      </c>
      <c r="D112" s="10">
        <f t="shared" si="16"/>
        <v>0</v>
      </c>
      <c r="E112" s="10">
        <f t="shared" si="16"/>
        <v>0</v>
      </c>
      <c r="F112" s="10">
        <f t="shared" si="16"/>
        <v>78</v>
      </c>
      <c r="G112" s="10">
        <f t="shared" si="16"/>
        <v>78</v>
      </c>
      <c r="H112" s="10">
        <f t="shared" si="16"/>
        <v>0</v>
      </c>
      <c r="I112" s="10">
        <f t="shared" si="16"/>
        <v>0</v>
      </c>
      <c r="J112" s="10">
        <f t="shared" si="16"/>
        <v>0</v>
      </c>
      <c r="K112" s="10">
        <f t="shared" si="16"/>
        <v>0</v>
      </c>
      <c r="L112" s="10">
        <f t="shared" si="16"/>
        <v>0</v>
      </c>
      <c r="M112" s="10">
        <f t="shared" si="16"/>
        <v>0</v>
      </c>
      <c r="N112" s="10">
        <f t="shared" si="16"/>
        <v>0</v>
      </c>
    </row>
    <row r="113" s="10" customFormat="1" ht="13.5" spans="2:14">
      <c r="B113" s="10" t="s">
        <v>102</v>
      </c>
      <c r="C113" s="10">
        <f t="shared" si="16"/>
        <v>0</v>
      </c>
      <c r="D113" s="10">
        <f t="shared" si="16"/>
        <v>0</v>
      </c>
      <c r="E113" s="10">
        <f t="shared" si="16"/>
        <v>0</v>
      </c>
      <c r="F113" s="10">
        <f t="shared" si="16"/>
        <v>111</v>
      </c>
      <c r="G113" s="10">
        <f t="shared" si="16"/>
        <v>111</v>
      </c>
      <c r="H113" s="10">
        <f t="shared" si="16"/>
        <v>0</v>
      </c>
      <c r="I113" s="10">
        <f t="shared" si="16"/>
        <v>0</v>
      </c>
      <c r="J113" s="10">
        <f t="shared" si="16"/>
        <v>0</v>
      </c>
      <c r="K113" s="10">
        <f t="shared" si="16"/>
        <v>0</v>
      </c>
      <c r="L113" s="10">
        <f t="shared" si="16"/>
        <v>0</v>
      </c>
      <c r="M113" s="10">
        <f t="shared" si="16"/>
        <v>0</v>
      </c>
      <c r="N113" s="10">
        <f t="shared" si="16"/>
        <v>0</v>
      </c>
    </row>
    <row r="114" s="10" customFormat="1" ht="13.5" spans="2:14">
      <c r="B114" s="10" t="s">
        <v>103</v>
      </c>
      <c r="C114" s="10">
        <f t="shared" si="16"/>
        <v>0</v>
      </c>
      <c r="D114" s="10">
        <f t="shared" si="16"/>
        <v>0</v>
      </c>
      <c r="E114" s="10">
        <f t="shared" si="16"/>
        <v>0</v>
      </c>
      <c r="F114" s="10">
        <f t="shared" si="16"/>
        <v>158</v>
      </c>
      <c r="G114" s="10">
        <f t="shared" si="16"/>
        <v>158</v>
      </c>
      <c r="H114" s="10">
        <f t="shared" si="16"/>
        <v>0</v>
      </c>
      <c r="I114" s="10">
        <f t="shared" si="16"/>
        <v>0</v>
      </c>
      <c r="J114" s="10">
        <f t="shared" si="16"/>
        <v>0</v>
      </c>
      <c r="K114" s="10">
        <f t="shared" si="16"/>
        <v>0</v>
      </c>
      <c r="L114" s="10">
        <f t="shared" si="16"/>
        <v>0</v>
      </c>
      <c r="M114" s="10">
        <f t="shared" si="16"/>
        <v>0</v>
      </c>
      <c r="N114" s="10">
        <f t="shared" si="16"/>
        <v>0</v>
      </c>
    </row>
    <row r="117" s="7" customFormat="1" ht="13.5" spans="2:14">
      <c r="B117" s="17" t="s">
        <v>119</v>
      </c>
      <c r="C117" s="18" t="s">
        <v>120</v>
      </c>
      <c r="D117" s="17" t="s">
        <v>95</v>
      </c>
      <c r="E117" s="17" t="s">
        <v>96</v>
      </c>
      <c r="F117" s="18" t="s">
        <v>115</v>
      </c>
      <c r="G117" s="18" t="s">
        <v>118</v>
      </c>
      <c r="H117" s="17" t="s">
        <v>97</v>
      </c>
      <c r="I117" s="19" t="s">
        <v>107</v>
      </c>
      <c r="J117" s="21" t="s">
        <v>91</v>
      </c>
      <c r="K117" s="19" t="s">
        <v>72</v>
      </c>
      <c r="L117" s="21" t="s">
        <v>73</v>
      </c>
      <c r="M117" s="17" t="s">
        <v>74</v>
      </c>
      <c r="N117" s="17" t="s">
        <v>75</v>
      </c>
    </row>
    <row r="118" s="8" customFormat="1" ht="13.5" spans="2:15">
      <c r="B118" s="8" t="s">
        <v>93</v>
      </c>
      <c r="C118" s="8">
        <v>0.3</v>
      </c>
      <c r="D118" s="8">
        <v>0</v>
      </c>
      <c r="E118" s="8">
        <v>0</v>
      </c>
      <c r="F118" s="8">
        <v>2.2</v>
      </c>
      <c r="G118" s="8">
        <v>1.5</v>
      </c>
      <c r="H118" s="8">
        <v>0</v>
      </c>
      <c r="I118" s="8">
        <v>0</v>
      </c>
      <c r="J118" s="8">
        <v>-1</v>
      </c>
      <c r="K118" s="8">
        <v>0</v>
      </c>
      <c r="L118" s="8">
        <v>-1</v>
      </c>
      <c r="M118" s="8">
        <v>0</v>
      </c>
      <c r="N118" s="8">
        <v>0</v>
      </c>
      <c r="O118" s="8">
        <f>SUM(C118:N118)</f>
        <v>2</v>
      </c>
    </row>
    <row r="119" s="9" customFormat="1" ht="13.5" spans="2:14">
      <c r="B119" s="9" t="s">
        <v>94</v>
      </c>
      <c r="C119" s="9" t="s">
        <v>84</v>
      </c>
      <c r="D119" s="9" t="s">
        <v>95</v>
      </c>
      <c r="E119" s="9" t="s">
        <v>96</v>
      </c>
      <c r="F119" s="9" t="s">
        <v>87</v>
      </c>
      <c r="G119" s="9" t="s">
        <v>88</v>
      </c>
      <c r="H119" s="9" t="s">
        <v>97</v>
      </c>
      <c r="I119" s="9" t="s">
        <v>90</v>
      </c>
      <c r="J119" s="9" t="s">
        <v>98</v>
      </c>
      <c r="K119" s="9" t="s">
        <v>72</v>
      </c>
      <c r="L119" s="9" t="s">
        <v>73</v>
      </c>
      <c r="M119" s="9" t="s">
        <v>74</v>
      </c>
      <c r="N119" s="9" t="s">
        <v>75</v>
      </c>
    </row>
    <row r="120" s="10" customFormat="1" ht="13.5" spans="2:14">
      <c r="B120" s="10" t="s">
        <v>99</v>
      </c>
      <c r="C120" s="10">
        <f t="shared" ref="C120:N124" si="17">ROUND(C$118*INDEX($E$6:$P$10,MATCH($B120,$B$6:$B$10,0),MATCH(C$119,$E$5:$P$5,0)),0)</f>
        <v>19</v>
      </c>
      <c r="D120" s="10">
        <f t="shared" si="17"/>
        <v>0</v>
      </c>
      <c r="E120" s="10">
        <f t="shared" si="17"/>
        <v>0</v>
      </c>
      <c r="F120" s="10">
        <f t="shared" si="17"/>
        <v>48</v>
      </c>
      <c r="G120" s="10">
        <f t="shared" si="17"/>
        <v>33</v>
      </c>
      <c r="H120" s="10">
        <f t="shared" si="17"/>
        <v>0</v>
      </c>
      <c r="I120" s="10">
        <f t="shared" si="17"/>
        <v>0</v>
      </c>
      <c r="J120" s="10">
        <f t="shared" si="17"/>
        <v>-22</v>
      </c>
      <c r="K120" s="10">
        <f t="shared" si="17"/>
        <v>0</v>
      </c>
      <c r="L120" s="10">
        <f t="shared" si="17"/>
        <v>-22</v>
      </c>
      <c r="M120" s="10">
        <f t="shared" si="17"/>
        <v>0</v>
      </c>
      <c r="N120" s="10">
        <f t="shared" si="17"/>
        <v>0</v>
      </c>
    </row>
    <row r="121" s="10" customFormat="1" ht="13.5" spans="2:14">
      <c r="B121" s="10" t="s">
        <v>100</v>
      </c>
      <c r="C121" s="10">
        <f t="shared" si="17"/>
        <v>40</v>
      </c>
      <c r="D121" s="10">
        <f t="shared" si="17"/>
        <v>0</v>
      </c>
      <c r="E121" s="10">
        <f t="shared" si="17"/>
        <v>0</v>
      </c>
      <c r="F121" s="10">
        <f t="shared" si="17"/>
        <v>84</v>
      </c>
      <c r="G121" s="10">
        <f t="shared" si="17"/>
        <v>57</v>
      </c>
      <c r="H121" s="10">
        <f t="shared" si="17"/>
        <v>0</v>
      </c>
      <c r="I121" s="10">
        <f t="shared" si="17"/>
        <v>0</v>
      </c>
      <c r="J121" s="10">
        <f t="shared" si="17"/>
        <v>-38</v>
      </c>
      <c r="K121" s="10">
        <f t="shared" si="17"/>
        <v>0</v>
      </c>
      <c r="L121" s="10">
        <f t="shared" si="17"/>
        <v>-38</v>
      </c>
      <c r="M121" s="10">
        <f t="shared" si="17"/>
        <v>0</v>
      </c>
      <c r="N121" s="10">
        <f t="shared" si="17"/>
        <v>0</v>
      </c>
    </row>
    <row r="122" s="10" customFormat="1" ht="13.5" spans="2:14">
      <c r="B122" s="10" t="s">
        <v>101</v>
      </c>
      <c r="C122" s="10">
        <f t="shared" si="17"/>
        <v>101</v>
      </c>
      <c r="D122" s="10">
        <f t="shared" si="17"/>
        <v>0</v>
      </c>
      <c r="E122" s="10">
        <f t="shared" si="17"/>
        <v>0</v>
      </c>
      <c r="F122" s="10">
        <f t="shared" si="17"/>
        <v>172</v>
      </c>
      <c r="G122" s="10">
        <f t="shared" si="17"/>
        <v>117</v>
      </c>
      <c r="H122" s="10">
        <f t="shared" si="17"/>
        <v>0</v>
      </c>
      <c r="I122" s="10">
        <f t="shared" si="17"/>
        <v>0</v>
      </c>
      <c r="J122" s="10">
        <f t="shared" si="17"/>
        <v>-78</v>
      </c>
      <c r="K122" s="10">
        <f t="shared" si="17"/>
        <v>0</v>
      </c>
      <c r="L122" s="10">
        <f t="shared" si="17"/>
        <v>-78</v>
      </c>
      <c r="M122" s="10">
        <f t="shared" si="17"/>
        <v>0</v>
      </c>
      <c r="N122" s="10">
        <f t="shared" si="17"/>
        <v>0</v>
      </c>
    </row>
    <row r="123" s="10" customFormat="1" ht="13.5" spans="2:14">
      <c r="B123" s="10" t="s">
        <v>102</v>
      </c>
      <c r="C123" s="10">
        <f t="shared" si="17"/>
        <v>137</v>
      </c>
      <c r="D123" s="10">
        <f t="shared" si="17"/>
        <v>0</v>
      </c>
      <c r="E123" s="10">
        <f t="shared" si="17"/>
        <v>0</v>
      </c>
      <c r="F123" s="10">
        <f t="shared" si="17"/>
        <v>244</v>
      </c>
      <c r="G123" s="10">
        <f t="shared" si="17"/>
        <v>167</v>
      </c>
      <c r="H123" s="10">
        <f t="shared" si="17"/>
        <v>0</v>
      </c>
      <c r="I123" s="10">
        <f t="shared" si="17"/>
        <v>0</v>
      </c>
      <c r="J123" s="10">
        <f t="shared" si="17"/>
        <v>-111</v>
      </c>
      <c r="K123" s="10">
        <f t="shared" si="17"/>
        <v>0</v>
      </c>
      <c r="L123" s="10">
        <f t="shared" si="17"/>
        <v>-111</v>
      </c>
      <c r="M123" s="10">
        <f t="shared" si="17"/>
        <v>0</v>
      </c>
      <c r="N123" s="10">
        <f t="shared" si="17"/>
        <v>0</v>
      </c>
    </row>
    <row r="124" s="10" customFormat="1" ht="13.5" spans="2:14">
      <c r="B124" s="10" t="s">
        <v>103</v>
      </c>
      <c r="C124" s="10">
        <f t="shared" si="17"/>
        <v>175</v>
      </c>
      <c r="D124" s="10">
        <f t="shared" si="17"/>
        <v>0</v>
      </c>
      <c r="E124" s="10">
        <f t="shared" si="17"/>
        <v>0</v>
      </c>
      <c r="F124" s="10">
        <f t="shared" si="17"/>
        <v>348</v>
      </c>
      <c r="G124" s="10">
        <f t="shared" si="17"/>
        <v>237</v>
      </c>
      <c r="H124" s="10">
        <f t="shared" si="17"/>
        <v>0</v>
      </c>
      <c r="I124" s="10">
        <f t="shared" si="17"/>
        <v>0</v>
      </c>
      <c r="J124" s="10">
        <f t="shared" si="17"/>
        <v>-158</v>
      </c>
      <c r="K124" s="10">
        <f t="shared" si="17"/>
        <v>0</v>
      </c>
      <c r="L124" s="10">
        <f t="shared" si="17"/>
        <v>-158</v>
      </c>
      <c r="M124" s="10">
        <f t="shared" si="17"/>
        <v>0</v>
      </c>
      <c r="N124" s="10">
        <f t="shared" si="17"/>
        <v>0</v>
      </c>
    </row>
    <row r="127" s="7" customFormat="1" ht="13.95" customHeight="1" spans="2:14">
      <c r="B127" s="17" t="s">
        <v>121</v>
      </c>
      <c r="C127" s="19" t="s">
        <v>114</v>
      </c>
      <c r="D127" s="17" t="s">
        <v>95</v>
      </c>
      <c r="E127" s="17" t="s">
        <v>96</v>
      </c>
      <c r="F127" s="17" t="s">
        <v>87</v>
      </c>
      <c r="G127" s="17" t="s">
        <v>88</v>
      </c>
      <c r="H127" s="19" t="s">
        <v>89</v>
      </c>
      <c r="I127" s="17" t="s">
        <v>90</v>
      </c>
      <c r="J127" s="17" t="s">
        <v>98</v>
      </c>
      <c r="K127" s="17" t="s">
        <v>72</v>
      </c>
      <c r="L127" s="17" t="s">
        <v>73</v>
      </c>
      <c r="M127" s="17" t="s">
        <v>74</v>
      </c>
      <c r="N127" s="19" t="s">
        <v>75</v>
      </c>
    </row>
    <row r="128" s="8" customFormat="1" ht="13.5" spans="2:15">
      <c r="B128" s="8" t="s">
        <v>93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f>SUM(C128:N128)</f>
        <v>0</v>
      </c>
    </row>
    <row r="129" s="9" customFormat="1" ht="13.5" spans="2:14">
      <c r="B129" s="9" t="s">
        <v>94</v>
      </c>
      <c r="C129" s="9" t="s">
        <v>84</v>
      </c>
      <c r="D129" s="9" t="s">
        <v>95</v>
      </c>
      <c r="E129" s="9" t="s">
        <v>96</v>
      </c>
      <c r="F129" s="9" t="s">
        <v>87</v>
      </c>
      <c r="G129" s="9" t="s">
        <v>88</v>
      </c>
      <c r="H129" s="9" t="s">
        <v>97</v>
      </c>
      <c r="I129" s="9" t="s">
        <v>90</v>
      </c>
      <c r="J129" s="9" t="s">
        <v>98</v>
      </c>
      <c r="K129" s="9" t="s">
        <v>72</v>
      </c>
      <c r="L129" s="9" t="s">
        <v>73</v>
      </c>
      <c r="M129" s="9" t="s">
        <v>74</v>
      </c>
      <c r="N129" s="9" t="s">
        <v>75</v>
      </c>
    </row>
    <row r="130" s="10" customFormat="1" ht="13.5" spans="2:14">
      <c r="B130" s="10" t="s">
        <v>99</v>
      </c>
      <c r="C130" s="10">
        <f t="shared" ref="C130:N134" si="18">ROUND(C$128*INDEX($E$6:$P$10,MATCH($B130,$B$6:$B$10,0),MATCH(C$129,$E$5:$P$5,0)),0)</f>
        <v>0</v>
      </c>
      <c r="D130" s="10">
        <f t="shared" si="18"/>
        <v>0</v>
      </c>
      <c r="E130" s="10">
        <f t="shared" si="18"/>
        <v>0</v>
      </c>
      <c r="F130" s="10">
        <f t="shared" si="18"/>
        <v>0</v>
      </c>
      <c r="G130" s="10">
        <f t="shared" si="18"/>
        <v>0</v>
      </c>
      <c r="H130" s="10">
        <f t="shared" si="18"/>
        <v>0</v>
      </c>
      <c r="I130" s="10">
        <f t="shared" si="18"/>
        <v>0</v>
      </c>
      <c r="J130" s="10">
        <f t="shared" si="18"/>
        <v>0</v>
      </c>
      <c r="K130" s="10">
        <f t="shared" si="18"/>
        <v>0</v>
      </c>
      <c r="L130" s="10">
        <f t="shared" si="18"/>
        <v>0</v>
      </c>
      <c r="M130" s="10">
        <f t="shared" si="18"/>
        <v>0</v>
      </c>
      <c r="N130" s="10">
        <f t="shared" si="18"/>
        <v>0</v>
      </c>
    </row>
    <row r="131" s="10" customFormat="1" ht="13.5" spans="2:14">
      <c r="B131" s="10" t="s">
        <v>100</v>
      </c>
      <c r="C131" s="10">
        <f t="shared" si="18"/>
        <v>0</v>
      </c>
      <c r="D131" s="10">
        <f t="shared" si="18"/>
        <v>0</v>
      </c>
      <c r="E131" s="10">
        <f t="shared" si="18"/>
        <v>0</v>
      </c>
      <c r="F131" s="10">
        <f t="shared" si="18"/>
        <v>0</v>
      </c>
      <c r="G131" s="10">
        <f t="shared" si="18"/>
        <v>0</v>
      </c>
      <c r="H131" s="10">
        <f t="shared" si="18"/>
        <v>0</v>
      </c>
      <c r="I131" s="10">
        <f t="shared" si="18"/>
        <v>0</v>
      </c>
      <c r="J131" s="10">
        <f t="shared" si="18"/>
        <v>0</v>
      </c>
      <c r="K131" s="10">
        <f t="shared" si="18"/>
        <v>0</v>
      </c>
      <c r="L131" s="10">
        <f t="shared" si="18"/>
        <v>0</v>
      </c>
      <c r="M131" s="10">
        <f t="shared" si="18"/>
        <v>0</v>
      </c>
      <c r="N131" s="10">
        <f t="shared" si="18"/>
        <v>0</v>
      </c>
    </row>
    <row r="132" s="10" customFormat="1" ht="13.5" spans="2:14">
      <c r="B132" s="10" t="s">
        <v>101</v>
      </c>
      <c r="C132" s="10">
        <f t="shared" si="18"/>
        <v>0</v>
      </c>
      <c r="D132" s="10">
        <f t="shared" si="18"/>
        <v>0</v>
      </c>
      <c r="E132" s="10">
        <f t="shared" si="18"/>
        <v>0</v>
      </c>
      <c r="F132" s="10">
        <f t="shared" si="18"/>
        <v>0</v>
      </c>
      <c r="G132" s="10">
        <f t="shared" si="18"/>
        <v>0</v>
      </c>
      <c r="H132" s="10">
        <f t="shared" si="18"/>
        <v>0</v>
      </c>
      <c r="I132" s="10">
        <f t="shared" si="18"/>
        <v>0</v>
      </c>
      <c r="J132" s="10">
        <f t="shared" si="18"/>
        <v>0</v>
      </c>
      <c r="K132" s="10">
        <f t="shared" si="18"/>
        <v>0</v>
      </c>
      <c r="L132" s="10">
        <f t="shared" si="18"/>
        <v>0</v>
      </c>
      <c r="M132" s="10">
        <f t="shared" si="18"/>
        <v>0</v>
      </c>
      <c r="N132" s="10">
        <f t="shared" si="18"/>
        <v>0</v>
      </c>
    </row>
    <row r="133" s="10" customFormat="1" ht="13.5" spans="2:14">
      <c r="B133" s="10" t="s">
        <v>102</v>
      </c>
      <c r="C133" s="10">
        <f t="shared" si="18"/>
        <v>0</v>
      </c>
      <c r="D133" s="10">
        <f t="shared" si="18"/>
        <v>0</v>
      </c>
      <c r="E133" s="10">
        <f t="shared" si="18"/>
        <v>0</v>
      </c>
      <c r="F133" s="10">
        <f t="shared" si="18"/>
        <v>0</v>
      </c>
      <c r="G133" s="10">
        <f t="shared" si="18"/>
        <v>0</v>
      </c>
      <c r="H133" s="10">
        <f t="shared" si="18"/>
        <v>0</v>
      </c>
      <c r="I133" s="10">
        <f t="shared" si="18"/>
        <v>0</v>
      </c>
      <c r="J133" s="10">
        <f t="shared" si="18"/>
        <v>0</v>
      </c>
      <c r="K133" s="10">
        <f t="shared" si="18"/>
        <v>0</v>
      </c>
      <c r="L133" s="10">
        <f t="shared" si="18"/>
        <v>0</v>
      </c>
      <c r="M133" s="10">
        <f t="shared" si="18"/>
        <v>0</v>
      </c>
      <c r="N133" s="10">
        <f t="shared" si="18"/>
        <v>0</v>
      </c>
    </row>
    <row r="134" s="10" customFormat="1" ht="13.5" spans="2:14">
      <c r="B134" s="10" t="s">
        <v>103</v>
      </c>
      <c r="C134" s="10">
        <f t="shared" si="18"/>
        <v>0</v>
      </c>
      <c r="D134" s="10">
        <f t="shared" si="18"/>
        <v>0</v>
      </c>
      <c r="E134" s="10">
        <f t="shared" si="18"/>
        <v>0</v>
      </c>
      <c r="F134" s="10">
        <f t="shared" si="18"/>
        <v>0</v>
      </c>
      <c r="G134" s="10">
        <f t="shared" si="18"/>
        <v>0</v>
      </c>
      <c r="H134" s="10">
        <f t="shared" si="18"/>
        <v>0</v>
      </c>
      <c r="I134" s="10">
        <f t="shared" si="18"/>
        <v>0</v>
      </c>
      <c r="J134" s="10">
        <f t="shared" si="18"/>
        <v>0</v>
      </c>
      <c r="K134" s="10">
        <f t="shared" si="18"/>
        <v>0</v>
      </c>
      <c r="L134" s="10">
        <f t="shared" si="18"/>
        <v>0</v>
      </c>
      <c r="M134" s="10">
        <f t="shared" si="18"/>
        <v>0</v>
      </c>
      <c r="N134" s="10">
        <f t="shared" si="18"/>
        <v>0</v>
      </c>
    </row>
    <row r="137" s="7" customFormat="1" ht="13.5" spans="2:14">
      <c r="B137" s="17" t="s">
        <v>122</v>
      </c>
      <c r="C137" s="19" t="s">
        <v>114</v>
      </c>
      <c r="D137" s="17" t="s">
        <v>95</v>
      </c>
      <c r="E137" s="19" t="s">
        <v>86</v>
      </c>
      <c r="F137" s="17" t="s">
        <v>87</v>
      </c>
      <c r="G137" s="17" t="s">
        <v>88</v>
      </c>
      <c r="H137" s="17" t="s">
        <v>97</v>
      </c>
      <c r="I137" s="17" t="s">
        <v>90</v>
      </c>
      <c r="J137" s="17" t="s">
        <v>98</v>
      </c>
      <c r="K137" s="17" t="s">
        <v>72</v>
      </c>
      <c r="L137" s="17" t="s">
        <v>73</v>
      </c>
      <c r="M137" s="17" t="s">
        <v>74</v>
      </c>
      <c r="N137" s="17" t="s">
        <v>75</v>
      </c>
    </row>
    <row r="138" s="8" customFormat="1" ht="13.5" spans="2:15">
      <c r="B138" s="8" t="s">
        <v>93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f>SUM(C138:N138)</f>
        <v>0</v>
      </c>
    </row>
    <row r="139" s="9" customFormat="1" ht="13.5" spans="2:14">
      <c r="B139" s="9" t="s">
        <v>94</v>
      </c>
      <c r="C139" s="9" t="s">
        <v>84</v>
      </c>
      <c r="D139" s="9" t="s">
        <v>95</v>
      </c>
      <c r="E139" s="9" t="s">
        <v>96</v>
      </c>
      <c r="F139" s="9" t="s">
        <v>87</v>
      </c>
      <c r="G139" s="9" t="s">
        <v>88</v>
      </c>
      <c r="H139" s="9" t="s">
        <v>97</v>
      </c>
      <c r="I139" s="9" t="s">
        <v>90</v>
      </c>
      <c r="J139" s="9" t="s">
        <v>98</v>
      </c>
      <c r="K139" s="9" t="s">
        <v>72</v>
      </c>
      <c r="L139" s="9" t="s">
        <v>73</v>
      </c>
      <c r="M139" s="9" t="s">
        <v>74</v>
      </c>
      <c r="N139" s="9" t="s">
        <v>75</v>
      </c>
    </row>
    <row r="140" s="10" customFormat="1" ht="13.5" spans="2:14">
      <c r="B140" s="10" t="s">
        <v>99</v>
      </c>
      <c r="C140" s="10">
        <f t="shared" ref="C140:N144" si="19">ROUND(C$138*INDEX($E$6:$P$10,MATCH($B140,$B$6:$B$10,0),MATCH(C$139,$E$5:$P$5,0)),0)</f>
        <v>0</v>
      </c>
      <c r="D140" s="10">
        <f t="shared" si="19"/>
        <v>0</v>
      </c>
      <c r="E140" s="10">
        <f t="shared" si="19"/>
        <v>0</v>
      </c>
      <c r="F140" s="10">
        <f t="shared" si="19"/>
        <v>0</v>
      </c>
      <c r="G140" s="10">
        <f t="shared" si="19"/>
        <v>0</v>
      </c>
      <c r="H140" s="10">
        <f t="shared" si="19"/>
        <v>0</v>
      </c>
      <c r="I140" s="10">
        <f t="shared" si="19"/>
        <v>0</v>
      </c>
      <c r="J140" s="10">
        <f t="shared" si="19"/>
        <v>0</v>
      </c>
      <c r="K140" s="10">
        <f t="shared" si="19"/>
        <v>0</v>
      </c>
      <c r="L140" s="10">
        <f t="shared" si="19"/>
        <v>0</v>
      </c>
      <c r="M140" s="10">
        <f t="shared" si="19"/>
        <v>0</v>
      </c>
      <c r="N140" s="10">
        <f t="shared" si="19"/>
        <v>0</v>
      </c>
    </row>
    <row r="141" s="10" customFormat="1" ht="13.5" spans="2:14">
      <c r="B141" s="10" t="s">
        <v>100</v>
      </c>
      <c r="C141" s="10">
        <f t="shared" si="19"/>
        <v>0</v>
      </c>
      <c r="D141" s="10">
        <f t="shared" si="19"/>
        <v>0</v>
      </c>
      <c r="E141" s="10">
        <f t="shared" si="19"/>
        <v>0</v>
      </c>
      <c r="F141" s="10">
        <f t="shared" si="19"/>
        <v>0</v>
      </c>
      <c r="G141" s="10">
        <f t="shared" si="19"/>
        <v>0</v>
      </c>
      <c r="H141" s="10">
        <f t="shared" si="19"/>
        <v>0</v>
      </c>
      <c r="I141" s="10">
        <f t="shared" si="19"/>
        <v>0</v>
      </c>
      <c r="J141" s="10">
        <f t="shared" si="19"/>
        <v>0</v>
      </c>
      <c r="K141" s="10">
        <f t="shared" si="19"/>
        <v>0</v>
      </c>
      <c r="L141" s="10">
        <f t="shared" si="19"/>
        <v>0</v>
      </c>
      <c r="M141" s="10">
        <f t="shared" si="19"/>
        <v>0</v>
      </c>
      <c r="N141" s="10">
        <f t="shared" si="19"/>
        <v>0</v>
      </c>
    </row>
    <row r="142" s="10" customFormat="1" ht="13.5" spans="2:14">
      <c r="B142" s="10" t="s">
        <v>101</v>
      </c>
      <c r="C142" s="10">
        <f t="shared" si="19"/>
        <v>0</v>
      </c>
      <c r="D142" s="10">
        <f t="shared" si="19"/>
        <v>0</v>
      </c>
      <c r="E142" s="10">
        <f t="shared" si="19"/>
        <v>0</v>
      </c>
      <c r="F142" s="10">
        <f t="shared" si="19"/>
        <v>0</v>
      </c>
      <c r="G142" s="10">
        <f t="shared" si="19"/>
        <v>0</v>
      </c>
      <c r="H142" s="10">
        <f t="shared" si="19"/>
        <v>0</v>
      </c>
      <c r="I142" s="10">
        <f t="shared" si="19"/>
        <v>0</v>
      </c>
      <c r="J142" s="10">
        <f t="shared" si="19"/>
        <v>0</v>
      </c>
      <c r="K142" s="10">
        <f t="shared" si="19"/>
        <v>0</v>
      </c>
      <c r="L142" s="10">
        <f t="shared" si="19"/>
        <v>0</v>
      </c>
      <c r="M142" s="10">
        <f t="shared" si="19"/>
        <v>0</v>
      </c>
      <c r="N142" s="10">
        <f t="shared" si="19"/>
        <v>0</v>
      </c>
    </row>
    <row r="143" s="10" customFormat="1" ht="13.5" spans="2:14">
      <c r="B143" s="10" t="s">
        <v>102</v>
      </c>
      <c r="C143" s="10">
        <f t="shared" si="19"/>
        <v>0</v>
      </c>
      <c r="D143" s="10">
        <f t="shared" si="19"/>
        <v>0</v>
      </c>
      <c r="E143" s="10">
        <f t="shared" si="19"/>
        <v>0</v>
      </c>
      <c r="F143" s="10">
        <f t="shared" si="19"/>
        <v>0</v>
      </c>
      <c r="G143" s="10">
        <f t="shared" si="19"/>
        <v>0</v>
      </c>
      <c r="H143" s="10">
        <f t="shared" si="19"/>
        <v>0</v>
      </c>
      <c r="I143" s="10">
        <f t="shared" si="19"/>
        <v>0</v>
      </c>
      <c r="J143" s="10">
        <f t="shared" si="19"/>
        <v>0</v>
      </c>
      <c r="K143" s="10">
        <f t="shared" si="19"/>
        <v>0</v>
      </c>
      <c r="L143" s="10">
        <f t="shared" si="19"/>
        <v>0</v>
      </c>
      <c r="M143" s="10">
        <f t="shared" si="19"/>
        <v>0</v>
      </c>
      <c r="N143" s="10">
        <f t="shared" si="19"/>
        <v>0</v>
      </c>
    </row>
    <row r="144" s="10" customFormat="1" ht="13.5" spans="2:14">
      <c r="B144" s="10" t="s">
        <v>103</v>
      </c>
      <c r="C144" s="10">
        <f t="shared" si="19"/>
        <v>0</v>
      </c>
      <c r="D144" s="10">
        <f t="shared" si="19"/>
        <v>0</v>
      </c>
      <c r="E144" s="10">
        <f t="shared" si="19"/>
        <v>0</v>
      </c>
      <c r="F144" s="10">
        <f t="shared" si="19"/>
        <v>0</v>
      </c>
      <c r="G144" s="10">
        <f t="shared" si="19"/>
        <v>0</v>
      </c>
      <c r="H144" s="10">
        <f t="shared" si="19"/>
        <v>0</v>
      </c>
      <c r="I144" s="10">
        <f t="shared" si="19"/>
        <v>0</v>
      </c>
      <c r="J144" s="10">
        <f t="shared" si="19"/>
        <v>0</v>
      </c>
      <c r="K144" s="10">
        <f t="shared" si="19"/>
        <v>0</v>
      </c>
      <c r="L144" s="10">
        <f t="shared" si="19"/>
        <v>0</v>
      </c>
      <c r="M144" s="10">
        <f t="shared" si="19"/>
        <v>0</v>
      </c>
      <c r="N144" s="10">
        <f t="shared" si="19"/>
        <v>0</v>
      </c>
    </row>
    <row r="147" s="7" customFormat="1" ht="13.5" spans="2:14">
      <c r="B147" s="17" t="s">
        <v>123</v>
      </c>
      <c r="C147" s="19" t="s">
        <v>114</v>
      </c>
      <c r="D147" s="19" t="s">
        <v>124</v>
      </c>
      <c r="E147" s="17" t="s">
        <v>96</v>
      </c>
      <c r="F147" s="17" t="s">
        <v>87</v>
      </c>
      <c r="G147" s="17" t="s">
        <v>88</v>
      </c>
      <c r="H147" s="17" t="s">
        <v>97</v>
      </c>
      <c r="I147" s="17" t="s">
        <v>90</v>
      </c>
      <c r="J147" s="17" t="s">
        <v>98</v>
      </c>
      <c r="K147" s="17" t="s">
        <v>72</v>
      </c>
      <c r="L147" s="17" t="s">
        <v>73</v>
      </c>
      <c r="M147" s="17" t="s">
        <v>74</v>
      </c>
      <c r="N147" s="17" t="s">
        <v>75</v>
      </c>
    </row>
    <row r="148" s="8" customFormat="1" ht="13.5" spans="2:15">
      <c r="B148" s="8" t="s">
        <v>93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f>SUM(C148:N148)</f>
        <v>0</v>
      </c>
    </row>
    <row r="149" s="9" customFormat="1" ht="13.5" spans="2:14">
      <c r="B149" s="9" t="s">
        <v>94</v>
      </c>
      <c r="C149" s="9" t="s">
        <v>84</v>
      </c>
      <c r="D149" s="9" t="s">
        <v>95</v>
      </c>
      <c r="E149" s="9" t="s">
        <v>96</v>
      </c>
      <c r="F149" s="9" t="s">
        <v>87</v>
      </c>
      <c r="G149" s="9" t="s">
        <v>88</v>
      </c>
      <c r="H149" s="9" t="s">
        <v>97</v>
      </c>
      <c r="I149" s="9" t="s">
        <v>90</v>
      </c>
      <c r="J149" s="9" t="s">
        <v>98</v>
      </c>
      <c r="K149" s="9" t="s">
        <v>72</v>
      </c>
      <c r="L149" s="9" t="s">
        <v>73</v>
      </c>
      <c r="M149" s="9" t="s">
        <v>74</v>
      </c>
      <c r="N149" s="9" t="s">
        <v>75</v>
      </c>
    </row>
    <row r="150" s="10" customFormat="1" ht="13.5" spans="2:14">
      <c r="B150" s="10" t="s">
        <v>99</v>
      </c>
      <c r="C150" s="10">
        <f t="shared" ref="C150:N154" si="20">ROUND(C$148*INDEX($E$6:$P$10,MATCH($B150,$B$6:$B$10,0),MATCH(C$149,$E$5:$P$5,0)),0)</f>
        <v>0</v>
      </c>
      <c r="D150" s="10">
        <f t="shared" si="20"/>
        <v>0</v>
      </c>
      <c r="E150" s="10">
        <f t="shared" si="20"/>
        <v>0</v>
      </c>
      <c r="F150" s="10">
        <f t="shared" si="20"/>
        <v>0</v>
      </c>
      <c r="G150" s="10">
        <f t="shared" si="20"/>
        <v>0</v>
      </c>
      <c r="H150" s="10">
        <f t="shared" si="20"/>
        <v>0</v>
      </c>
      <c r="I150" s="10">
        <f t="shared" si="20"/>
        <v>0</v>
      </c>
      <c r="J150" s="10">
        <f t="shared" si="20"/>
        <v>0</v>
      </c>
      <c r="K150" s="10">
        <f t="shared" si="20"/>
        <v>0</v>
      </c>
      <c r="L150" s="10">
        <f t="shared" si="20"/>
        <v>0</v>
      </c>
      <c r="M150" s="10">
        <f t="shared" si="20"/>
        <v>0</v>
      </c>
      <c r="N150" s="10">
        <f t="shared" si="20"/>
        <v>0</v>
      </c>
    </row>
    <row r="151" s="10" customFormat="1" ht="13.5" spans="2:14">
      <c r="B151" s="10" t="s">
        <v>100</v>
      </c>
      <c r="C151" s="10">
        <f t="shared" si="20"/>
        <v>0</v>
      </c>
      <c r="D151" s="10">
        <f t="shared" si="20"/>
        <v>0</v>
      </c>
      <c r="E151" s="10">
        <f t="shared" si="20"/>
        <v>0</v>
      </c>
      <c r="F151" s="10">
        <f t="shared" si="20"/>
        <v>0</v>
      </c>
      <c r="G151" s="10">
        <f t="shared" si="20"/>
        <v>0</v>
      </c>
      <c r="H151" s="10">
        <f t="shared" si="20"/>
        <v>0</v>
      </c>
      <c r="I151" s="10">
        <f t="shared" si="20"/>
        <v>0</v>
      </c>
      <c r="J151" s="10">
        <f t="shared" si="20"/>
        <v>0</v>
      </c>
      <c r="K151" s="10">
        <f t="shared" si="20"/>
        <v>0</v>
      </c>
      <c r="L151" s="10">
        <f t="shared" si="20"/>
        <v>0</v>
      </c>
      <c r="M151" s="10">
        <f t="shared" si="20"/>
        <v>0</v>
      </c>
      <c r="N151" s="10">
        <f t="shared" si="20"/>
        <v>0</v>
      </c>
    </row>
    <row r="152" s="10" customFormat="1" ht="13.5" spans="2:14">
      <c r="B152" s="10" t="s">
        <v>101</v>
      </c>
      <c r="C152" s="10">
        <f t="shared" si="20"/>
        <v>0</v>
      </c>
      <c r="D152" s="10">
        <f t="shared" si="20"/>
        <v>0</v>
      </c>
      <c r="E152" s="10">
        <f t="shared" si="20"/>
        <v>0</v>
      </c>
      <c r="F152" s="10">
        <f t="shared" si="20"/>
        <v>0</v>
      </c>
      <c r="G152" s="10">
        <f t="shared" si="20"/>
        <v>0</v>
      </c>
      <c r="H152" s="10">
        <f t="shared" si="20"/>
        <v>0</v>
      </c>
      <c r="I152" s="10">
        <f t="shared" si="20"/>
        <v>0</v>
      </c>
      <c r="J152" s="10">
        <f t="shared" si="20"/>
        <v>0</v>
      </c>
      <c r="K152" s="10">
        <f t="shared" si="20"/>
        <v>0</v>
      </c>
      <c r="L152" s="10">
        <f t="shared" si="20"/>
        <v>0</v>
      </c>
      <c r="M152" s="10">
        <f t="shared" si="20"/>
        <v>0</v>
      </c>
      <c r="N152" s="10">
        <f t="shared" si="20"/>
        <v>0</v>
      </c>
    </row>
    <row r="153" s="10" customFormat="1" ht="13.5" spans="2:14">
      <c r="B153" s="10" t="s">
        <v>102</v>
      </c>
      <c r="C153" s="10">
        <f t="shared" si="20"/>
        <v>0</v>
      </c>
      <c r="D153" s="10">
        <f t="shared" si="20"/>
        <v>0</v>
      </c>
      <c r="E153" s="10">
        <f t="shared" si="20"/>
        <v>0</v>
      </c>
      <c r="F153" s="10">
        <f t="shared" si="20"/>
        <v>0</v>
      </c>
      <c r="G153" s="10">
        <f t="shared" si="20"/>
        <v>0</v>
      </c>
      <c r="H153" s="10">
        <f t="shared" si="20"/>
        <v>0</v>
      </c>
      <c r="I153" s="10">
        <f t="shared" si="20"/>
        <v>0</v>
      </c>
      <c r="J153" s="10">
        <f t="shared" si="20"/>
        <v>0</v>
      </c>
      <c r="K153" s="10">
        <f t="shared" si="20"/>
        <v>0</v>
      </c>
      <c r="L153" s="10">
        <f t="shared" si="20"/>
        <v>0</v>
      </c>
      <c r="M153" s="10">
        <f t="shared" si="20"/>
        <v>0</v>
      </c>
      <c r="N153" s="10">
        <f t="shared" si="20"/>
        <v>0</v>
      </c>
    </row>
    <row r="154" s="10" customFormat="1" ht="13.5" spans="2:14">
      <c r="B154" s="10" t="s">
        <v>103</v>
      </c>
      <c r="C154" s="10">
        <f t="shared" si="20"/>
        <v>0</v>
      </c>
      <c r="D154" s="10">
        <f t="shared" si="20"/>
        <v>0</v>
      </c>
      <c r="E154" s="10">
        <f t="shared" si="20"/>
        <v>0</v>
      </c>
      <c r="F154" s="10">
        <f t="shared" si="20"/>
        <v>0</v>
      </c>
      <c r="G154" s="10">
        <f t="shared" si="20"/>
        <v>0</v>
      </c>
      <c r="H154" s="10">
        <f t="shared" si="20"/>
        <v>0</v>
      </c>
      <c r="I154" s="10">
        <f t="shared" si="20"/>
        <v>0</v>
      </c>
      <c r="J154" s="10">
        <f t="shared" si="20"/>
        <v>0</v>
      </c>
      <c r="K154" s="10">
        <f t="shared" si="20"/>
        <v>0</v>
      </c>
      <c r="L154" s="10">
        <f t="shared" si="20"/>
        <v>0</v>
      </c>
      <c r="M154" s="10">
        <f t="shared" si="20"/>
        <v>0</v>
      </c>
      <c r="N154" s="10">
        <f t="shared" si="20"/>
        <v>0</v>
      </c>
    </row>
    <row r="157" s="7" customFormat="1" ht="13.5" spans="2:14">
      <c r="B157" s="17" t="s">
        <v>125</v>
      </c>
      <c r="C157" s="19" t="s">
        <v>114</v>
      </c>
      <c r="D157" s="17" t="s">
        <v>95</v>
      </c>
      <c r="E157" s="17" t="s">
        <v>96</v>
      </c>
      <c r="F157" s="19" t="s">
        <v>105</v>
      </c>
      <c r="G157" s="19" t="s">
        <v>106</v>
      </c>
      <c r="H157" s="17" t="s">
        <v>97</v>
      </c>
      <c r="I157" s="17" t="s">
        <v>90</v>
      </c>
      <c r="J157" s="17" t="s">
        <v>98</v>
      </c>
      <c r="K157" s="17" t="s">
        <v>72</v>
      </c>
      <c r="L157" s="17" t="s">
        <v>73</v>
      </c>
      <c r="M157" s="17" t="s">
        <v>74</v>
      </c>
      <c r="N157" s="17" t="s">
        <v>75</v>
      </c>
    </row>
    <row r="158" s="8" customFormat="1" ht="13.5" spans="2:15">
      <c r="B158" s="8" t="s">
        <v>93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f>SUM(C158:N158)</f>
        <v>0</v>
      </c>
    </row>
    <row r="159" s="9" customFormat="1" ht="13.5" spans="2:14">
      <c r="B159" s="9" t="s">
        <v>94</v>
      </c>
      <c r="C159" s="9" t="s">
        <v>84</v>
      </c>
      <c r="D159" s="9" t="s">
        <v>95</v>
      </c>
      <c r="E159" s="9" t="s">
        <v>96</v>
      </c>
      <c r="F159" s="9" t="s">
        <v>87</v>
      </c>
      <c r="G159" s="9" t="s">
        <v>88</v>
      </c>
      <c r="H159" s="9" t="s">
        <v>97</v>
      </c>
      <c r="I159" s="9" t="s">
        <v>90</v>
      </c>
      <c r="J159" s="9" t="s">
        <v>98</v>
      </c>
      <c r="K159" s="9" t="s">
        <v>72</v>
      </c>
      <c r="L159" s="9" t="s">
        <v>73</v>
      </c>
      <c r="M159" s="9" t="s">
        <v>74</v>
      </c>
      <c r="N159" s="9" t="s">
        <v>75</v>
      </c>
    </row>
    <row r="160" s="10" customFormat="1" ht="13.5" spans="2:14">
      <c r="B160" s="10" t="s">
        <v>99</v>
      </c>
      <c r="C160" s="10">
        <f t="shared" ref="C160:N164" si="21">ROUND(C$158*INDEX($E$6:$P$10,MATCH($B160,$B$6:$B$10,0),MATCH(C$159,$E$5:$P$5,0)),0)</f>
        <v>0</v>
      </c>
      <c r="D160" s="10">
        <f t="shared" si="21"/>
        <v>0</v>
      </c>
      <c r="E160" s="10">
        <f t="shared" si="21"/>
        <v>0</v>
      </c>
      <c r="F160" s="10">
        <f t="shared" si="21"/>
        <v>0</v>
      </c>
      <c r="G160" s="10">
        <f t="shared" si="21"/>
        <v>0</v>
      </c>
      <c r="H160" s="10">
        <f t="shared" si="21"/>
        <v>0</v>
      </c>
      <c r="I160" s="10">
        <f t="shared" si="21"/>
        <v>0</v>
      </c>
      <c r="J160" s="10">
        <f t="shared" si="21"/>
        <v>0</v>
      </c>
      <c r="K160" s="10">
        <f t="shared" si="21"/>
        <v>0</v>
      </c>
      <c r="L160" s="10">
        <f t="shared" si="21"/>
        <v>0</v>
      </c>
      <c r="M160" s="10">
        <f t="shared" si="21"/>
        <v>0</v>
      </c>
      <c r="N160" s="10">
        <f t="shared" si="21"/>
        <v>0</v>
      </c>
    </row>
    <row r="161" s="10" customFormat="1" ht="13.5" spans="2:14">
      <c r="B161" s="10" t="s">
        <v>100</v>
      </c>
      <c r="C161" s="10">
        <f t="shared" si="21"/>
        <v>0</v>
      </c>
      <c r="D161" s="10">
        <f t="shared" si="21"/>
        <v>0</v>
      </c>
      <c r="E161" s="10">
        <f t="shared" si="21"/>
        <v>0</v>
      </c>
      <c r="F161" s="10">
        <f t="shared" si="21"/>
        <v>0</v>
      </c>
      <c r="G161" s="10">
        <f t="shared" si="21"/>
        <v>0</v>
      </c>
      <c r="H161" s="10">
        <f t="shared" si="21"/>
        <v>0</v>
      </c>
      <c r="I161" s="10">
        <f t="shared" si="21"/>
        <v>0</v>
      </c>
      <c r="J161" s="10">
        <f t="shared" si="21"/>
        <v>0</v>
      </c>
      <c r="K161" s="10">
        <f t="shared" si="21"/>
        <v>0</v>
      </c>
      <c r="L161" s="10">
        <f t="shared" si="21"/>
        <v>0</v>
      </c>
      <c r="M161" s="10">
        <f t="shared" si="21"/>
        <v>0</v>
      </c>
      <c r="N161" s="10">
        <f t="shared" si="21"/>
        <v>0</v>
      </c>
    </row>
    <row r="162" s="10" customFormat="1" ht="13.5" spans="2:14">
      <c r="B162" s="10" t="s">
        <v>101</v>
      </c>
      <c r="C162" s="10">
        <f t="shared" si="21"/>
        <v>0</v>
      </c>
      <c r="D162" s="10">
        <f t="shared" si="21"/>
        <v>0</v>
      </c>
      <c r="E162" s="10">
        <f t="shared" si="21"/>
        <v>0</v>
      </c>
      <c r="F162" s="10">
        <f t="shared" si="21"/>
        <v>0</v>
      </c>
      <c r="G162" s="10">
        <f t="shared" si="21"/>
        <v>0</v>
      </c>
      <c r="H162" s="10">
        <f t="shared" si="21"/>
        <v>0</v>
      </c>
      <c r="I162" s="10">
        <f t="shared" si="21"/>
        <v>0</v>
      </c>
      <c r="J162" s="10">
        <f t="shared" si="21"/>
        <v>0</v>
      </c>
      <c r="K162" s="10">
        <f t="shared" si="21"/>
        <v>0</v>
      </c>
      <c r="L162" s="10">
        <f t="shared" si="21"/>
        <v>0</v>
      </c>
      <c r="M162" s="10">
        <f t="shared" si="21"/>
        <v>0</v>
      </c>
      <c r="N162" s="10">
        <f t="shared" si="21"/>
        <v>0</v>
      </c>
    </row>
    <row r="163" s="10" customFormat="1" ht="13.5" spans="2:14">
      <c r="B163" s="10" t="s">
        <v>102</v>
      </c>
      <c r="C163" s="10">
        <f t="shared" si="21"/>
        <v>0</v>
      </c>
      <c r="D163" s="10">
        <f t="shared" si="21"/>
        <v>0</v>
      </c>
      <c r="E163" s="10">
        <f t="shared" si="21"/>
        <v>0</v>
      </c>
      <c r="F163" s="10">
        <f t="shared" si="21"/>
        <v>0</v>
      </c>
      <c r="G163" s="10">
        <f t="shared" si="21"/>
        <v>0</v>
      </c>
      <c r="H163" s="10">
        <f t="shared" si="21"/>
        <v>0</v>
      </c>
      <c r="I163" s="10">
        <f t="shared" si="21"/>
        <v>0</v>
      </c>
      <c r="J163" s="10">
        <f t="shared" si="21"/>
        <v>0</v>
      </c>
      <c r="K163" s="10">
        <f t="shared" si="21"/>
        <v>0</v>
      </c>
      <c r="L163" s="10">
        <f t="shared" si="21"/>
        <v>0</v>
      </c>
      <c r="M163" s="10">
        <f t="shared" si="21"/>
        <v>0</v>
      </c>
      <c r="N163" s="10">
        <f t="shared" si="21"/>
        <v>0</v>
      </c>
    </row>
    <row r="164" s="10" customFormat="1" ht="13.5" spans="2:14">
      <c r="B164" s="10" t="s">
        <v>103</v>
      </c>
      <c r="C164" s="10">
        <f t="shared" si="21"/>
        <v>0</v>
      </c>
      <c r="D164" s="10">
        <f t="shared" si="21"/>
        <v>0</v>
      </c>
      <c r="E164" s="10">
        <f t="shared" si="21"/>
        <v>0</v>
      </c>
      <c r="F164" s="10">
        <f t="shared" si="21"/>
        <v>0</v>
      </c>
      <c r="G164" s="10">
        <f t="shared" si="21"/>
        <v>0</v>
      </c>
      <c r="H164" s="10">
        <f t="shared" si="21"/>
        <v>0</v>
      </c>
      <c r="I164" s="10">
        <f t="shared" si="21"/>
        <v>0</v>
      </c>
      <c r="J164" s="10">
        <f t="shared" si="21"/>
        <v>0</v>
      </c>
      <c r="K164" s="10">
        <f t="shared" si="21"/>
        <v>0</v>
      </c>
      <c r="L164" s="10">
        <f t="shared" si="21"/>
        <v>0</v>
      </c>
      <c r="M164" s="10">
        <f t="shared" si="21"/>
        <v>0</v>
      </c>
      <c r="N164" s="10">
        <f t="shared" si="21"/>
        <v>0</v>
      </c>
    </row>
  </sheetData>
  <mergeCells count="2">
    <mergeCell ref="M3:N3"/>
    <mergeCell ref="B17:P17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zoomScale="85" zoomScaleNormal="85" topLeftCell="A2" workbookViewId="0">
      <selection activeCell="J13" sqref="J13"/>
    </sheetView>
  </sheetViews>
  <sheetFormatPr defaultColWidth="9" defaultRowHeight="13.5"/>
  <cols>
    <col min="1" max="1" width="9.6" style="2" customWidth="1"/>
    <col min="2" max="2" width="19.4" style="2" customWidth="1"/>
    <col min="3" max="14" width="28.7" style="2" customWidth="1"/>
    <col min="15" max="15" width="26.7" style="2" customWidth="1"/>
    <col min="16" max="16384" width="9" style="2"/>
  </cols>
  <sheetData>
    <row r="1" ht="24" customHeight="1"/>
    <row r="2" ht="24" customHeight="1" spans="1:14">
      <c r="A2" s="3" t="s">
        <v>126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="1" customFormat="1" ht="43.2" customHeight="1" spans="3:15">
      <c r="C3" s="4" t="s">
        <v>127</v>
      </c>
      <c r="D3" s="4" t="s">
        <v>128</v>
      </c>
      <c r="E3" s="4" t="s">
        <v>129</v>
      </c>
      <c r="F3" s="4" t="s">
        <v>130</v>
      </c>
      <c r="G3" s="4" t="s">
        <v>131</v>
      </c>
      <c r="H3" s="4" t="s">
        <v>132</v>
      </c>
      <c r="I3" s="4" t="s">
        <v>133</v>
      </c>
      <c r="J3" s="4" t="s">
        <v>134</v>
      </c>
      <c r="K3" s="4" t="s">
        <v>135</v>
      </c>
      <c r="L3" s="4" t="s">
        <v>136</v>
      </c>
      <c r="M3" s="4" t="s">
        <v>137</v>
      </c>
      <c r="N3" s="4" t="s">
        <v>138</v>
      </c>
      <c r="O3" s="4" t="s">
        <v>139</v>
      </c>
    </row>
    <row r="4" s="1" customFormat="1" ht="36" customHeight="1" spans="1:15">
      <c r="A4" s="4" t="s">
        <v>140</v>
      </c>
      <c r="C4" s="4" t="s">
        <v>141</v>
      </c>
      <c r="D4" s="4" t="s">
        <v>142</v>
      </c>
      <c r="E4" s="4" t="s">
        <v>143</v>
      </c>
      <c r="F4" s="4" t="s">
        <v>144</v>
      </c>
      <c r="G4" s="4" t="s">
        <v>145</v>
      </c>
      <c r="H4" s="4" t="s">
        <v>146</v>
      </c>
      <c r="I4" s="4" t="s">
        <v>147</v>
      </c>
      <c r="J4" s="4" t="s">
        <v>148</v>
      </c>
      <c r="K4" s="4" t="s">
        <v>149</v>
      </c>
      <c r="L4" s="4" t="s">
        <v>150</v>
      </c>
      <c r="M4" s="1" t="s">
        <v>151</v>
      </c>
      <c r="N4" s="1" t="s">
        <v>152</v>
      </c>
      <c r="O4" s="1" t="s">
        <v>153</v>
      </c>
    </row>
    <row r="5" ht="49.2" customHeight="1" spans="1:15">
      <c r="A5" s="1">
        <f t="shared" ref="A5:A9" si="0">C5+D5+E5+F5+G5+H5+I5+J5</f>
        <v>5</v>
      </c>
      <c r="B5" s="5" t="s">
        <v>154</v>
      </c>
      <c r="C5" s="6">
        <v>1.5</v>
      </c>
      <c r="D5" s="6">
        <v>0.4</v>
      </c>
      <c r="E5" s="6">
        <v>0.3</v>
      </c>
      <c r="F5" s="6">
        <v>0.5</v>
      </c>
      <c r="G5" s="6">
        <v>2</v>
      </c>
      <c r="H5" s="6">
        <v>0.1</v>
      </c>
      <c r="I5" s="6">
        <v>0</v>
      </c>
      <c r="J5" s="6">
        <v>0.2</v>
      </c>
      <c r="K5" s="6">
        <v>1</v>
      </c>
      <c r="L5" s="6">
        <v>1</v>
      </c>
      <c r="M5" s="6">
        <v>200</v>
      </c>
      <c r="N5" s="6">
        <v>0</v>
      </c>
      <c r="O5" s="6">
        <v>0</v>
      </c>
    </row>
    <row r="6" ht="49.2" customHeight="1" spans="1:15">
      <c r="A6" s="1">
        <f t="shared" si="0"/>
        <v>5.6</v>
      </c>
      <c r="B6" s="5" t="s">
        <v>155</v>
      </c>
      <c r="C6" s="6">
        <v>1</v>
      </c>
      <c r="D6" s="6">
        <v>0.9</v>
      </c>
      <c r="E6" s="6">
        <v>0.7</v>
      </c>
      <c r="F6" s="6">
        <v>0.2</v>
      </c>
      <c r="G6" s="6">
        <v>1</v>
      </c>
      <c r="H6" s="6">
        <v>0.8</v>
      </c>
      <c r="I6" s="6">
        <v>0</v>
      </c>
      <c r="J6" s="6">
        <v>1</v>
      </c>
      <c r="K6" s="6">
        <v>1</v>
      </c>
      <c r="L6" s="6">
        <v>1</v>
      </c>
      <c r="M6" s="6">
        <v>0</v>
      </c>
      <c r="N6" s="6">
        <v>0</v>
      </c>
      <c r="O6" s="6">
        <v>0</v>
      </c>
    </row>
    <row r="7" ht="49.2" customHeight="1" spans="1:15">
      <c r="A7" s="1">
        <f t="shared" si="0"/>
        <v>5.4</v>
      </c>
      <c r="B7" s="5" t="s">
        <v>156</v>
      </c>
      <c r="C7" s="6">
        <v>0.4</v>
      </c>
      <c r="D7" s="6">
        <v>1.5</v>
      </c>
      <c r="E7" s="6">
        <v>0.1</v>
      </c>
      <c r="F7" s="6">
        <v>0</v>
      </c>
      <c r="G7" s="6">
        <v>0.2</v>
      </c>
      <c r="H7" s="6">
        <v>1.5</v>
      </c>
      <c r="I7" s="6">
        <v>0</v>
      </c>
      <c r="J7" s="6">
        <v>1.7</v>
      </c>
      <c r="K7" s="6">
        <v>1</v>
      </c>
      <c r="L7" s="6">
        <v>1</v>
      </c>
      <c r="M7" s="6">
        <v>0</v>
      </c>
      <c r="N7" s="6">
        <v>100</v>
      </c>
      <c r="O7" s="6">
        <v>0</v>
      </c>
    </row>
    <row r="8" ht="49.2" customHeight="1" spans="1:15">
      <c r="A8" s="1">
        <f t="shared" si="0"/>
        <v>5.25</v>
      </c>
      <c r="B8" s="5" t="s">
        <v>157</v>
      </c>
      <c r="C8" s="6">
        <v>1</v>
      </c>
      <c r="D8" s="6">
        <v>1.15</v>
      </c>
      <c r="E8" s="6">
        <v>0.1</v>
      </c>
      <c r="F8" s="6">
        <v>0</v>
      </c>
      <c r="G8" s="6">
        <v>1</v>
      </c>
      <c r="H8" s="6">
        <v>0.7</v>
      </c>
      <c r="I8" s="6">
        <v>0</v>
      </c>
      <c r="J8" s="6">
        <v>1.3</v>
      </c>
      <c r="K8" s="6">
        <v>1</v>
      </c>
      <c r="L8" s="6">
        <v>1</v>
      </c>
      <c r="M8" s="6">
        <v>0</v>
      </c>
      <c r="N8" s="6">
        <v>0</v>
      </c>
      <c r="O8" s="6">
        <v>220</v>
      </c>
    </row>
    <row r="9" ht="49.2" customHeight="1" spans="1:15">
      <c r="A9" s="1">
        <f t="shared" si="0"/>
        <v>4.45</v>
      </c>
      <c r="B9" s="5" t="s">
        <v>158</v>
      </c>
      <c r="C9" s="6">
        <v>0.8</v>
      </c>
      <c r="D9" s="6">
        <v>0.25</v>
      </c>
      <c r="E9" s="6">
        <v>1.5</v>
      </c>
      <c r="F9" s="6">
        <v>0</v>
      </c>
      <c r="G9" s="6">
        <v>0.7</v>
      </c>
      <c r="H9" s="6">
        <v>0.3</v>
      </c>
      <c r="I9" s="6">
        <v>0</v>
      </c>
      <c r="J9" s="6">
        <v>0.9</v>
      </c>
      <c r="K9" s="6">
        <v>5</v>
      </c>
      <c r="L9" s="6">
        <v>2</v>
      </c>
      <c r="M9" s="6">
        <v>0</v>
      </c>
      <c r="N9" s="6">
        <v>0</v>
      </c>
      <c r="O9" s="6">
        <v>0</v>
      </c>
    </row>
    <row r="10" ht="28.2" customHeight="1"/>
    <row r="11" ht="28.2" customHeight="1"/>
    <row r="12" ht="28.2" customHeight="1"/>
    <row r="13" s="1" customFormat="1" ht="43.2" customHeight="1" spans="3:13">
      <c r="C13" s="4" t="s">
        <v>159</v>
      </c>
      <c r="D13" s="4" t="s">
        <v>160</v>
      </c>
      <c r="E13" s="4" t="s">
        <v>161</v>
      </c>
      <c r="F13" s="4" t="s">
        <v>162</v>
      </c>
      <c r="G13" s="4" t="s">
        <v>163</v>
      </c>
      <c r="H13" s="4" t="s">
        <v>164</v>
      </c>
      <c r="I13" s="4" t="s">
        <v>165</v>
      </c>
      <c r="J13" s="4"/>
      <c r="L13" s="4"/>
      <c r="M13" s="4"/>
    </row>
    <row r="14" s="1" customFormat="1" ht="36" customHeight="1" spans="1:10">
      <c r="A14" s="1" t="s">
        <v>166</v>
      </c>
      <c r="C14" s="4" t="s">
        <v>167</v>
      </c>
      <c r="D14" s="4" t="s">
        <v>168</v>
      </c>
      <c r="E14" s="4" t="s">
        <v>169</v>
      </c>
      <c r="F14" s="4" t="s">
        <v>170</v>
      </c>
      <c r="G14" s="4" t="s">
        <v>171</v>
      </c>
      <c r="H14" s="4" t="s">
        <v>172</v>
      </c>
      <c r="I14" s="4" t="s">
        <v>173</v>
      </c>
      <c r="J14" s="4"/>
    </row>
    <row r="15" ht="49.2" customHeight="1" spans="1:13">
      <c r="A15" s="1">
        <f t="shared" ref="A15:A19" si="1">C15+D15+E15+F15+G15+H15+I15+J15</f>
        <v>39</v>
      </c>
      <c r="B15" s="5" t="s">
        <v>154</v>
      </c>
      <c r="C15" s="6">
        <v>10</v>
      </c>
      <c r="D15" s="6">
        <v>10</v>
      </c>
      <c r="E15" s="6">
        <v>5</v>
      </c>
      <c r="F15" s="6">
        <v>1</v>
      </c>
      <c r="G15" s="6">
        <v>0</v>
      </c>
      <c r="H15" s="6">
        <v>9</v>
      </c>
      <c r="I15" s="6">
        <v>4</v>
      </c>
      <c r="J15" s="6"/>
      <c r="L15" s="6"/>
      <c r="M15" s="6"/>
    </row>
    <row r="16" ht="49.2" customHeight="1" spans="1:13">
      <c r="A16" s="1">
        <f t="shared" si="1"/>
        <v>35</v>
      </c>
      <c r="B16" s="5" t="s">
        <v>155</v>
      </c>
      <c r="C16" s="6">
        <v>5</v>
      </c>
      <c r="D16" s="6">
        <v>5</v>
      </c>
      <c r="E16" s="6">
        <v>5</v>
      </c>
      <c r="F16" s="6">
        <v>5</v>
      </c>
      <c r="G16" s="6">
        <v>5</v>
      </c>
      <c r="H16" s="6">
        <v>5</v>
      </c>
      <c r="I16" s="6">
        <v>5</v>
      </c>
      <c r="J16" s="6"/>
      <c r="L16" s="6"/>
      <c r="M16" s="6"/>
    </row>
    <row r="17" ht="49.2" customHeight="1" spans="1:13">
      <c r="A17" s="1">
        <f t="shared" si="1"/>
        <v>40</v>
      </c>
      <c r="B17" s="5" t="s">
        <v>156</v>
      </c>
      <c r="C17" s="6">
        <v>1</v>
      </c>
      <c r="D17" s="6">
        <v>0</v>
      </c>
      <c r="E17" s="6">
        <v>10</v>
      </c>
      <c r="F17" s="6">
        <v>10</v>
      </c>
      <c r="G17" s="6">
        <v>4</v>
      </c>
      <c r="H17" s="6">
        <v>2</v>
      </c>
      <c r="I17" s="6">
        <v>13</v>
      </c>
      <c r="J17" s="6"/>
      <c r="L17" s="6"/>
      <c r="M17" s="6"/>
    </row>
    <row r="18" ht="49.2" customHeight="1" spans="1:13">
      <c r="A18" s="1">
        <f t="shared" si="1"/>
        <v>40</v>
      </c>
      <c r="B18" s="5" t="s">
        <v>157</v>
      </c>
      <c r="C18" s="6">
        <v>2</v>
      </c>
      <c r="D18" s="6">
        <v>0</v>
      </c>
      <c r="E18" s="1">
        <v>2</v>
      </c>
      <c r="F18" s="1">
        <v>9</v>
      </c>
      <c r="G18" s="1">
        <v>11</v>
      </c>
      <c r="H18" s="1">
        <v>7</v>
      </c>
      <c r="I18" s="1">
        <v>9</v>
      </c>
      <c r="J18" s="1"/>
      <c r="L18" s="6"/>
      <c r="M18" s="6"/>
    </row>
    <row r="19" ht="49.2" customHeight="1" spans="1:13">
      <c r="A19" s="1">
        <f t="shared" si="1"/>
        <v>39</v>
      </c>
      <c r="B19" s="5" t="s">
        <v>158</v>
      </c>
      <c r="C19" s="6">
        <v>1</v>
      </c>
      <c r="D19" s="6">
        <v>11</v>
      </c>
      <c r="E19" s="6">
        <v>1</v>
      </c>
      <c r="F19" s="6">
        <v>4</v>
      </c>
      <c r="G19" s="6">
        <v>2</v>
      </c>
      <c r="H19" s="6">
        <v>13</v>
      </c>
      <c r="I19" s="6">
        <v>7</v>
      </c>
      <c r="J19" s="6"/>
      <c r="L19" s="6"/>
      <c r="M19" s="6"/>
    </row>
  </sheetData>
  <mergeCells count="1">
    <mergeCell ref="A2:N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模板</vt:lpstr>
      <vt:lpstr>装备数值</vt:lpstr>
      <vt:lpstr>数值设计—职业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一点</cp:lastModifiedBy>
  <dcterms:created xsi:type="dcterms:W3CDTF">2016-12-02T16:54:00Z</dcterms:created>
  <dcterms:modified xsi:type="dcterms:W3CDTF">2024-07-08T09:54:33Z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5EB411B4D0654E3ABE24F0CD0EDD70E3</vt:lpwstr>
  </property>
</Properties>
</file>