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Strings" sheetId="1" r:id="rId1"/>
    <sheet name="In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69" i="2"/>
  <c r="T69"/>
  <c r="S69"/>
  <c r="R69"/>
  <c r="Q69"/>
  <c r="P69"/>
  <c r="O69"/>
  <c r="N69"/>
  <c r="M69"/>
  <c r="U36"/>
  <c r="T36"/>
  <c r="S36"/>
  <c r="R36"/>
  <c r="Q36"/>
  <c r="P36"/>
  <c r="O36"/>
  <c r="N36"/>
  <c r="M36"/>
  <c r="U28"/>
  <c r="U61" s="1"/>
  <c r="T28"/>
  <c r="O61" s="1"/>
  <c r="S28"/>
  <c r="M61" s="1"/>
  <c r="R28"/>
  <c r="T61" s="1"/>
  <c r="Q28"/>
  <c r="P61" s="1"/>
  <c r="P28"/>
  <c r="N61" s="1"/>
  <c r="O28"/>
  <c r="S61" s="1"/>
  <c r="N28"/>
  <c r="R61" s="1"/>
  <c r="M28"/>
  <c r="Q61" s="1"/>
  <c r="M5"/>
  <c r="N5"/>
  <c r="O5"/>
  <c r="P5"/>
  <c r="Q5"/>
  <c r="R5"/>
  <c r="S5"/>
  <c r="T5"/>
  <c r="U5"/>
  <c r="M6"/>
  <c r="N6"/>
  <c r="O6"/>
  <c r="P6"/>
  <c r="Q6"/>
  <c r="R6"/>
  <c r="S6"/>
  <c r="T6"/>
  <c r="U6"/>
  <c r="M8"/>
  <c r="N8"/>
  <c r="O8"/>
  <c r="P8"/>
  <c r="Q8"/>
  <c r="R8"/>
  <c r="S8"/>
  <c r="T8"/>
  <c r="U8"/>
  <c r="M9"/>
  <c r="N9"/>
  <c r="O9"/>
  <c r="P9"/>
  <c r="Q9"/>
  <c r="R9"/>
  <c r="S9"/>
  <c r="T9"/>
  <c r="U9"/>
  <c r="M10"/>
  <c r="N10"/>
  <c r="O10"/>
  <c r="P10"/>
  <c r="Q10"/>
  <c r="R10"/>
  <c r="S10"/>
  <c r="T10"/>
  <c r="U10"/>
  <c r="M11"/>
  <c r="N11"/>
  <c r="O11"/>
  <c r="P11"/>
  <c r="Q11"/>
  <c r="R11"/>
  <c r="S11"/>
  <c r="T11"/>
  <c r="U11"/>
  <c r="M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16"/>
  <c r="N16"/>
  <c r="O16"/>
  <c r="P16"/>
  <c r="Q16"/>
  <c r="R16"/>
  <c r="S16"/>
  <c r="T16"/>
  <c r="U16"/>
  <c r="M17"/>
  <c r="N17"/>
  <c r="O17"/>
  <c r="P17"/>
  <c r="Q17"/>
  <c r="R17"/>
  <c r="S17"/>
  <c r="T17"/>
  <c r="U17"/>
  <c r="M18"/>
  <c r="N18"/>
  <c r="O18"/>
  <c r="P18"/>
  <c r="Q18"/>
  <c r="R18"/>
  <c r="S18"/>
  <c r="T18"/>
  <c r="U18"/>
  <c r="M20"/>
  <c r="Q53" s="1"/>
  <c r="N20"/>
  <c r="R53" s="1"/>
  <c r="O20"/>
  <c r="S53" s="1"/>
  <c r="P20"/>
  <c r="N53" s="1"/>
  <c r="Q20"/>
  <c r="P53" s="1"/>
  <c r="R20"/>
  <c r="T53" s="1"/>
  <c r="S20"/>
  <c r="M53" s="1"/>
  <c r="T20"/>
  <c r="O53" s="1"/>
  <c r="U20"/>
  <c r="U53" s="1"/>
  <c r="M21"/>
  <c r="Q54" s="1"/>
  <c r="N21"/>
  <c r="R54" s="1"/>
  <c r="O21"/>
  <c r="S54" s="1"/>
  <c r="P21"/>
  <c r="N54" s="1"/>
  <c r="Q21"/>
  <c r="P54" s="1"/>
  <c r="R21"/>
  <c r="T54" s="1"/>
  <c r="S21"/>
  <c r="M54" s="1"/>
  <c r="T21"/>
  <c r="O54" s="1"/>
  <c r="U21"/>
  <c r="U54" s="1"/>
  <c r="M22"/>
  <c r="Q55" s="1"/>
  <c r="N22"/>
  <c r="R55" s="1"/>
  <c r="O22"/>
  <c r="S55" s="1"/>
  <c r="P22"/>
  <c r="N55" s="1"/>
  <c r="Q22"/>
  <c r="P55" s="1"/>
  <c r="R22"/>
  <c r="T55" s="1"/>
  <c r="S22"/>
  <c r="M55" s="1"/>
  <c r="T22"/>
  <c r="O55" s="1"/>
  <c r="U22"/>
  <c r="U55" s="1"/>
  <c r="M23"/>
  <c r="Q56" s="1"/>
  <c r="N23"/>
  <c r="R56" s="1"/>
  <c r="O23"/>
  <c r="S56" s="1"/>
  <c r="P23"/>
  <c r="N56" s="1"/>
  <c r="Q23"/>
  <c r="P56" s="1"/>
  <c r="R23"/>
  <c r="T56" s="1"/>
  <c r="S23"/>
  <c r="M56" s="1"/>
  <c r="T23"/>
  <c r="O56" s="1"/>
  <c r="U23"/>
  <c r="U56" s="1"/>
  <c r="M24"/>
  <c r="Q57" s="1"/>
  <c r="N24"/>
  <c r="R57" s="1"/>
  <c r="O24"/>
  <c r="S57" s="1"/>
  <c r="P24"/>
  <c r="N57" s="1"/>
  <c r="Q24"/>
  <c r="P57" s="1"/>
  <c r="R24"/>
  <c r="T57" s="1"/>
  <c r="S24"/>
  <c r="M57" s="1"/>
  <c r="T24"/>
  <c r="O57" s="1"/>
  <c r="U24"/>
  <c r="U57" s="1"/>
  <c r="M25"/>
  <c r="Q58" s="1"/>
  <c r="N25"/>
  <c r="R58" s="1"/>
  <c r="O25"/>
  <c r="S58" s="1"/>
  <c r="P25"/>
  <c r="N58" s="1"/>
  <c r="Q25"/>
  <c r="P58" s="1"/>
  <c r="R25"/>
  <c r="T58" s="1"/>
  <c r="S25"/>
  <c r="M58" s="1"/>
  <c r="T25"/>
  <c r="O58" s="1"/>
  <c r="U25"/>
  <c r="U58" s="1"/>
  <c r="M26"/>
  <c r="Q59" s="1"/>
  <c r="N26"/>
  <c r="R59" s="1"/>
  <c r="O26"/>
  <c r="S59" s="1"/>
  <c r="P26"/>
  <c r="N59" s="1"/>
  <c r="Q26"/>
  <c r="P59" s="1"/>
  <c r="R26"/>
  <c r="T59" s="1"/>
  <c r="S26"/>
  <c r="M59" s="1"/>
  <c r="T26"/>
  <c r="O59" s="1"/>
  <c r="U26"/>
  <c r="U59" s="1"/>
  <c r="M27"/>
  <c r="Q60" s="1"/>
  <c r="N27"/>
  <c r="R60" s="1"/>
  <c r="O27"/>
  <c r="S60" s="1"/>
  <c r="P27"/>
  <c r="N60" s="1"/>
  <c r="Q27"/>
  <c r="P60" s="1"/>
  <c r="R27"/>
  <c r="T60" s="1"/>
  <c r="S27"/>
  <c r="M60" s="1"/>
  <c r="T27"/>
  <c r="O60" s="1"/>
  <c r="U27"/>
  <c r="U60" s="1"/>
  <c r="M29"/>
  <c r="Q62" s="1"/>
  <c r="N29"/>
  <c r="R62" s="1"/>
  <c r="O29"/>
  <c r="S62" s="1"/>
  <c r="P29"/>
  <c r="N62" s="1"/>
  <c r="Q29"/>
  <c r="P62" s="1"/>
  <c r="R29"/>
  <c r="T62" s="1"/>
  <c r="S29"/>
  <c r="M62" s="1"/>
  <c r="T29"/>
  <c r="O62" s="1"/>
  <c r="U29"/>
  <c r="U62" s="1"/>
  <c r="M30"/>
  <c r="Q63" s="1"/>
  <c r="N30"/>
  <c r="R63" s="1"/>
  <c r="O30"/>
  <c r="S63" s="1"/>
  <c r="P30"/>
  <c r="N63" s="1"/>
  <c r="Q30"/>
  <c r="P63" s="1"/>
  <c r="R30"/>
  <c r="T63" s="1"/>
  <c r="S30"/>
  <c r="M63" s="1"/>
  <c r="T30"/>
  <c r="O63" s="1"/>
  <c r="U30"/>
  <c r="U63" s="1"/>
  <c r="M31"/>
  <c r="Q64" s="1"/>
  <c r="N31"/>
  <c r="R64" s="1"/>
  <c r="O31"/>
  <c r="S64" s="1"/>
  <c r="P31"/>
  <c r="N64" s="1"/>
  <c r="Q31"/>
  <c r="P64" s="1"/>
  <c r="R31"/>
  <c r="T64" s="1"/>
  <c r="S31"/>
  <c r="M64" s="1"/>
  <c r="T31"/>
  <c r="O64" s="1"/>
  <c r="U31"/>
  <c r="U64" s="1"/>
  <c r="M32"/>
  <c r="Q65" s="1"/>
  <c r="N32"/>
  <c r="R65" s="1"/>
  <c r="O32"/>
  <c r="S65" s="1"/>
  <c r="P32"/>
  <c r="N65" s="1"/>
  <c r="Q32"/>
  <c r="P65" s="1"/>
  <c r="R32"/>
  <c r="T65" s="1"/>
  <c r="S32"/>
  <c r="M65" s="1"/>
  <c r="T32"/>
  <c r="O65" s="1"/>
  <c r="U32"/>
  <c r="U65" s="1"/>
  <c r="M33"/>
  <c r="Q66" s="1"/>
  <c r="N33"/>
  <c r="R66" s="1"/>
  <c r="O33"/>
  <c r="S66" s="1"/>
  <c r="P33"/>
  <c r="N66" s="1"/>
  <c r="Q33"/>
  <c r="P66" s="1"/>
  <c r="R33"/>
  <c r="T66" s="1"/>
  <c r="S33"/>
  <c r="M66" s="1"/>
  <c r="T33"/>
  <c r="O66" s="1"/>
  <c r="U33"/>
  <c r="U66" s="1"/>
  <c r="M34"/>
  <c r="Q67" s="1"/>
  <c r="N34"/>
  <c r="R67" s="1"/>
  <c r="O34"/>
  <c r="S67" s="1"/>
  <c r="P34"/>
  <c r="N67" s="1"/>
  <c r="Q34"/>
  <c r="P67" s="1"/>
  <c r="R34"/>
  <c r="T67" s="1"/>
  <c r="S34"/>
  <c r="M67" s="1"/>
  <c r="T34"/>
  <c r="O67" s="1"/>
  <c r="U34"/>
  <c r="U67" s="1"/>
  <c r="M35"/>
  <c r="Q68" s="1"/>
  <c r="N35"/>
  <c r="R68" s="1"/>
  <c r="O35"/>
  <c r="S68" s="1"/>
  <c r="P35"/>
  <c r="N68" s="1"/>
  <c r="Q35"/>
  <c r="P68" s="1"/>
  <c r="R35"/>
  <c r="T68" s="1"/>
  <c r="S35"/>
  <c r="M68" s="1"/>
  <c r="T35"/>
  <c r="O68" s="1"/>
  <c r="U35"/>
  <c r="U68" s="1"/>
  <c r="M38"/>
  <c r="N38"/>
  <c r="O38"/>
  <c r="P38"/>
  <c r="Q38"/>
  <c r="R38"/>
  <c r="S38"/>
  <c r="T38"/>
  <c r="U38"/>
  <c r="M39"/>
  <c r="N39"/>
  <c r="O39"/>
  <c r="P39"/>
  <c r="Q39"/>
  <c r="R39"/>
  <c r="S39"/>
  <c r="T39"/>
  <c r="U39"/>
  <c r="M40"/>
  <c r="N40"/>
  <c r="O40"/>
  <c r="P40"/>
  <c r="Q40"/>
  <c r="R40"/>
  <c r="S40"/>
  <c r="T40"/>
  <c r="U40"/>
  <c r="M41"/>
  <c r="N41"/>
  <c r="O41"/>
  <c r="P41"/>
  <c r="Q41"/>
  <c r="R41"/>
  <c r="S41"/>
  <c r="T41"/>
  <c r="U41"/>
  <c r="M42"/>
  <c r="N42"/>
  <c r="O42"/>
  <c r="P42"/>
  <c r="Q42"/>
  <c r="R42"/>
  <c r="S42"/>
  <c r="T42"/>
  <c r="U42"/>
  <c r="M43"/>
  <c r="N43"/>
  <c r="O43"/>
  <c r="P43"/>
  <c r="Q43"/>
  <c r="R43"/>
  <c r="S43"/>
  <c r="T43"/>
  <c r="U43"/>
  <c r="M44"/>
  <c r="N44"/>
  <c r="O44"/>
  <c r="P44"/>
  <c r="Q44"/>
  <c r="R44"/>
  <c r="S44"/>
  <c r="T44"/>
  <c r="U44"/>
  <c r="M45"/>
  <c r="N45"/>
  <c r="O45"/>
  <c r="P45"/>
  <c r="Q45"/>
  <c r="R45"/>
  <c r="S45"/>
  <c r="T45"/>
  <c r="U45"/>
  <c r="M46"/>
  <c r="N46"/>
  <c r="O46"/>
  <c r="P46"/>
  <c r="Q46"/>
  <c r="R46"/>
  <c r="S46"/>
  <c r="T46"/>
  <c r="U46"/>
  <c r="M47"/>
  <c r="N47"/>
  <c r="O47"/>
  <c r="P47"/>
  <c r="Q47"/>
  <c r="R47"/>
  <c r="S47"/>
  <c r="T47"/>
  <c r="U47"/>
  <c r="M48"/>
  <c r="N48"/>
  <c r="O48"/>
  <c r="P48"/>
  <c r="Q48"/>
  <c r="R48"/>
  <c r="S48"/>
  <c r="T48"/>
  <c r="U48"/>
  <c r="N4"/>
  <c r="O4"/>
  <c r="P4"/>
  <c r="Q4"/>
  <c r="R4"/>
  <c r="S4"/>
  <c r="T4"/>
  <c r="U4"/>
  <c r="M4"/>
  <c r="C28" i="1"/>
  <c r="C29"/>
  <c r="C30"/>
  <c r="C31"/>
  <c r="C32"/>
  <c r="C33"/>
  <c r="C34"/>
  <c r="C35"/>
  <c r="C36"/>
  <c r="C37"/>
  <c r="C38"/>
  <c r="C40"/>
  <c r="C41"/>
  <c r="C42"/>
  <c r="C43"/>
  <c r="C44"/>
  <c r="C45"/>
  <c r="C46"/>
  <c r="C47"/>
  <c r="C48"/>
  <c r="C49"/>
  <c r="E28"/>
  <c r="E29"/>
  <c r="E30"/>
  <c r="E31"/>
  <c r="E32"/>
  <c r="E33"/>
  <c r="E34"/>
  <c r="E35"/>
  <c r="E36"/>
  <c r="E37"/>
  <c r="E38"/>
  <c r="E40"/>
  <c r="E41"/>
  <c r="E42"/>
  <c r="E43"/>
  <c r="E44"/>
  <c r="E45"/>
  <c r="E46"/>
  <c r="E47"/>
  <c r="E48"/>
  <c r="E49"/>
  <c r="F28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49"/>
  <c r="H28"/>
  <c r="H29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B49"/>
  <c r="B41"/>
  <c r="B42"/>
  <c r="B43"/>
  <c r="B44"/>
  <c r="B45"/>
  <c r="B46"/>
  <c r="B47"/>
  <c r="B48"/>
  <c r="B40"/>
  <c r="B38"/>
  <c r="B29"/>
  <c r="B30"/>
  <c r="B31"/>
  <c r="B32"/>
  <c r="B33"/>
  <c r="B34"/>
  <c r="B35"/>
  <c r="B36"/>
  <c r="B37"/>
  <c r="B28"/>
  <c r="D28"/>
  <c r="G28"/>
  <c r="I28"/>
  <c r="J28"/>
  <c r="K28"/>
  <c r="D29"/>
  <c r="G29"/>
  <c r="I29"/>
  <c r="J29"/>
  <c r="K29"/>
  <c r="D30"/>
  <c r="G30"/>
  <c r="I30"/>
  <c r="J30"/>
  <c r="K30"/>
  <c r="D31"/>
  <c r="G31"/>
  <c r="I31"/>
  <c r="J31"/>
  <c r="K31"/>
  <c r="D32"/>
  <c r="G32"/>
  <c r="I32"/>
  <c r="J32"/>
  <c r="K32"/>
  <c r="D33"/>
  <c r="G33"/>
  <c r="I33"/>
  <c r="J33"/>
  <c r="K33"/>
  <c r="D34"/>
  <c r="G34"/>
  <c r="I34"/>
  <c r="J34"/>
  <c r="K34"/>
  <c r="D35"/>
  <c r="G35"/>
  <c r="I35"/>
  <c r="J35"/>
  <c r="K35"/>
  <c r="D36"/>
  <c r="G36"/>
  <c r="I36"/>
  <c r="J36"/>
  <c r="K36"/>
  <c r="D37"/>
  <c r="G37"/>
  <c r="I37"/>
  <c r="J37"/>
  <c r="K37"/>
  <c r="D38"/>
  <c r="G38"/>
  <c r="I38"/>
  <c r="J38"/>
  <c r="K38"/>
  <c r="G40"/>
  <c r="I40"/>
  <c r="J40"/>
  <c r="K40"/>
  <c r="D41"/>
  <c r="G41"/>
  <c r="I41"/>
  <c r="J41"/>
  <c r="K41"/>
  <c r="D42"/>
  <c r="G42"/>
  <c r="I42"/>
  <c r="J42"/>
  <c r="K42"/>
  <c r="D43"/>
  <c r="G43"/>
  <c r="I43"/>
  <c r="J43"/>
  <c r="K43"/>
  <c r="D44"/>
  <c r="G44"/>
  <c r="I44"/>
  <c r="J44"/>
  <c r="K44"/>
  <c r="D45"/>
  <c r="G45"/>
  <c r="I45"/>
  <c r="J45"/>
  <c r="K45"/>
  <c r="D46"/>
  <c r="G46"/>
  <c r="I46"/>
  <c r="J46"/>
  <c r="K46"/>
  <c r="D47"/>
  <c r="G47"/>
  <c r="I47"/>
  <c r="J47"/>
  <c r="K47"/>
  <c r="D48"/>
  <c r="G48"/>
  <c r="I48"/>
  <c r="J48"/>
  <c r="K48"/>
  <c r="K49"/>
  <c r="J49"/>
  <c r="I49"/>
  <c r="G49"/>
  <c r="D49"/>
  <c r="A28"/>
  <c r="A29"/>
  <c r="A30"/>
  <c r="A31"/>
  <c r="A32"/>
  <c r="A33"/>
  <c r="A34"/>
  <c r="A35"/>
  <c r="A36"/>
  <c r="A37"/>
  <c r="A38"/>
  <c r="A40"/>
  <c r="A41"/>
  <c r="A42"/>
  <c r="A43"/>
  <c r="A44"/>
  <c r="A45"/>
  <c r="A46"/>
  <c r="A47"/>
  <c r="A48"/>
  <c r="A49"/>
  <c r="G15"/>
  <c r="D4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</calcChain>
</file>

<file path=xl/sharedStrings.xml><?xml version="1.0" encoding="utf-8"?>
<sst xmlns="http://schemas.openxmlformats.org/spreadsheetml/2006/main" count="169" uniqueCount="91">
  <si>
    <t>Scenario</t>
  </si>
  <si>
    <t>Section size</t>
  </si>
  <si>
    <t># items</t>
  </si>
  <si>
    <t>Dictionary&lt;string,string&gt;</t>
  </si>
  <si>
    <t>SortedDictionary&lt;string,string&gt;</t>
  </si>
  <si>
    <t>CPStringTrie&lt;string&gt;</t>
  </si>
  <si>
    <t>Fill (ms)</t>
  </si>
  <si>
    <t>Scan (ms)</t>
  </si>
  <si>
    <t>Memory (MB)</t>
  </si>
  <si>
    <t>Total size of</t>
  </si>
  <si>
    <t>string keys</t>
  </si>
  <si>
    <t>Basic word list</t>
  </si>
  <si>
    <t>Optimized CPStringTrie</t>
  </si>
  <si>
    <t>Fill+Opt (ms)</t>
  </si>
  <si>
    <t>Scan(ms)</t>
  </si>
  <si>
    <t>Memory(MB)</t>
  </si>
  <si>
    <t>Reps.</t>
  </si>
  <si>
    <t># sections</t>
  </si>
  <si>
    <t xml:space="preserve">200K pairs         </t>
  </si>
  <si>
    <t xml:space="preserve">1M pairs           </t>
  </si>
  <si>
    <t>1M pairs, 31 prefs.</t>
  </si>
  <si>
    <t>Fill times</t>
  </si>
  <si>
    <t>Dictionary</t>
  </si>
  <si>
    <t>CPStringTrie</t>
  </si>
  <si>
    <t>SortedDict.</t>
  </si>
  <si>
    <t>Scan times</t>
  </si>
  <si>
    <t>Memory consumption including keys but not values</t>
  </si>
  <si>
    <t>Sec.size</t>
  </si>
  <si>
    <t>Dictionary fill time</t>
  </si>
  <si>
    <t>SortedDict. fill time</t>
  </si>
  <si>
    <t>CPStringTrie fill time</t>
  </si>
  <si>
    <t>Dictionary scan time</t>
  </si>
  <si>
    <t>SortedDict. scan time</t>
  </si>
  <si>
    <t>CPStringTrie scan time</t>
  </si>
  <si>
    <t>Dictionary&lt;int,object&gt;</t>
  </si>
  <si>
    <t>SortedDictionary&lt;int,object&gt;</t>
  </si>
  <si>
    <t>CPIntTrie&lt;object&gt;</t>
  </si>
  <si>
    <t>1-100,000, sorted</t>
  </si>
  <si>
    <t>1-100,000, random</t>
  </si>
  <si>
    <t>1-100,000 w/ null vals</t>
  </si>
  <si>
    <t>Random 24-bit ints</t>
  </si>
  <si>
    <t>Random set (null vals.)</t>
  </si>
  <si>
    <t>Clusters(20, 100,2)</t>
  </si>
  <si>
    <t>Clusters(same w/ nulls)</t>
  </si>
  <si>
    <t>Clusters(20, 100,9)</t>
  </si>
  <si>
    <t>Clusters(20,1000,2)</t>
  </si>
  <si>
    <t>Clusters(20,1000,9)</t>
  </si>
  <si>
    <t>Clusters(50, 100,2)</t>
  </si>
  <si>
    <t>Clusters(50, 100,9)</t>
  </si>
  <si>
    <t>Clusters(50,1000,2)</t>
  </si>
  <si>
    <t>Clusters(50,1000,9)</t>
  </si>
  <si>
    <t>Tests with 32-bit keys:</t>
  </si>
  <si>
    <t>Random 32-bit ints</t>
  </si>
  <si>
    <t>Exponential 32-bit</t>
  </si>
  <si>
    <t>Clusters(25,30000,5)</t>
  </si>
  <si>
    <t>Clusters(50,50000,5)</t>
  </si>
  <si>
    <t>Clusters(75,90000,5)</t>
  </si>
  <si>
    <t>Tests with 64-bit keys:</t>
  </si>
  <si>
    <t>Clusters(25,50000,9)</t>
  </si>
  <si>
    <t>Clusters(50,20000,5)</t>
  </si>
  <si>
    <t>Clusters(75,1000,3)</t>
  </si>
  <si>
    <t>Random 32-bit longs</t>
  </si>
  <si>
    <t>Random 40-bit longs</t>
  </si>
  <si>
    <t>Random 64-bit longs</t>
  </si>
  <si>
    <t>Exponential longs</t>
  </si>
  <si>
    <t>24-bit keys with 100K items:</t>
  </si>
  <si>
    <t>Results per 100,000 keys</t>
  </si>
  <si>
    <t>SortedDictionary</t>
  </si>
  <si>
    <t>CPIntTrie</t>
  </si>
  <si>
    <t>Set size</t>
  </si>
  <si>
    <t>CPIntTrie fill time</t>
  </si>
  <si>
    <t>CPIntTrie scan time</t>
  </si>
  <si>
    <t>100K Clusters(25,30000,5)</t>
  </si>
  <si>
    <t>100K Clusters(50,50000,5)</t>
  </si>
  <si>
    <t>100K Clusters(75,90000,5)</t>
  </si>
  <si>
    <t>200K Clusters(75,90000,5)</t>
  </si>
  <si>
    <t>500K Clusters(75,90000,5)</t>
  </si>
  <si>
    <t>2000K Clusters(75,90000,5)</t>
  </si>
  <si>
    <t>1000K Clusters(75,90000,5)</t>
  </si>
  <si>
    <t>100K Exponential</t>
  </si>
  <si>
    <t>200K Exponential</t>
  </si>
  <si>
    <t>500K Exponential</t>
  </si>
  <si>
    <t>1000K Exponential</t>
  </si>
  <si>
    <t>1000K Random</t>
  </si>
  <si>
    <t>500K Random</t>
  </si>
  <si>
    <t>200K Random</t>
  </si>
  <si>
    <t>100K Random</t>
  </si>
  <si>
    <t>Clusters(25,25,1)</t>
  </si>
  <si>
    <t>Clusters(99,90000,2)</t>
  </si>
  <si>
    <t>100K Clusters(25,25,1)</t>
  </si>
  <si>
    <t>2000K Clusters(99,90000,2)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</si>
</sst>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7B00"/>
      <color rgb="FF638FC5"/>
      <color rgb="FFFF5757"/>
      <color rgb="FF44D055"/>
      <color rgb="FFF60000"/>
      <color rgb="FF34CC46"/>
      <color rgb="FF2EB83E"/>
      <color rgb="FF2AA8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8"/>
          <c:y val="0.11848975774579902"/>
          <c:w val="0.84304156388419305"/>
          <c:h val="0.72056596373729143"/>
        </c:manualLayout>
      </c:layout>
      <c:lineChart>
        <c:grouping val="standard"/>
        <c:ser>
          <c:idx val="1"/>
          <c:order val="0"/>
          <c:tx>
            <c:strRef>
              <c:f>Strings!$D$27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Strings!$D$28:$D$37</c:f>
              <c:numCache>
                <c:formatCode>General</c:formatCode>
                <c:ptCount val="10"/>
                <c:pt idx="0">
                  <c:v>773</c:v>
                </c:pt>
                <c:pt idx="1">
                  <c:v>531</c:v>
                </c:pt>
                <c:pt idx="2">
                  <c:v>523</c:v>
                </c:pt>
                <c:pt idx="3">
                  <c:v>484</c:v>
                </c:pt>
                <c:pt idx="4">
                  <c:v>405</c:v>
                </c:pt>
                <c:pt idx="5">
                  <c:v>335</c:v>
                </c:pt>
                <c:pt idx="6">
                  <c:v>265</c:v>
                </c:pt>
                <c:pt idx="7">
                  <c:v>187</c:v>
                </c:pt>
                <c:pt idx="8">
                  <c:v>132</c:v>
                </c:pt>
                <c:pt idx="9">
                  <c:v>101</c:v>
                </c:pt>
              </c:numCache>
            </c:numRef>
          </c:val>
        </c:ser>
        <c:ser>
          <c:idx val="2"/>
          <c:order val="1"/>
          <c:tx>
            <c:strRef>
              <c:f>Strings!$E$27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Strings!$E$28:$E$37</c:f>
              <c:numCache>
                <c:formatCode>General</c:formatCode>
                <c:ptCount val="10"/>
                <c:pt idx="0">
                  <c:v>765</c:v>
                </c:pt>
                <c:pt idx="1">
                  <c:v>640</c:v>
                </c:pt>
                <c:pt idx="2">
                  <c:v>616</c:v>
                </c:pt>
                <c:pt idx="3">
                  <c:v>624</c:v>
                </c:pt>
                <c:pt idx="4">
                  <c:v>710</c:v>
                </c:pt>
                <c:pt idx="5">
                  <c:v>648</c:v>
                </c:pt>
                <c:pt idx="6">
                  <c:v>390</c:v>
                </c:pt>
                <c:pt idx="7">
                  <c:v>351</c:v>
                </c:pt>
                <c:pt idx="8">
                  <c:v>398</c:v>
                </c:pt>
                <c:pt idx="9">
                  <c:v>406</c:v>
                </c:pt>
              </c:numCache>
            </c:numRef>
          </c:val>
        </c:ser>
        <c:ser>
          <c:idx val="0"/>
          <c:order val="2"/>
          <c:tx>
            <c:strRef>
              <c:f>Strings!$C$27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Strings!$C$28:$C$37</c:f>
              <c:numCache>
                <c:formatCode>General</c:formatCode>
                <c:ptCount val="10"/>
                <c:pt idx="0">
                  <c:v>62</c:v>
                </c:pt>
                <c:pt idx="1">
                  <c:v>101</c:v>
                </c:pt>
                <c:pt idx="2">
                  <c:v>101</c:v>
                </c:pt>
                <c:pt idx="3">
                  <c:v>93</c:v>
                </c:pt>
                <c:pt idx="4">
                  <c:v>101</c:v>
                </c:pt>
                <c:pt idx="5">
                  <c:v>101</c:v>
                </c:pt>
                <c:pt idx="6">
                  <c:v>85</c:v>
                </c:pt>
                <c:pt idx="7">
                  <c:v>85</c:v>
                </c:pt>
                <c:pt idx="8">
                  <c:v>93</c:v>
                </c:pt>
                <c:pt idx="9">
                  <c:v>89</c:v>
                </c:pt>
              </c:numCache>
            </c:numRef>
          </c:val>
        </c:ser>
        <c:ser>
          <c:idx val="4"/>
          <c:order val="3"/>
          <c:tx>
            <c:strRef>
              <c:f>Strings!$G$27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Strings!$G$28:$G$37</c:f>
              <c:numCache>
                <c:formatCode>General</c:formatCode>
                <c:ptCount val="10"/>
                <c:pt idx="0">
                  <c:v>421</c:v>
                </c:pt>
                <c:pt idx="1">
                  <c:v>312</c:v>
                </c:pt>
                <c:pt idx="2">
                  <c:v>328</c:v>
                </c:pt>
                <c:pt idx="3">
                  <c:v>288</c:v>
                </c:pt>
                <c:pt idx="4">
                  <c:v>250</c:v>
                </c:pt>
                <c:pt idx="5">
                  <c:v>218</c:v>
                </c:pt>
                <c:pt idx="6">
                  <c:v>171</c:v>
                </c:pt>
                <c:pt idx="7">
                  <c:v>125</c:v>
                </c:pt>
                <c:pt idx="8">
                  <c:v>78</c:v>
                </c:pt>
                <c:pt idx="9">
                  <c:v>62</c:v>
                </c:pt>
              </c:numCache>
            </c:numRef>
          </c:val>
        </c:ser>
        <c:ser>
          <c:idx val="5"/>
          <c:order val="4"/>
          <c:tx>
            <c:strRef>
              <c:f>Strings!$H$27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Strings!$H$28:$H$37</c:f>
              <c:numCache>
                <c:formatCode>General</c:formatCode>
                <c:ptCount val="10"/>
                <c:pt idx="0">
                  <c:v>429</c:v>
                </c:pt>
                <c:pt idx="1">
                  <c:v>280</c:v>
                </c:pt>
                <c:pt idx="2">
                  <c:v>273</c:v>
                </c:pt>
                <c:pt idx="3">
                  <c:v>288</c:v>
                </c:pt>
                <c:pt idx="4">
                  <c:v>265</c:v>
                </c:pt>
                <c:pt idx="5">
                  <c:v>234</c:v>
                </c:pt>
                <c:pt idx="6">
                  <c:v>187</c:v>
                </c:pt>
                <c:pt idx="7">
                  <c:v>148</c:v>
                </c:pt>
                <c:pt idx="8">
                  <c:v>140</c:v>
                </c:pt>
                <c:pt idx="9">
                  <c:v>109</c:v>
                </c:pt>
              </c:numCache>
            </c:numRef>
          </c:val>
        </c:ser>
        <c:ser>
          <c:idx val="3"/>
          <c:order val="5"/>
          <c:tx>
            <c:strRef>
              <c:f>Strings!$F$27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Strings!$F$28:$F$37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93</c:v>
                </c:pt>
                <c:pt idx="3">
                  <c:v>85</c:v>
                </c:pt>
                <c:pt idx="4">
                  <c:v>81</c:v>
                </c:pt>
                <c:pt idx="5">
                  <c:v>101</c:v>
                </c:pt>
                <c:pt idx="6">
                  <c:v>93</c:v>
                </c:pt>
                <c:pt idx="7">
                  <c:v>62</c:v>
                </c:pt>
                <c:pt idx="8">
                  <c:v>62</c:v>
                </c:pt>
                <c:pt idx="9">
                  <c:v>50</c:v>
                </c:pt>
              </c:numCache>
            </c:numRef>
          </c:val>
        </c:ser>
        <c:marker val="1"/>
        <c:axId val="76041600"/>
        <c:axId val="76063872"/>
      </c:lineChart>
      <c:catAx>
        <c:axId val="76041600"/>
        <c:scaling>
          <c:orientation val="minMax"/>
        </c:scaling>
        <c:axPos val="b"/>
        <c:numFmt formatCode="General" sourceLinked="1"/>
        <c:tickLblPos val="nextTo"/>
        <c:crossAx val="76063872"/>
        <c:crossesAt val="0"/>
        <c:auto val="1"/>
        <c:lblAlgn val="ctr"/>
        <c:lblOffset val="100"/>
      </c:catAx>
      <c:valAx>
        <c:axId val="76063872"/>
        <c:scaling>
          <c:orientation val="minMax"/>
        </c:scaling>
        <c:axPos val="l"/>
        <c:majorGridlines/>
        <c:numFmt formatCode="General" sourceLinked="1"/>
        <c:tickLblPos val="nextTo"/>
        <c:crossAx val="76041600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6312616682081893"/>
          <c:y val="0.11780291831337175"/>
          <c:w val="0.34198685770431625"/>
          <c:h val="0.21571645498335695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64"/>
          <c:y val="0.10827259476125323"/>
          <c:w val="0.84304156388419338"/>
          <c:h val="0.73078298087670968"/>
        </c:manualLayout>
      </c:layout>
      <c:lineChart>
        <c:grouping val="standard"/>
        <c:ser>
          <c:idx val="0"/>
          <c:order val="0"/>
          <c:tx>
            <c:strRef>
              <c:f>Strings!$I$27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Strings!$I$28:$I$37</c:f>
              <c:numCache>
                <c:formatCode>General</c:formatCode>
                <c:ptCount val="10"/>
                <c:pt idx="0">
                  <c:v>14.799999999999999</c:v>
                </c:pt>
                <c:pt idx="1">
                  <c:v>14.799999999999999</c:v>
                </c:pt>
                <c:pt idx="2">
                  <c:v>14.799999999999999</c:v>
                </c:pt>
                <c:pt idx="3">
                  <c:v>14.799999999999999</c:v>
                </c:pt>
                <c:pt idx="4">
                  <c:v>14.899999999999999</c:v>
                </c:pt>
                <c:pt idx="5">
                  <c:v>15</c:v>
                </c:pt>
                <c:pt idx="6">
                  <c:v>15.2</c:v>
                </c:pt>
                <c:pt idx="7">
                  <c:v>15.7</c:v>
                </c:pt>
                <c:pt idx="8">
                  <c:v>16.600000000000001</c:v>
                </c:pt>
                <c:pt idx="9">
                  <c:v>18.399999999999999</c:v>
                </c:pt>
              </c:numCache>
            </c:numRef>
          </c:val>
        </c:ser>
        <c:ser>
          <c:idx val="1"/>
          <c:order val="1"/>
          <c:tx>
            <c:strRef>
              <c:f>Strings!$J$27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Strings!$J$28:$J$37</c:f>
              <c:numCache>
                <c:formatCode>General</c:formatCode>
                <c:ptCount val="10"/>
                <c:pt idx="0">
                  <c:v>15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15.2</c:v>
                </c:pt>
                <c:pt idx="6">
                  <c:v>15.399999999999999</c:v>
                </c:pt>
                <c:pt idx="7">
                  <c:v>15.799999999999999</c:v>
                </c:pt>
                <c:pt idx="8">
                  <c:v>16.600000000000001</c:v>
                </c:pt>
                <c:pt idx="9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Strings!$K$27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Strings!$B$28:$B$37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Strings!$K$28:$K$37</c:f>
              <c:numCache>
                <c:formatCode>General</c:formatCode>
                <c:ptCount val="10"/>
                <c:pt idx="0">
                  <c:v>6.4</c:v>
                </c:pt>
                <c:pt idx="1">
                  <c:v>7.7</c:v>
                </c:pt>
                <c:pt idx="2">
                  <c:v>7.7</c:v>
                </c:pt>
                <c:pt idx="3">
                  <c:v>8.1</c:v>
                </c:pt>
                <c:pt idx="4">
                  <c:v>9.1</c:v>
                </c:pt>
                <c:pt idx="5">
                  <c:v>9.1999999999999993</c:v>
                </c:pt>
                <c:pt idx="6">
                  <c:v>6.7</c:v>
                </c:pt>
                <c:pt idx="7">
                  <c:v>7.3</c:v>
                </c:pt>
                <c:pt idx="8">
                  <c:v>9.3000000000000007</c:v>
                </c:pt>
                <c:pt idx="9">
                  <c:v>10.7</c:v>
                </c:pt>
              </c:numCache>
            </c:numRef>
          </c:val>
        </c:ser>
        <c:marker val="1"/>
        <c:axId val="75610752"/>
        <c:axId val="76128640"/>
      </c:lineChart>
      <c:catAx>
        <c:axId val="75610752"/>
        <c:scaling>
          <c:orientation val="minMax"/>
        </c:scaling>
        <c:axPos val="b"/>
        <c:numFmt formatCode="General" sourceLinked="1"/>
        <c:tickLblPos val="nextTo"/>
        <c:crossAx val="76128640"/>
        <c:crossesAt val="0"/>
        <c:auto val="1"/>
        <c:lblAlgn val="ctr"/>
        <c:lblOffset val="100"/>
      </c:catAx>
      <c:valAx>
        <c:axId val="76128640"/>
        <c:scaling>
          <c:orientation val="minMax"/>
        </c:scaling>
        <c:axPos val="l"/>
        <c:majorGridlines/>
        <c:numFmt formatCode="General" sourceLinked="1"/>
        <c:tickLblPos val="nextTo"/>
        <c:crossAx val="756107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2537929589227612"/>
          <c:y val="0.64121223550204254"/>
          <c:w val="0.23218295873954825"/>
          <c:h val="0.18391516063120536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64"/>
          <c:y val="0.10827259476125323"/>
          <c:w val="0.84304156388419338"/>
          <c:h val="0.73078298087670968"/>
        </c:manualLayout>
      </c:layout>
      <c:lineChart>
        <c:grouping val="standard"/>
        <c:ser>
          <c:idx val="1"/>
          <c:order val="0"/>
          <c:tx>
            <c:strRef>
              <c:f>Strings!$D$39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Strings!$D$40:$D$48</c:f>
              <c:numCache>
                <c:formatCode>General</c:formatCode>
                <c:ptCount val="9"/>
                <c:pt idx="0">
                  <c:v>5140</c:v>
                </c:pt>
                <c:pt idx="1">
                  <c:v>3453</c:v>
                </c:pt>
                <c:pt idx="2">
                  <c:v>2765</c:v>
                </c:pt>
                <c:pt idx="3">
                  <c:v>2453</c:v>
                </c:pt>
                <c:pt idx="4">
                  <c:v>2375</c:v>
                </c:pt>
                <c:pt idx="5">
                  <c:v>1609</c:v>
                </c:pt>
                <c:pt idx="6">
                  <c:v>1343</c:v>
                </c:pt>
                <c:pt idx="7">
                  <c:v>1015</c:v>
                </c:pt>
                <c:pt idx="8">
                  <c:v>1187</c:v>
                </c:pt>
              </c:numCache>
            </c:numRef>
          </c:val>
        </c:ser>
        <c:ser>
          <c:idx val="2"/>
          <c:order val="1"/>
          <c:tx>
            <c:strRef>
              <c:f>Strings!$E$39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Strings!$E$40:$E$48</c:f>
              <c:numCache>
                <c:formatCode>General</c:formatCode>
                <c:ptCount val="9"/>
                <c:pt idx="0">
                  <c:v>4046</c:v>
                </c:pt>
                <c:pt idx="1">
                  <c:v>3171</c:v>
                </c:pt>
                <c:pt idx="2">
                  <c:v>3578</c:v>
                </c:pt>
                <c:pt idx="3">
                  <c:v>4031</c:v>
                </c:pt>
                <c:pt idx="4">
                  <c:v>3687</c:v>
                </c:pt>
                <c:pt idx="5">
                  <c:v>2015</c:v>
                </c:pt>
                <c:pt idx="6">
                  <c:v>1953</c:v>
                </c:pt>
                <c:pt idx="7">
                  <c:v>2140</c:v>
                </c:pt>
                <c:pt idx="8">
                  <c:v>1390</c:v>
                </c:pt>
              </c:numCache>
            </c:numRef>
          </c:val>
        </c:ser>
        <c:ser>
          <c:idx val="0"/>
          <c:order val="2"/>
          <c:tx>
            <c:strRef>
              <c:f>Strings!$C$39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Strings!$C$40:$C$48</c:f>
              <c:numCache>
                <c:formatCode>General</c:formatCode>
                <c:ptCount val="9"/>
                <c:pt idx="0">
                  <c:v>460</c:v>
                </c:pt>
                <c:pt idx="1">
                  <c:v>1000</c:v>
                </c:pt>
                <c:pt idx="2">
                  <c:v>1000</c:v>
                </c:pt>
                <c:pt idx="3">
                  <c:v>937</c:v>
                </c:pt>
                <c:pt idx="4">
                  <c:v>796</c:v>
                </c:pt>
                <c:pt idx="5">
                  <c:v>718</c:v>
                </c:pt>
                <c:pt idx="6">
                  <c:v>609</c:v>
                </c:pt>
                <c:pt idx="7">
                  <c:v>921</c:v>
                </c:pt>
                <c:pt idx="8">
                  <c:v>796</c:v>
                </c:pt>
              </c:numCache>
            </c:numRef>
          </c:val>
        </c:ser>
        <c:ser>
          <c:idx val="4"/>
          <c:order val="3"/>
          <c:tx>
            <c:strRef>
              <c:f>Strings!$G$39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Strings!$G$40:$G$48</c:f>
              <c:numCache>
                <c:formatCode>General</c:formatCode>
                <c:ptCount val="9"/>
                <c:pt idx="0">
                  <c:v>2968</c:v>
                </c:pt>
                <c:pt idx="1">
                  <c:v>1953</c:v>
                </c:pt>
                <c:pt idx="2">
                  <c:v>1671</c:v>
                </c:pt>
                <c:pt idx="3">
                  <c:v>1515</c:v>
                </c:pt>
                <c:pt idx="4">
                  <c:v>1140</c:v>
                </c:pt>
                <c:pt idx="5">
                  <c:v>890</c:v>
                </c:pt>
                <c:pt idx="6">
                  <c:v>656</c:v>
                </c:pt>
                <c:pt idx="7">
                  <c:v>453</c:v>
                </c:pt>
                <c:pt idx="8">
                  <c:v>312</c:v>
                </c:pt>
              </c:numCache>
            </c:numRef>
          </c:val>
        </c:ser>
        <c:ser>
          <c:idx val="5"/>
          <c:order val="4"/>
          <c:tx>
            <c:strRef>
              <c:f>Strings!$H$39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Strings!$H$40:$H$48</c:f>
              <c:numCache>
                <c:formatCode>General</c:formatCode>
                <c:ptCount val="9"/>
                <c:pt idx="0">
                  <c:v>2265</c:v>
                </c:pt>
                <c:pt idx="1">
                  <c:v>1453</c:v>
                </c:pt>
                <c:pt idx="2">
                  <c:v>1390</c:v>
                </c:pt>
                <c:pt idx="3">
                  <c:v>1296</c:v>
                </c:pt>
                <c:pt idx="4">
                  <c:v>1093</c:v>
                </c:pt>
                <c:pt idx="5">
                  <c:v>906</c:v>
                </c:pt>
                <c:pt idx="6">
                  <c:v>640</c:v>
                </c:pt>
                <c:pt idx="7">
                  <c:v>562</c:v>
                </c:pt>
                <c:pt idx="8">
                  <c:v>515</c:v>
                </c:pt>
              </c:numCache>
            </c:numRef>
          </c:val>
        </c:ser>
        <c:ser>
          <c:idx val="3"/>
          <c:order val="5"/>
          <c:tx>
            <c:strRef>
              <c:f>Strings!$F$39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Strings!$F$40:$F$48</c:f>
              <c:numCache>
                <c:formatCode>General</c:formatCode>
                <c:ptCount val="9"/>
                <c:pt idx="0">
                  <c:v>453</c:v>
                </c:pt>
                <c:pt idx="1">
                  <c:v>562</c:v>
                </c:pt>
                <c:pt idx="2">
                  <c:v>593</c:v>
                </c:pt>
                <c:pt idx="3">
                  <c:v>546</c:v>
                </c:pt>
                <c:pt idx="4">
                  <c:v>515</c:v>
                </c:pt>
                <c:pt idx="5">
                  <c:v>437</c:v>
                </c:pt>
                <c:pt idx="6">
                  <c:v>328</c:v>
                </c:pt>
                <c:pt idx="7">
                  <c:v>296</c:v>
                </c:pt>
                <c:pt idx="8">
                  <c:v>265</c:v>
                </c:pt>
              </c:numCache>
            </c:numRef>
          </c:val>
        </c:ser>
        <c:marker val="1"/>
        <c:axId val="75984256"/>
        <c:axId val="76002432"/>
      </c:lineChart>
      <c:catAx>
        <c:axId val="75984256"/>
        <c:scaling>
          <c:orientation val="minMax"/>
        </c:scaling>
        <c:axPos val="b"/>
        <c:numFmt formatCode="General" sourceLinked="1"/>
        <c:tickLblPos val="nextTo"/>
        <c:crossAx val="76002432"/>
        <c:crossesAt val="0"/>
        <c:auto val="1"/>
        <c:lblAlgn val="ctr"/>
        <c:lblOffset val="100"/>
      </c:catAx>
      <c:valAx>
        <c:axId val="7600243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5984256"/>
        <c:crosses val="autoZero"/>
        <c:crossBetween val="between"/>
        <c:majorUnit val="1000"/>
        <c:minorUnit val="500"/>
      </c:valAx>
    </c:plotArea>
    <c:legend>
      <c:legendPos val="r"/>
      <c:layout>
        <c:manualLayout>
          <c:xMode val="edge"/>
          <c:yMode val="edge"/>
          <c:x val="0.63649042530174971"/>
          <c:y val="0.10758580464798222"/>
          <c:w val="0.33937247915753604"/>
          <c:h val="0.24392715278406291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72"/>
          <c:y val="0.10827259476125328"/>
          <c:w val="0.84304156388419371"/>
          <c:h val="0.73078298087670956"/>
        </c:manualLayout>
      </c:layout>
      <c:lineChart>
        <c:grouping val="standard"/>
        <c:ser>
          <c:idx val="0"/>
          <c:order val="0"/>
          <c:tx>
            <c:strRef>
              <c:f>Strings!$I$39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Strings!$I$40:$I$48</c:f>
              <c:numCache>
                <c:formatCode>General</c:formatCode>
                <c:ptCount val="9"/>
                <c:pt idx="0">
                  <c:v>65.3</c:v>
                </c:pt>
                <c:pt idx="1">
                  <c:v>65.5</c:v>
                </c:pt>
                <c:pt idx="2">
                  <c:v>65.599999999999994</c:v>
                </c:pt>
                <c:pt idx="3">
                  <c:v>65.900000000000006</c:v>
                </c:pt>
                <c:pt idx="4">
                  <c:v>66.5</c:v>
                </c:pt>
                <c:pt idx="5">
                  <c:v>67.599999999999994</c:v>
                </c:pt>
                <c:pt idx="6">
                  <c:v>69.8</c:v>
                </c:pt>
                <c:pt idx="7">
                  <c:v>74.400000000000006</c:v>
                </c:pt>
                <c:pt idx="8">
                  <c:v>83.3</c:v>
                </c:pt>
              </c:numCache>
            </c:numRef>
          </c:val>
        </c:ser>
        <c:ser>
          <c:idx val="1"/>
          <c:order val="1"/>
          <c:tx>
            <c:strRef>
              <c:f>Strings!$J$39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Strings!$J$40:$J$48</c:f>
              <c:numCache>
                <c:formatCode>General</c:formatCode>
                <c:ptCount val="9"/>
                <c:pt idx="0">
                  <c:v>66.599999999999994</c:v>
                </c:pt>
                <c:pt idx="1">
                  <c:v>66.7</c:v>
                </c:pt>
                <c:pt idx="2">
                  <c:v>66.8</c:v>
                </c:pt>
                <c:pt idx="3">
                  <c:v>67.099999999999994</c:v>
                </c:pt>
                <c:pt idx="4">
                  <c:v>67.599999999999994</c:v>
                </c:pt>
                <c:pt idx="5">
                  <c:v>68.5</c:v>
                </c:pt>
                <c:pt idx="6">
                  <c:v>70.400000000000006</c:v>
                </c:pt>
                <c:pt idx="7">
                  <c:v>74.199999999999989</c:v>
                </c:pt>
                <c:pt idx="8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Strings!$K$39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Strings!$B$40:$B$48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Strings!$K$40:$K$48</c:f>
              <c:numCache>
                <c:formatCode>General</c:formatCode>
                <c:ptCount val="9"/>
                <c:pt idx="0">
                  <c:v>21.3</c:v>
                </c:pt>
                <c:pt idx="1">
                  <c:v>24.9</c:v>
                </c:pt>
                <c:pt idx="2">
                  <c:v>29.2</c:v>
                </c:pt>
                <c:pt idx="3">
                  <c:v>37</c:v>
                </c:pt>
                <c:pt idx="4">
                  <c:v>42</c:v>
                </c:pt>
                <c:pt idx="5">
                  <c:v>31.1</c:v>
                </c:pt>
                <c:pt idx="6">
                  <c:v>30.3</c:v>
                </c:pt>
                <c:pt idx="7">
                  <c:v>38.6</c:v>
                </c:pt>
                <c:pt idx="8">
                  <c:v>44.3</c:v>
                </c:pt>
              </c:numCache>
            </c:numRef>
          </c:val>
        </c:ser>
        <c:marker val="1"/>
        <c:axId val="76158848"/>
        <c:axId val="76160384"/>
      </c:lineChart>
      <c:catAx>
        <c:axId val="76158848"/>
        <c:scaling>
          <c:orientation val="minMax"/>
        </c:scaling>
        <c:axPos val="b"/>
        <c:numFmt formatCode="General" sourceLinked="1"/>
        <c:tickLblPos val="nextTo"/>
        <c:crossAx val="76160384"/>
        <c:crossesAt val="0"/>
        <c:auto val="1"/>
        <c:lblAlgn val="ctr"/>
        <c:lblOffset val="100"/>
      </c:catAx>
      <c:valAx>
        <c:axId val="7616038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61588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2537929589227612"/>
          <c:y val="0.64121223550204254"/>
          <c:w val="0.2321829587395482"/>
          <c:h val="0.18391516063120547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526341815968714E-2"/>
          <c:y val="0.13385157659541416"/>
          <c:w val="0.87217680398645825"/>
          <c:h val="0.65737158424240971"/>
        </c:manualLayout>
      </c:layout>
      <c:lineChart>
        <c:grouping val="standard"/>
        <c:ser>
          <c:idx val="0"/>
          <c:order val="0"/>
          <c:tx>
            <c:strRef>
              <c:f>Ints!$M$52</c:f>
              <c:strCache>
                <c:ptCount val="1"/>
                <c:pt idx="0">
                  <c:v>CPIntTrie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Ints!$M$53:$M$69</c:f>
              <c:numCache>
                <c:formatCode>0</c:formatCode>
                <c:ptCount val="17"/>
                <c:pt idx="0">
                  <c:v>168</c:v>
                </c:pt>
                <c:pt idx="1">
                  <c:v>218</c:v>
                </c:pt>
                <c:pt idx="2">
                  <c:v>241.60000000000002</c:v>
                </c:pt>
                <c:pt idx="3">
                  <c:v>232.8</c:v>
                </c:pt>
                <c:pt idx="4">
                  <c:v>177</c:v>
                </c:pt>
                <c:pt idx="5">
                  <c:v>184</c:v>
                </c:pt>
                <c:pt idx="6">
                  <c:v>240.39999999999998</c:v>
                </c:pt>
                <c:pt idx="7">
                  <c:v>249.2</c:v>
                </c:pt>
                <c:pt idx="8">
                  <c:v>81</c:v>
                </c:pt>
                <c:pt idx="9">
                  <c:v>144</c:v>
                </c:pt>
                <c:pt idx="10">
                  <c:v>177</c:v>
                </c:pt>
                <c:pt idx="11">
                  <c:v>169</c:v>
                </c:pt>
                <c:pt idx="12">
                  <c:v>176</c:v>
                </c:pt>
                <c:pt idx="13">
                  <c:v>228</c:v>
                </c:pt>
                <c:pt idx="14">
                  <c:v>239.00000000000003</c:v>
                </c:pt>
                <c:pt idx="15">
                  <c:v>251.54999999999998</c:v>
                </c:pt>
                <c:pt idx="16">
                  <c:v>266.40000000000003</c:v>
                </c:pt>
              </c:numCache>
            </c:numRef>
          </c:val>
        </c:ser>
        <c:ser>
          <c:idx val="1"/>
          <c:order val="1"/>
          <c:tx>
            <c:strRef>
              <c:f>Ints!$N$52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solidFill>
                  <a:srgbClr val="F67B00"/>
                </a:solidFill>
              </a:ln>
            </c:spPr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Ints!$N$53:$N$69</c:f>
              <c:numCache>
                <c:formatCode>0</c:formatCode>
                <c:ptCount val="17"/>
                <c:pt idx="0">
                  <c:v>129</c:v>
                </c:pt>
                <c:pt idx="1">
                  <c:v>151</c:v>
                </c:pt>
                <c:pt idx="2">
                  <c:v>196.8</c:v>
                </c:pt>
                <c:pt idx="3">
                  <c:v>248.4</c:v>
                </c:pt>
                <c:pt idx="4">
                  <c:v>126</c:v>
                </c:pt>
                <c:pt idx="5">
                  <c:v>152.5</c:v>
                </c:pt>
                <c:pt idx="6">
                  <c:v>202</c:v>
                </c:pt>
                <c:pt idx="7">
                  <c:v>249.9</c:v>
                </c:pt>
                <c:pt idx="8">
                  <c:v>129</c:v>
                </c:pt>
                <c:pt idx="9">
                  <c:v>128</c:v>
                </c:pt>
                <c:pt idx="10">
                  <c:v>126</c:v>
                </c:pt>
                <c:pt idx="11">
                  <c:v>125</c:v>
                </c:pt>
                <c:pt idx="12">
                  <c:v>152.5</c:v>
                </c:pt>
                <c:pt idx="13">
                  <c:v>193.6</c:v>
                </c:pt>
                <c:pt idx="14">
                  <c:v>253.79999999999998</c:v>
                </c:pt>
                <c:pt idx="15">
                  <c:v>322.65000000000003</c:v>
                </c:pt>
                <c:pt idx="16">
                  <c:v>332</c:v>
                </c:pt>
              </c:numCache>
            </c:numRef>
          </c:val>
        </c:ser>
        <c:ser>
          <c:idx val="2"/>
          <c:order val="2"/>
          <c:tx>
            <c:strRef>
              <c:f>Ints!$O$52</c:f>
              <c:strCache>
                <c:ptCount val="1"/>
                <c:pt idx="0">
                  <c:v>CPIntTrie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Ints!$O$53:$O$69</c:f>
              <c:numCache>
                <c:formatCode>0</c:formatCode>
                <c:ptCount val="17"/>
                <c:pt idx="0">
                  <c:v>90</c:v>
                </c:pt>
                <c:pt idx="1">
                  <c:v>110.50000000000001</c:v>
                </c:pt>
                <c:pt idx="2">
                  <c:v>114.4</c:v>
                </c:pt>
                <c:pt idx="3">
                  <c:v>122.60000000000001</c:v>
                </c:pt>
                <c:pt idx="4">
                  <c:v>82</c:v>
                </c:pt>
                <c:pt idx="5">
                  <c:v>104.49999999999999</c:v>
                </c:pt>
                <c:pt idx="6">
                  <c:v>111.19999999999999</c:v>
                </c:pt>
                <c:pt idx="7">
                  <c:v>117.89999999999999</c:v>
                </c:pt>
                <c:pt idx="8">
                  <c:v>62</c:v>
                </c:pt>
                <c:pt idx="9">
                  <c:v>91</c:v>
                </c:pt>
                <c:pt idx="10">
                  <c:v>87</c:v>
                </c:pt>
                <c:pt idx="11">
                  <c:v>82</c:v>
                </c:pt>
                <c:pt idx="12">
                  <c:v>95</c:v>
                </c:pt>
                <c:pt idx="13">
                  <c:v>109.2</c:v>
                </c:pt>
                <c:pt idx="14">
                  <c:v>116.3</c:v>
                </c:pt>
                <c:pt idx="15">
                  <c:v>130.45000000000002</c:v>
                </c:pt>
                <c:pt idx="16">
                  <c:v>153.1</c:v>
                </c:pt>
              </c:numCache>
            </c:numRef>
          </c:val>
        </c:ser>
        <c:ser>
          <c:idx val="3"/>
          <c:order val="3"/>
          <c:tx>
            <c:strRef>
              <c:f>Ints!$P$52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solidFill>
                  <a:srgbClr val="F67B00"/>
                </a:solidFill>
              </a:ln>
            </c:spPr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Ints!$P$53:$P$69</c:f>
              <c:numCache>
                <c:formatCode>0</c:formatCode>
                <c:ptCount val="17"/>
                <c:pt idx="0">
                  <c:v>59.999999999999993</c:v>
                </c:pt>
                <c:pt idx="1">
                  <c:v>74.5</c:v>
                </c:pt>
                <c:pt idx="2">
                  <c:v>100</c:v>
                </c:pt>
                <c:pt idx="3">
                  <c:v>119.50000000000001</c:v>
                </c:pt>
                <c:pt idx="4">
                  <c:v>58</c:v>
                </c:pt>
                <c:pt idx="5">
                  <c:v>74.5</c:v>
                </c:pt>
                <c:pt idx="6">
                  <c:v>103.00000000000001</c:v>
                </c:pt>
                <c:pt idx="7">
                  <c:v>118.69999999999999</c:v>
                </c:pt>
                <c:pt idx="8">
                  <c:v>62</c:v>
                </c:pt>
                <c:pt idx="9">
                  <c:v>58</c:v>
                </c:pt>
                <c:pt idx="10">
                  <c:v>57</c:v>
                </c:pt>
                <c:pt idx="11">
                  <c:v>55</c:v>
                </c:pt>
                <c:pt idx="12">
                  <c:v>78</c:v>
                </c:pt>
                <c:pt idx="13">
                  <c:v>100</c:v>
                </c:pt>
                <c:pt idx="14">
                  <c:v>120.19999999999999</c:v>
                </c:pt>
                <c:pt idx="15">
                  <c:v>136.69999999999999</c:v>
                </c:pt>
                <c:pt idx="16">
                  <c:v>139.79999999999998</c:v>
                </c:pt>
              </c:numCache>
            </c:numRef>
          </c:val>
        </c:ser>
        <c:ser>
          <c:idx val="4"/>
          <c:order val="4"/>
          <c:tx>
            <c:strRef>
              <c:f>Ints!$Q$52</c:f>
              <c:strCache>
                <c:ptCount val="1"/>
                <c:pt idx="0">
                  <c:v>Dictionary fill time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Ints!$Q$53:$Q$69</c:f>
              <c:numCache>
                <c:formatCode>0</c:formatCode>
                <c:ptCount val="17"/>
                <c:pt idx="0">
                  <c:v>18</c:v>
                </c:pt>
                <c:pt idx="1">
                  <c:v>21.5</c:v>
                </c:pt>
                <c:pt idx="2">
                  <c:v>25.999999999999996</c:v>
                </c:pt>
                <c:pt idx="3">
                  <c:v>32</c:v>
                </c:pt>
                <c:pt idx="4">
                  <c:v>21</c:v>
                </c:pt>
                <c:pt idx="5">
                  <c:v>20</c:v>
                </c:pt>
                <c:pt idx="6">
                  <c:v>25</c:v>
                </c:pt>
                <c:pt idx="7">
                  <c:v>31.2</c:v>
                </c:pt>
                <c:pt idx="8">
                  <c:v>14.999999999999998</c:v>
                </c:pt>
                <c:pt idx="9">
                  <c:v>14.999999999999998</c:v>
                </c:pt>
                <c:pt idx="10">
                  <c:v>14.999999999999998</c:v>
                </c:pt>
                <c:pt idx="11">
                  <c:v>18</c:v>
                </c:pt>
                <c:pt idx="12">
                  <c:v>18.5</c:v>
                </c:pt>
                <c:pt idx="13">
                  <c:v>27</c:v>
                </c:pt>
                <c:pt idx="14">
                  <c:v>30.400000000000002</c:v>
                </c:pt>
                <c:pt idx="15">
                  <c:v>34.35</c:v>
                </c:pt>
                <c:pt idx="16">
                  <c:v>35.15</c:v>
                </c:pt>
              </c:numCache>
            </c:numRef>
          </c:val>
        </c:ser>
        <c:ser>
          <c:idx val="5"/>
          <c:order val="5"/>
          <c:tx>
            <c:strRef>
              <c:f>Ints!$R$52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marker>
            <c:symbol val="none"/>
          </c:marker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Ints!$R$53:$R$69</c:f>
              <c:numCache>
                <c:formatCode>0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27.3</c:v>
                </c:pt>
                <c:pt idx="4">
                  <c:v>12</c:v>
                </c:pt>
                <c:pt idx="5">
                  <c:v>18.5</c:v>
                </c:pt>
                <c:pt idx="6">
                  <c:v>25</c:v>
                </c:pt>
                <c:pt idx="7">
                  <c:v>28.1</c:v>
                </c:pt>
                <c:pt idx="8">
                  <c:v>0</c:v>
                </c:pt>
                <c:pt idx="9">
                  <c:v>4</c:v>
                </c:pt>
                <c:pt idx="10">
                  <c:v>10</c:v>
                </c:pt>
                <c:pt idx="11">
                  <c:v>12.999999999999998</c:v>
                </c:pt>
                <c:pt idx="12">
                  <c:v>15.5</c:v>
                </c:pt>
                <c:pt idx="13">
                  <c:v>23.8</c:v>
                </c:pt>
                <c:pt idx="14">
                  <c:v>27.999999999999996</c:v>
                </c:pt>
                <c:pt idx="15">
                  <c:v>28.9</c:v>
                </c:pt>
                <c:pt idx="16">
                  <c:v>28.9</c:v>
                </c:pt>
              </c:numCache>
            </c:numRef>
          </c:val>
        </c:ser>
        <c:marker val="1"/>
        <c:axId val="76405760"/>
        <c:axId val="76411648"/>
      </c:lineChart>
      <c:catAx>
        <c:axId val="76405760"/>
        <c:scaling>
          <c:orientation val="minMax"/>
        </c:scaling>
        <c:axPos val="b"/>
        <c:tickLblPos val="nextTo"/>
        <c:crossAx val="76411648"/>
        <c:crosses val="autoZero"/>
        <c:auto val="1"/>
        <c:lblAlgn val="ctr"/>
        <c:lblOffset val="100"/>
      </c:catAx>
      <c:valAx>
        <c:axId val="76411648"/>
        <c:scaling>
          <c:orientation val="minMax"/>
        </c:scaling>
        <c:axPos val="l"/>
        <c:majorGridlines/>
        <c:numFmt formatCode="0" sourceLinked="1"/>
        <c:tickLblPos val="nextTo"/>
        <c:crossAx val="7640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197921357202838"/>
          <c:y val="0.14412146935241343"/>
          <c:w val="0.4873492335197232"/>
          <c:h val="0.11125629781861489"/>
        </c:manualLayout>
      </c:layout>
      <c:spPr>
        <a:solidFill>
          <a:sysClr val="window" lastClr="FFFFFF">
            <a:lumMod val="85000"/>
          </a:sys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931565893712834"/>
          <c:y val="9.2831001758583026E-2"/>
          <c:w val="0.77928844903561367"/>
          <c:h val="0.53544146626111677"/>
        </c:manualLayout>
      </c:layout>
      <c:lineChart>
        <c:grouping val="standard"/>
        <c:ser>
          <c:idx val="0"/>
          <c:order val="0"/>
          <c:tx>
            <c:strRef>
              <c:f>Ints!$S$52</c:f>
              <c:strCache>
                <c:ptCount val="1"/>
                <c:pt idx="0">
                  <c:v>Dictionary</c:v>
                </c:pt>
              </c:strCache>
            </c:strRef>
          </c:tx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Ints!$S$53:$S$69</c:f>
              <c:numCache>
                <c:formatCode>0.0</c:formatCode>
                <c:ptCount val="17"/>
                <c:pt idx="0">
                  <c:v>2.5</c:v>
                </c:pt>
                <c:pt idx="1">
                  <c:v>2.5499999999999998</c:v>
                </c:pt>
                <c:pt idx="2">
                  <c:v>2.5399999999999996</c:v>
                </c:pt>
                <c:pt idx="3">
                  <c:v>2.5399999999999996</c:v>
                </c:pt>
                <c:pt idx="4">
                  <c:v>2.5</c:v>
                </c:pt>
                <c:pt idx="5">
                  <c:v>2.5499999999999998</c:v>
                </c:pt>
                <c:pt idx="6">
                  <c:v>2.5399999999999996</c:v>
                </c:pt>
                <c:pt idx="7">
                  <c:v>2.5399999999999996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2.5499999999999998</c:v>
                </c:pt>
                <c:pt idx="13">
                  <c:v>2.5399999999999996</c:v>
                </c:pt>
                <c:pt idx="14">
                  <c:v>2.5399999999999996</c:v>
                </c:pt>
                <c:pt idx="15">
                  <c:v>2.5449999999999999</c:v>
                </c:pt>
                <c:pt idx="16">
                  <c:v>2.5449999999999999</c:v>
                </c:pt>
              </c:numCache>
            </c:numRef>
          </c:val>
        </c:ser>
        <c:ser>
          <c:idx val="1"/>
          <c:order val="1"/>
          <c:tx>
            <c:strRef>
              <c:f>Ints!$T$52</c:f>
              <c:strCache>
                <c:ptCount val="1"/>
                <c:pt idx="0">
                  <c:v>SortedDictionary</c:v>
                </c:pt>
              </c:strCache>
            </c:strRef>
          </c:tx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Ints!$T$53:$T$69</c:f>
              <c:numCache>
                <c:formatCode>0.0</c:formatCode>
                <c:ptCount val="17"/>
                <c:pt idx="0">
                  <c:v>2.7</c:v>
                </c:pt>
                <c:pt idx="1">
                  <c:v>2.65</c:v>
                </c:pt>
                <c:pt idx="2">
                  <c:v>2.68</c:v>
                </c:pt>
                <c:pt idx="3">
                  <c:v>2.67</c:v>
                </c:pt>
                <c:pt idx="4">
                  <c:v>2.7</c:v>
                </c:pt>
                <c:pt idx="5">
                  <c:v>2.65</c:v>
                </c:pt>
                <c:pt idx="6">
                  <c:v>2.68</c:v>
                </c:pt>
                <c:pt idx="7">
                  <c:v>2.67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2.65</c:v>
                </c:pt>
                <c:pt idx="13">
                  <c:v>2.68</c:v>
                </c:pt>
                <c:pt idx="14">
                  <c:v>2.67</c:v>
                </c:pt>
                <c:pt idx="15">
                  <c:v>2.67</c:v>
                </c:pt>
                <c:pt idx="16">
                  <c:v>2.67</c:v>
                </c:pt>
              </c:numCache>
            </c:numRef>
          </c:val>
        </c:ser>
        <c:ser>
          <c:idx val="2"/>
          <c:order val="2"/>
          <c:tx>
            <c:strRef>
              <c:f>Ints!$U$52</c:f>
              <c:strCache>
                <c:ptCount val="1"/>
                <c:pt idx="0">
                  <c:v>CPIntTrie</c:v>
                </c:pt>
              </c:strCache>
            </c:strRef>
          </c:tx>
          <c:cat>
            <c:strRef>
              <c:f>Ints!$L$53:$L$69</c:f>
              <c:strCache>
                <c:ptCount val="17"/>
                <c:pt idx="0">
                  <c:v>100K Random</c:v>
                </c:pt>
                <c:pt idx="1">
                  <c:v>200K Random</c:v>
                </c:pt>
                <c:pt idx="2">
                  <c:v>500K Random</c:v>
                </c:pt>
                <c:pt idx="3">
                  <c:v>1000K Random</c:v>
                </c:pt>
                <c:pt idx="4">
                  <c:v>100K Exponential</c:v>
                </c:pt>
                <c:pt idx="5">
                  <c:v>200K Exponential</c:v>
                </c:pt>
                <c:pt idx="6">
                  <c:v>500K Exponential</c:v>
                </c:pt>
                <c:pt idx="7">
                  <c:v>1000K Exponential</c:v>
                </c:pt>
                <c:pt idx="8">
                  <c:v>100K Clusters(25,25,1)</c:v>
                </c:pt>
                <c:pt idx="9">
                  <c:v>100K Clusters(25,30000,5)</c:v>
                </c:pt>
                <c:pt idx="10">
                  <c:v>100K Clusters(50,50000,5)</c:v>
                </c:pt>
                <c:pt idx="11">
                  <c:v>100K Clusters(75,90000,5)</c:v>
                </c:pt>
                <c:pt idx="12">
                  <c:v>200K Clusters(75,90000,5)</c:v>
                </c:pt>
                <c:pt idx="13">
                  <c:v>500K Clusters(75,90000,5)</c:v>
                </c:pt>
                <c:pt idx="14">
                  <c:v>1000K Clusters(75,90000,5)</c:v>
                </c:pt>
                <c:pt idx="15">
                  <c:v>2000K Clusters(75,90000,5)</c:v>
                </c:pt>
                <c:pt idx="16">
                  <c:v>2000K Clusters(99,90000,2)</c:v>
                </c:pt>
              </c:strCache>
            </c:strRef>
          </c:cat>
          <c:val>
            <c:numRef>
              <c:f>Ints!$U$53:$U$69</c:f>
              <c:numCache>
                <c:formatCode>0.0</c:formatCode>
                <c:ptCount val="17"/>
                <c:pt idx="0">
                  <c:v>2</c:v>
                </c:pt>
                <c:pt idx="1">
                  <c:v>2.5499999999999998</c:v>
                </c:pt>
                <c:pt idx="2">
                  <c:v>1.7</c:v>
                </c:pt>
                <c:pt idx="3">
                  <c:v>1.33</c:v>
                </c:pt>
                <c:pt idx="4">
                  <c:v>1.8999999999999997</c:v>
                </c:pt>
                <c:pt idx="5">
                  <c:v>1.8999999999999997</c:v>
                </c:pt>
                <c:pt idx="6">
                  <c:v>1.8199999999999998</c:v>
                </c:pt>
                <c:pt idx="7">
                  <c:v>1.7800000000000002</c:v>
                </c:pt>
                <c:pt idx="8">
                  <c:v>1.5</c:v>
                </c:pt>
                <c:pt idx="9">
                  <c:v>1.4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2.1800000000000002</c:v>
                </c:pt>
                <c:pt idx="14">
                  <c:v>2.1800000000000002</c:v>
                </c:pt>
                <c:pt idx="15">
                  <c:v>2.1800000000000002</c:v>
                </c:pt>
                <c:pt idx="16">
                  <c:v>1.405</c:v>
                </c:pt>
              </c:numCache>
            </c:numRef>
          </c:val>
        </c:ser>
        <c:marker val="1"/>
        <c:axId val="76314112"/>
        <c:axId val="76315648"/>
      </c:lineChart>
      <c:catAx>
        <c:axId val="76314112"/>
        <c:scaling>
          <c:orientation val="minMax"/>
        </c:scaling>
        <c:axPos val="b"/>
        <c:tickLblPos val="nextTo"/>
        <c:crossAx val="76315648"/>
        <c:crosses val="autoZero"/>
        <c:auto val="1"/>
        <c:lblAlgn val="ctr"/>
        <c:lblOffset val="100"/>
      </c:catAx>
      <c:valAx>
        <c:axId val="76315648"/>
        <c:scaling>
          <c:orientation val="minMax"/>
        </c:scaling>
        <c:axPos val="l"/>
        <c:majorGridlines/>
        <c:numFmt formatCode="0.0" sourceLinked="1"/>
        <c:tickLblPos val="nextTo"/>
        <c:crossAx val="7631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03580630402876"/>
          <c:y val="0.46567721288360081"/>
          <c:w val="0.301483300825929"/>
          <c:h val="0.14553652624407865"/>
        </c:manualLayout>
      </c:layout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50</xdr:row>
      <xdr:rowOff>9525</xdr:rowOff>
    </xdr:from>
    <xdr:to>
      <xdr:col>6</xdr:col>
      <xdr:colOff>9525</xdr:colOff>
      <xdr:row>76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77</xdr:row>
      <xdr:rowOff>76200</xdr:rowOff>
    </xdr:from>
    <xdr:to>
      <xdr:col>6</xdr:col>
      <xdr:colOff>9526</xdr:colOff>
      <xdr:row>98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50</xdr:row>
      <xdr:rowOff>9525</xdr:rowOff>
    </xdr:from>
    <xdr:to>
      <xdr:col>11</xdr:col>
      <xdr:colOff>809626</xdr:colOff>
      <xdr:row>76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77</xdr:row>
      <xdr:rowOff>76200</xdr:rowOff>
    </xdr:from>
    <xdr:to>
      <xdr:col>11</xdr:col>
      <xdr:colOff>809626</xdr:colOff>
      <xdr:row>98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0" y="915006"/>
          <a:ext cx="451625" cy="1864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0.00747</cdr:y>
    </cdr:from>
    <cdr:to>
      <cdr:x>0.97451</cdr:x>
      <cdr:y>0.0833</cdr:y>
    </cdr:to>
    <cdr:sp macro="" textlink="">
      <cdr:nvSpPr>
        <cdr:cNvPr id="17" name="TextBox 9"/>
        <cdr:cNvSpPr txBox="1"/>
      </cdr:nvSpPr>
      <cdr:spPr>
        <a:xfrm xmlns:a="http://schemas.openxmlformats.org/drawingml/2006/main">
          <a:off x="619120" y="37120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200,000 items</a:t>
          </a:r>
        </a:p>
      </cdr:txBody>
    </cdr:sp>
  </cdr:relSizeAnchor>
  <cdr:relSizeAnchor xmlns:cdr="http://schemas.openxmlformats.org/drawingml/2006/chartDrawing">
    <cdr:from>
      <cdr:x>0.13137</cdr:x>
      <cdr:y>0.0613</cdr:y>
    </cdr:from>
    <cdr:to>
      <cdr:x>0.96863</cdr:x>
      <cdr:y>0.10536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38163" y="304787"/>
          <a:ext cx="4067200" cy="219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where each key is a pair of two random English words, concatenated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(200,000)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0.00555</cdr:y>
    </cdr:from>
    <cdr:to>
      <cdr:x>0.97451</cdr:x>
      <cdr:y>0.08138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9120" y="27595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1,000,000 items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0.16078</cdr:x>
      <cdr:y>0.05747</cdr:y>
    </cdr:from>
    <cdr:to>
      <cdr:x>0.94706</cdr:x>
      <cdr:y>0.10728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781049" y="285751"/>
          <a:ext cx="38195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where each key is one  of 31</a:t>
          </a:r>
          <a:r>
            <a:rPr lang="en-US" sz="1100" baseline="0">
              <a:latin typeface="+mn-lt"/>
              <a:ea typeface="+mn-ea"/>
              <a:cs typeface="+mn-cs"/>
            </a:rPr>
            <a:t> prefixes plus a random word</a:t>
          </a:r>
          <a:endParaRPr lang="en-US"/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(1,000,000)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85725</xdr:rowOff>
    </xdr:from>
    <xdr:to>
      <xdr:col>7</xdr:col>
      <xdr:colOff>552450</xdr:colOff>
      <xdr:row>83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70</xdr:row>
      <xdr:rowOff>95250</xdr:rowOff>
    </xdr:from>
    <xdr:to>
      <xdr:col>16</xdr:col>
      <xdr:colOff>95250</xdr:colOff>
      <xdr:row>95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0.5087</cdr:x>
      <cdr:y>0.25479</cdr:y>
    </cdr:from>
    <cdr:to>
      <cdr:x>0.5087</cdr:x>
      <cdr:y>0.79381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 flipH="1" flipV="1">
          <a:off x="1600201" y="3390900"/>
          <a:ext cx="34861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0.30435</cdr:x>
      <cdr:y>0.25626</cdr:y>
    </cdr:from>
    <cdr:to>
      <cdr:x>0.30435</cdr:x>
      <cdr:y>0.79234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 flipH="1" flipV="1">
          <a:off x="266702" y="3390900"/>
          <a:ext cx="34671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0.00431</cdr:x>
      <cdr:y>0.3432</cdr:y>
    </cdr:from>
    <cdr:to>
      <cdr:x>0.14224</cdr:x>
      <cdr:y>0.53254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1657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0.1051</cdr:x>
      <cdr:y>0.01926</cdr:y>
    </cdr:from>
    <cdr:to>
      <cdr:x>0.97391</cdr:x>
      <cdr:y>0.11075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7700" y="124564"/>
          <a:ext cx="5354191" cy="591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</a:t>
          </a:r>
          <a:r>
            <a:rPr lang="en-US" sz="1600" b="1" baseline="0"/>
            <a:t> required to add &amp; scan per 100,000 32-bit integers</a:t>
          </a:r>
          <a:endParaRPr lang="en-US" sz="1600" b="1"/>
        </a:p>
      </cdr:txBody>
    </cdr:sp>
  </cdr:relSizeAnchor>
  <cdr:relSizeAnchor xmlns:cdr="http://schemas.openxmlformats.org/drawingml/2006/chartDrawing">
    <cdr:from>
      <cdr:x>0.1051</cdr:x>
      <cdr:y>0.06373</cdr:y>
    </cdr:from>
    <cdr:to>
      <cdr:x>0.97246</cdr:x>
      <cdr:y>0.12898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700" y="412172"/>
          <a:ext cx="5345255" cy="422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aseline="0"/>
            <a:t>This chart shows several collection sizes (100K, 200K, 500K, 1000K)</a:t>
          </a:r>
        </a:p>
        <a:p xmlns:a="http://schemas.openxmlformats.org/drawingml/2006/main">
          <a:pPr algn="ctr"/>
          <a:r>
            <a:rPr lang="en-US" sz="1100" baseline="0"/>
            <a:t>and </a:t>
          </a:r>
          <a:r>
            <a:rPr lang="en-US" sz="1100" baseline="0">
              <a:latin typeface="Calibri"/>
              <a:ea typeface="+mn-ea"/>
              <a:cs typeface="+mn-cs"/>
            </a:rPr>
            <a:t>three key distributions  (random, exponential, clustered).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0.38543</cdr:y>
    </cdr:from>
    <cdr:to>
      <cdr:x>0.06872</cdr:x>
      <cdr:y>0.52466</cdr:y>
    </cdr:to>
    <cdr:sp macro="" textlink="">
      <cdr:nvSpPr>
        <cdr:cNvPr id="9" name="TextBox 3"/>
        <cdr:cNvSpPr txBox="1"/>
      </cdr:nvSpPr>
      <cdr:spPr>
        <a:xfrm xmlns:a="http://schemas.openxmlformats.org/drawingml/2006/main">
          <a:off x="0" y="2492759"/>
          <a:ext cx="423499" cy="900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Milliseconds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0.01376</cdr:x>
      <cdr:y>0</cdr:y>
    </cdr:from>
    <cdr:to>
      <cdr:x>0.96101</cdr:x>
      <cdr:y>0.14424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1" y="0"/>
          <a:ext cx="3933824" cy="68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600" b="1"/>
            <a:t>Memory</a:t>
          </a:r>
          <a:r>
            <a:rPr lang="en-US" sz="1600" b="1" baseline="0"/>
            <a:t> required per 100,000 32-bit integers</a:t>
          </a:r>
          <a:endParaRPr lang="en-US" sz="1600" b="1"/>
        </a:p>
      </cdr:txBody>
    </cdr:sp>
  </cdr:relSizeAnchor>
  <cdr:relSizeAnchor xmlns:cdr="http://schemas.openxmlformats.org/drawingml/2006/chartDrawing">
    <cdr:from>
      <cdr:x>0</cdr:x>
      <cdr:y>0.18182</cdr:y>
    </cdr:from>
    <cdr:to>
      <cdr:x>0.087</cdr:x>
      <cdr:y>0.40132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723900"/>
          <a:ext cx="451625" cy="873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Megabytes</a:t>
          </a:r>
        </a:p>
      </cdr:txBody>
    </cdr:sp>
  </cdr:relSizeAnchor>
  <cdr:relSizeAnchor xmlns:cdr="http://schemas.openxmlformats.org/drawingml/2006/chartDrawing">
    <cdr:from>
      <cdr:x>0.33257</cdr:x>
      <cdr:y>0.09256</cdr:y>
    </cdr:from>
    <cdr:to>
      <cdr:x>0.33257</cdr:x>
      <cdr:y>0.62777</cdr:y>
    </cdr:to>
    <cdr:sp macro="" textlink="">
      <cdr:nvSpPr>
        <cdr:cNvPr id="5" name="Straight Connector 4"/>
        <cdr:cNvSpPr/>
      </cdr:nvSpPr>
      <cdr:spPr>
        <a:xfrm xmlns:a="http://schemas.openxmlformats.org/drawingml/2006/main" rot="5400000" flipH="1" flipV="1">
          <a:off x="114300" y="1704975"/>
          <a:ext cx="25336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0.51376</cdr:x>
      <cdr:y>0.09256</cdr:y>
    </cdr:from>
    <cdr:to>
      <cdr:x>0.51376</cdr:x>
      <cdr:y>0.62777</cdr:y>
    </cdr:to>
    <cdr:sp macro="" textlink="">
      <cdr:nvSpPr>
        <cdr:cNvPr id="9" name="Straight Connector 8"/>
        <cdr:cNvSpPr/>
      </cdr:nvSpPr>
      <cdr:spPr>
        <a:xfrm xmlns:a="http://schemas.openxmlformats.org/drawingml/2006/main" rot="5400000" flipH="1" flipV="1">
          <a:off x="866775" y="1704975"/>
          <a:ext cx="25336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9"/>
  <sheetViews>
    <sheetView tabSelected="1" topLeftCell="A46" workbookViewId="0">
      <selection activeCell="A50" sqref="A50"/>
    </sheetView>
  </sheetViews>
  <sheetFormatPr defaultRowHeight="15"/>
  <cols>
    <col min="1" max="1" width="17.85546875" customWidth="1"/>
    <col min="2" max="2" width="8.7109375" customWidth="1"/>
    <col min="3" max="3" width="10.140625" customWidth="1"/>
    <col min="4" max="4" width="12.28515625" customWidth="1"/>
    <col min="5" max="5" width="13" customWidth="1"/>
    <col min="6" max="6" width="12.7109375" customWidth="1"/>
    <col min="7" max="7" width="11.42578125" customWidth="1"/>
    <col min="8" max="8" width="13.5703125" customWidth="1"/>
    <col min="9" max="9" width="13.42578125" customWidth="1"/>
    <col min="10" max="10" width="10.5703125" customWidth="1"/>
    <col min="11" max="11" width="12" customWidth="1"/>
    <col min="12" max="12" width="13" customWidth="1"/>
    <col min="15" max="15" width="13.7109375" customWidth="1"/>
    <col min="16" max="16" width="13.5703125" customWidth="1"/>
  </cols>
  <sheetData>
    <row r="2" spans="1:18">
      <c r="F2" s="2" t="s">
        <v>9</v>
      </c>
      <c r="H2" s="1" t="s">
        <v>3</v>
      </c>
      <c r="K2" s="1" t="s">
        <v>4</v>
      </c>
      <c r="N2" s="1" t="s">
        <v>5</v>
      </c>
      <c r="Q2" s="1" t="s">
        <v>12</v>
      </c>
    </row>
    <row r="3" spans="1:18">
      <c r="A3" t="s">
        <v>0</v>
      </c>
      <c r="B3" s="2" t="s">
        <v>16</v>
      </c>
      <c r="C3" s="2" t="s">
        <v>2</v>
      </c>
      <c r="D3" t="s">
        <v>1</v>
      </c>
      <c r="E3" s="2" t="s">
        <v>17</v>
      </c>
      <c r="F3" s="2" t="s">
        <v>10</v>
      </c>
      <c r="G3" s="2" t="s">
        <v>6</v>
      </c>
      <c r="H3" s="2" t="s">
        <v>7</v>
      </c>
      <c r="I3" s="2" t="s">
        <v>8</v>
      </c>
      <c r="J3" s="2" t="s">
        <v>6</v>
      </c>
      <c r="K3" s="2" t="s">
        <v>7</v>
      </c>
      <c r="L3" s="2" t="s">
        <v>15</v>
      </c>
      <c r="M3" s="2" t="s">
        <v>6</v>
      </c>
      <c r="N3" s="2" t="s">
        <v>7</v>
      </c>
      <c r="O3" s="2" t="s">
        <v>8</v>
      </c>
      <c r="P3" s="2" t="s">
        <v>13</v>
      </c>
      <c r="Q3" s="2" t="s">
        <v>14</v>
      </c>
      <c r="R3" s="3" t="s">
        <v>8</v>
      </c>
    </row>
    <row r="4" spans="1:18">
      <c r="A4" t="s">
        <v>11</v>
      </c>
      <c r="B4">
        <v>10</v>
      </c>
      <c r="C4">
        <v>41238</v>
      </c>
      <c r="D4">
        <v>41238</v>
      </c>
      <c r="E4">
        <f>C4/D4</f>
        <v>1</v>
      </c>
      <c r="F4">
        <v>1.3</v>
      </c>
      <c r="G4">
        <v>9</v>
      </c>
      <c r="H4">
        <v>7</v>
      </c>
      <c r="I4">
        <v>1</v>
      </c>
      <c r="J4">
        <v>107</v>
      </c>
      <c r="K4">
        <v>52</v>
      </c>
      <c r="L4">
        <v>1.1000000000000001</v>
      </c>
      <c r="M4">
        <v>91</v>
      </c>
      <c r="N4">
        <v>47</v>
      </c>
      <c r="O4">
        <v>0.9</v>
      </c>
      <c r="P4">
        <v>85</v>
      </c>
      <c r="Q4">
        <v>43</v>
      </c>
      <c r="R4">
        <v>0.7</v>
      </c>
    </row>
    <row r="5" spans="1:18">
      <c r="A5" t="s">
        <v>18</v>
      </c>
      <c r="B5">
        <v>2</v>
      </c>
      <c r="C5">
        <v>200000</v>
      </c>
      <c r="D5">
        <v>200000</v>
      </c>
      <c r="E5">
        <f t="shared" ref="E5:E24" si="0">C5/D5</f>
        <v>1</v>
      </c>
      <c r="F5">
        <v>9.6999999999999993</v>
      </c>
      <c r="G5">
        <v>62</v>
      </c>
      <c r="H5">
        <v>85</v>
      </c>
      <c r="I5">
        <v>5.0999999999999996</v>
      </c>
      <c r="J5">
        <v>773</v>
      </c>
      <c r="K5">
        <v>421</v>
      </c>
      <c r="L5">
        <v>5.3</v>
      </c>
      <c r="M5">
        <v>765</v>
      </c>
      <c r="N5">
        <v>429</v>
      </c>
      <c r="O5">
        <v>6.4</v>
      </c>
      <c r="P5">
        <v>772</v>
      </c>
      <c r="Q5">
        <v>343</v>
      </c>
      <c r="R5">
        <v>5</v>
      </c>
    </row>
    <row r="6" spans="1:18">
      <c r="A6" t="s">
        <v>18</v>
      </c>
      <c r="B6">
        <v>2</v>
      </c>
      <c r="C6">
        <v>200000</v>
      </c>
      <c r="D6">
        <v>1000</v>
      </c>
      <c r="E6">
        <f t="shared" si="0"/>
        <v>200</v>
      </c>
      <c r="F6">
        <v>9.6999999999999993</v>
      </c>
      <c r="G6">
        <v>101</v>
      </c>
      <c r="H6">
        <v>85</v>
      </c>
      <c r="I6">
        <v>5.0999999999999996</v>
      </c>
      <c r="J6">
        <v>531</v>
      </c>
      <c r="K6">
        <v>312</v>
      </c>
      <c r="L6">
        <v>5.4</v>
      </c>
      <c r="M6">
        <v>640</v>
      </c>
      <c r="N6">
        <v>280</v>
      </c>
      <c r="O6">
        <v>7.7</v>
      </c>
    </row>
    <row r="7" spans="1:18">
      <c r="A7" t="s">
        <v>18</v>
      </c>
      <c r="B7">
        <v>2</v>
      </c>
      <c r="C7">
        <v>200000</v>
      </c>
      <c r="D7">
        <v>500</v>
      </c>
      <c r="E7">
        <f t="shared" si="0"/>
        <v>400</v>
      </c>
      <c r="F7">
        <v>9.6999999999999993</v>
      </c>
      <c r="G7">
        <v>101</v>
      </c>
      <c r="H7">
        <v>93</v>
      </c>
      <c r="I7">
        <v>5.0999999999999996</v>
      </c>
      <c r="J7">
        <v>523</v>
      </c>
      <c r="K7">
        <v>328</v>
      </c>
      <c r="L7">
        <v>5.4</v>
      </c>
      <c r="M7">
        <v>616</v>
      </c>
      <c r="N7">
        <v>273</v>
      </c>
      <c r="O7">
        <v>7.7</v>
      </c>
    </row>
    <row r="8" spans="1:18">
      <c r="A8" t="s">
        <v>18</v>
      </c>
      <c r="B8">
        <v>2</v>
      </c>
      <c r="C8">
        <v>200000</v>
      </c>
      <c r="D8">
        <v>250</v>
      </c>
      <c r="E8">
        <f t="shared" si="0"/>
        <v>800</v>
      </c>
      <c r="F8">
        <v>9.6999999999999993</v>
      </c>
      <c r="G8">
        <v>93</v>
      </c>
      <c r="H8">
        <v>85</v>
      </c>
      <c r="I8">
        <v>5.0999999999999996</v>
      </c>
      <c r="J8">
        <v>484</v>
      </c>
      <c r="K8">
        <v>288</v>
      </c>
      <c r="L8">
        <v>5.4</v>
      </c>
      <c r="M8">
        <v>624</v>
      </c>
      <c r="N8">
        <v>288</v>
      </c>
      <c r="O8">
        <v>8.1</v>
      </c>
    </row>
    <row r="9" spans="1:18">
      <c r="A9" t="s">
        <v>18</v>
      </c>
      <c r="B9">
        <v>2</v>
      </c>
      <c r="C9">
        <v>200000</v>
      </c>
      <c r="D9">
        <v>125</v>
      </c>
      <c r="E9">
        <f t="shared" si="0"/>
        <v>1600</v>
      </c>
      <c r="F9">
        <v>9.6999999999999993</v>
      </c>
      <c r="G9">
        <v>101</v>
      </c>
      <c r="H9">
        <v>81</v>
      </c>
      <c r="I9">
        <v>5.2</v>
      </c>
      <c r="J9">
        <v>405</v>
      </c>
      <c r="K9">
        <v>250</v>
      </c>
      <c r="L9">
        <v>5.4</v>
      </c>
      <c r="M9">
        <v>710</v>
      </c>
      <c r="N9">
        <v>265</v>
      </c>
      <c r="O9">
        <v>9.1</v>
      </c>
      <c r="P9">
        <v>717</v>
      </c>
      <c r="Q9">
        <v>218</v>
      </c>
      <c r="R9">
        <v>7.1</v>
      </c>
    </row>
    <row r="10" spans="1:18">
      <c r="A10" t="s">
        <v>18</v>
      </c>
      <c r="B10">
        <v>2</v>
      </c>
      <c r="C10">
        <v>200000</v>
      </c>
      <c r="D10">
        <v>64</v>
      </c>
      <c r="E10">
        <f t="shared" si="0"/>
        <v>3125</v>
      </c>
      <c r="F10">
        <v>9.6999999999999993</v>
      </c>
      <c r="G10">
        <v>101</v>
      </c>
      <c r="H10">
        <v>101</v>
      </c>
      <c r="I10">
        <v>5.3</v>
      </c>
      <c r="J10">
        <v>335</v>
      </c>
      <c r="K10">
        <v>218</v>
      </c>
      <c r="L10">
        <v>5.5</v>
      </c>
      <c r="M10">
        <v>648</v>
      </c>
      <c r="N10">
        <v>234</v>
      </c>
      <c r="O10">
        <v>9.1999999999999993</v>
      </c>
    </row>
    <row r="11" spans="1:18">
      <c r="A11" t="s">
        <v>18</v>
      </c>
      <c r="B11">
        <v>2</v>
      </c>
      <c r="C11">
        <v>200000</v>
      </c>
      <c r="D11">
        <v>32</v>
      </c>
      <c r="E11">
        <f t="shared" si="0"/>
        <v>6250</v>
      </c>
      <c r="F11">
        <v>9.6999999999999993</v>
      </c>
      <c r="G11">
        <v>85</v>
      </c>
      <c r="H11">
        <v>93</v>
      </c>
      <c r="I11">
        <v>5.5</v>
      </c>
      <c r="J11">
        <v>265</v>
      </c>
      <c r="K11">
        <v>171</v>
      </c>
      <c r="L11">
        <v>5.7</v>
      </c>
      <c r="M11">
        <v>390</v>
      </c>
      <c r="N11">
        <v>187</v>
      </c>
      <c r="O11">
        <v>6.7</v>
      </c>
    </row>
    <row r="12" spans="1:18">
      <c r="A12" t="s">
        <v>18</v>
      </c>
      <c r="B12">
        <v>2</v>
      </c>
      <c r="C12">
        <v>200000</v>
      </c>
      <c r="D12">
        <v>16</v>
      </c>
      <c r="E12">
        <f t="shared" si="0"/>
        <v>12500</v>
      </c>
      <c r="F12">
        <v>9.6999999999999993</v>
      </c>
      <c r="G12">
        <v>85</v>
      </c>
      <c r="H12">
        <v>62</v>
      </c>
      <c r="I12">
        <v>6</v>
      </c>
      <c r="J12">
        <v>187</v>
      </c>
      <c r="K12">
        <v>125</v>
      </c>
      <c r="L12">
        <v>6.1</v>
      </c>
      <c r="M12">
        <v>351</v>
      </c>
      <c r="N12">
        <v>148</v>
      </c>
      <c r="O12">
        <v>7.3</v>
      </c>
    </row>
    <row r="13" spans="1:18">
      <c r="A13" t="s">
        <v>18</v>
      </c>
      <c r="B13">
        <v>2</v>
      </c>
      <c r="C13">
        <v>200000</v>
      </c>
      <c r="D13">
        <v>8</v>
      </c>
      <c r="E13">
        <f t="shared" si="0"/>
        <v>25000</v>
      </c>
      <c r="F13">
        <v>9.6999999999999993</v>
      </c>
      <c r="G13">
        <v>93</v>
      </c>
      <c r="H13">
        <v>62</v>
      </c>
      <c r="I13">
        <v>6.9</v>
      </c>
      <c r="J13">
        <v>132</v>
      </c>
      <c r="K13">
        <v>78</v>
      </c>
      <c r="L13">
        <v>6.9</v>
      </c>
      <c r="M13">
        <v>398</v>
      </c>
      <c r="N13">
        <v>140</v>
      </c>
      <c r="O13">
        <v>9.3000000000000007</v>
      </c>
    </row>
    <row r="14" spans="1:18">
      <c r="A14" t="s">
        <v>18</v>
      </c>
      <c r="B14">
        <v>2</v>
      </c>
      <c r="C14">
        <v>200000</v>
      </c>
      <c r="D14">
        <v>4</v>
      </c>
      <c r="E14">
        <f t="shared" si="0"/>
        <v>50000</v>
      </c>
      <c r="F14">
        <v>9.6999999999999993</v>
      </c>
      <c r="G14">
        <v>89</v>
      </c>
      <c r="H14">
        <v>50</v>
      </c>
      <c r="I14">
        <v>8.6999999999999993</v>
      </c>
      <c r="J14">
        <v>101</v>
      </c>
      <c r="K14">
        <v>62</v>
      </c>
      <c r="L14">
        <v>8.4</v>
      </c>
      <c r="M14">
        <v>406</v>
      </c>
      <c r="N14">
        <v>109</v>
      </c>
      <c r="O14">
        <v>10.7</v>
      </c>
      <c r="P14">
        <v>429</v>
      </c>
      <c r="Q14">
        <v>109</v>
      </c>
      <c r="R14">
        <v>8.8000000000000007</v>
      </c>
    </row>
    <row r="15" spans="1:18">
      <c r="A15" t="s">
        <v>19</v>
      </c>
      <c r="B15">
        <v>1</v>
      </c>
      <c r="C15">
        <v>1000000</v>
      </c>
      <c r="D15">
        <v>1000000</v>
      </c>
      <c r="E15">
        <f t="shared" si="0"/>
        <v>1</v>
      </c>
      <c r="F15">
        <v>48.4</v>
      </c>
      <c r="G15">
        <f>(406+546)/2</f>
        <v>476</v>
      </c>
      <c r="H15">
        <v>460</v>
      </c>
      <c r="I15">
        <v>25.4</v>
      </c>
      <c r="J15">
        <v>5593</v>
      </c>
      <c r="K15">
        <v>3031</v>
      </c>
      <c r="L15">
        <v>26.7</v>
      </c>
      <c r="M15">
        <v>4234</v>
      </c>
      <c r="N15">
        <v>2562</v>
      </c>
      <c r="O15">
        <v>25.7</v>
      </c>
      <c r="P15">
        <v>4390</v>
      </c>
      <c r="Q15">
        <v>1968</v>
      </c>
      <c r="R15">
        <v>19.5</v>
      </c>
    </row>
    <row r="16" spans="1:18">
      <c r="A16" t="s">
        <v>20</v>
      </c>
      <c r="B16">
        <v>1</v>
      </c>
      <c r="C16">
        <v>1000000</v>
      </c>
      <c r="D16">
        <v>1000000</v>
      </c>
      <c r="E16">
        <f t="shared" si="0"/>
        <v>1</v>
      </c>
      <c r="F16">
        <v>39.9</v>
      </c>
      <c r="G16">
        <v>460</v>
      </c>
      <c r="H16">
        <v>453</v>
      </c>
      <c r="I16">
        <v>25.4</v>
      </c>
      <c r="J16">
        <v>5140</v>
      </c>
      <c r="K16">
        <v>2968</v>
      </c>
      <c r="L16">
        <v>26.7</v>
      </c>
      <c r="M16">
        <v>4046</v>
      </c>
      <c r="N16">
        <v>2265</v>
      </c>
      <c r="O16">
        <v>21.3</v>
      </c>
      <c r="P16">
        <v>3811</v>
      </c>
      <c r="Q16">
        <v>1734</v>
      </c>
      <c r="R16">
        <v>16.5</v>
      </c>
    </row>
    <row r="17" spans="1:15">
      <c r="A17" t="s">
        <v>20</v>
      </c>
      <c r="B17">
        <v>1</v>
      </c>
      <c r="C17">
        <v>1000000</v>
      </c>
      <c r="D17">
        <v>500</v>
      </c>
      <c r="E17">
        <f t="shared" si="0"/>
        <v>2000</v>
      </c>
      <c r="F17">
        <v>39.9</v>
      </c>
      <c r="G17">
        <v>1000</v>
      </c>
      <c r="H17">
        <v>562</v>
      </c>
      <c r="I17">
        <v>25.6</v>
      </c>
      <c r="J17">
        <v>3453</v>
      </c>
      <c r="K17">
        <v>1953</v>
      </c>
      <c r="L17">
        <v>26.8</v>
      </c>
      <c r="M17">
        <v>3171</v>
      </c>
      <c r="N17">
        <v>1453</v>
      </c>
      <c r="O17">
        <v>24.9</v>
      </c>
    </row>
    <row r="18" spans="1:15">
      <c r="A18" t="s">
        <v>20</v>
      </c>
      <c r="B18">
        <v>1</v>
      </c>
      <c r="C18">
        <v>1000000</v>
      </c>
      <c r="D18">
        <v>250</v>
      </c>
      <c r="E18">
        <f t="shared" si="0"/>
        <v>4000</v>
      </c>
      <c r="F18">
        <v>39.9</v>
      </c>
      <c r="G18">
        <v>1000</v>
      </c>
      <c r="H18">
        <v>593</v>
      </c>
      <c r="I18">
        <v>25.7</v>
      </c>
      <c r="J18">
        <v>2765</v>
      </c>
      <c r="K18">
        <v>1671</v>
      </c>
      <c r="L18">
        <v>26.9</v>
      </c>
      <c r="M18">
        <v>3578</v>
      </c>
      <c r="N18">
        <v>1390</v>
      </c>
      <c r="O18">
        <v>29.2</v>
      </c>
    </row>
    <row r="19" spans="1:15">
      <c r="A19" t="s">
        <v>20</v>
      </c>
      <c r="B19">
        <v>1</v>
      </c>
      <c r="C19">
        <v>1000000</v>
      </c>
      <c r="D19">
        <v>125</v>
      </c>
      <c r="E19">
        <f t="shared" si="0"/>
        <v>8000</v>
      </c>
      <c r="F19">
        <v>39.9</v>
      </c>
      <c r="G19">
        <v>937</v>
      </c>
      <c r="H19">
        <v>546</v>
      </c>
      <c r="I19">
        <v>26</v>
      </c>
      <c r="J19">
        <v>2453</v>
      </c>
      <c r="K19">
        <v>1515</v>
      </c>
      <c r="L19">
        <v>27.2</v>
      </c>
      <c r="M19">
        <v>4031</v>
      </c>
      <c r="N19">
        <v>1296</v>
      </c>
      <c r="O19">
        <v>37</v>
      </c>
    </row>
    <row r="20" spans="1:15">
      <c r="A20" t="s">
        <v>20</v>
      </c>
      <c r="B20">
        <v>1</v>
      </c>
      <c r="C20">
        <v>1000000</v>
      </c>
      <c r="D20">
        <v>64</v>
      </c>
      <c r="E20">
        <f t="shared" si="0"/>
        <v>15625</v>
      </c>
      <c r="F20">
        <v>39.9</v>
      </c>
      <c r="G20">
        <v>796</v>
      </c>
      <c r="H20">
        <v>515</v>
      </c>
      <c r="I20">
        <v>26.6</v>
      </c>
      <c r="J20">
        <v>2375</v>
      </c>
      <c r="K20">
        <v>1140</v>
      </c>
      <c r="L20">
        <v>27.7</v>
      </c>
      <c r="M20">
        <v>3687</v>
      </c>
      <c r="N20">
        <v>1093</v>
      </c>
      <c r="O20">
        <v>42</v>
      </c>
    </row>
    <row r="21" spans="1:15">
      <c r="A21" t="s">
        <v>20</v>
      </c>
      <c r="B21">
        <v>1</v>
      </c>
      <c r="C21">
        <v>1000000</v>
      </c>
      <c r="D21">
        <v>32</v>
      </c>
      <c r="E21">
        <f t="shared" si="0"/>
        <v>31250</v>
      </c>
      <c r="F21">
        <v>39.9</v>
      </c>
      <c r="G21">
        <v>718</v>
      </c>
      <c r="H21">
        <v>437</v>
      </c>
      <c r="I21">
        <v>27.7</v>
      </c>
      <c r="J21">
        <v>1609</v>
      </c>
      <c r="K21">
        <v>890</v>
      </c>
      <c r="L21">
        <v>28.6</v>
      </c>
      <c r="M21">
        <v>2015</v>
      </c>
      <c r="N21">
        <v>906</v>
      </c>
      <c r="O21">
        <v>31.1</v>
      </c>
    </row>
    <row r="22" spans="1:15">
      <c r="A22" t="s">
        <v>20</v>
      </c>
      <c r="B22">
        <v>1</v>
      </c>
      <c r="C22">
        <v>1000000</v>
      </c>
      <c r="D22">
        <v>16</v>
      </c>
      <c r="E22">
        <f t="shared" si="0"/>
        <v>62500</v>
      </c>
      <c r="F22">
        <v>39.9</v>
      </c>
      <c r="G22">
        <v>609</v>
      </c>
      <c r="H22">
        <v>328</v>
      </c>
      <c r="I22">
        <v>29.9</v>
      </c>
      <c r="J22">
        <v>1343</v>
      </c>
      <c r="K22">
        <v>656</v>
      </c>
      <c r="L22">
        <v>30.5</v>
      </c>
      <c r="M22">
        <v>1953</v>
      </c>
      <c r="N22">
        <v>640</v>
      </c>
      <c r="O22">
        <v>30.3</v>
      </c>
    </row>
    <row r="23" spans="1:15">
      <c r="A23" t="s">
        <v>20</v>
      </c>
      <c r="B23">
        <v>1</v>
      </c>
      <c r="C23">
        <v>1000000</v>
      </c>
      <c r="D23">
        <v>8</v>
      </c>
      <c r="E23">
        <f t="shared" si="0"/>
        <v>125000</v>
      </c>
      <c r="F23">
        <v>39.9</v>
      </c>
      <c r="G23">
        <v>921</v>
      </c>
      <c r="H23">
        <v>296</v>
      </c>
      <c r="I23">
        <v>34.5</v>
      </c>
      <c r="J23">
        <v>1015</v>
      </c>
      <c r="K23">
        <v>453</v>
      </c>
      <c r="L23">
        <v>34.299999999999997</v>
      </c>
      <c r="M23">
        <v>2140</v>
      </c>
      <c r="N23">
        <v>562</v>
      </c>
      <c r="O23">
        <v>38.6</v>
      </c>
    </row>
    <row r="24" spans="1:15">
      <c r="A24" t="s">
        <v>20</v>
      </c>
      <c r="B24">
        <v>1</v>
      </c>
      <c r="C24">
        <v>1000000</v>
      </c>
      <c r="D24">
        <v>4</v>
      </c>
      <c r="E24">
        <f t="shared" si="0"/>
        <v>250000</v>
      </c>
      <c r="F24">
        <v>39.9</v>
      </c>
      <c r="G24">
        <v>796</v>
      </c>
      <c r="H24">
        <v>265</v>
      </c>
      <c r="I24">
        <v>43.4</v>
      </c>
      <c r="J24">
        <v>1187</v>
      </c>
      <c r="K24">
        <v>312</v>
      </c>
      <c r="L24">
        <v>42</v>
      </c>
      <c r="M24">
        <v>1390</v>
      </c>
      <c r="N24">
        <v>515</v>
      </c>
      <c r="O24">
        <v>44.3</v>
      </c>
    </row>
    <row r="26" spans="1:15">
      <c r="C26" t="s">
        <v>21</v>
      </c>
      <c r="F26" t="s">
        <v>25</v>
      </c>
      <c r="I26" t="s">
        <v>26</v>
      </c>
    </row>
    <row r="27" spans="1:15">
      <c r="A27" t="s">
        <v>0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22</v>
      </c>
      <c r="J27" t="s">
        <v>24</v>
      </c>
      <c r="K27" t="s">
        <v>23</v>
      </c>
    </row>
    <row r="28" spans="1:15">
      <c r="A28" t="str">
        <f t="shared" ref="A28:A38" si="1">A5</f>
        <v xml:space="preserve">200K pairs         </v>
      </c>
      <c r="B28">
        <f>D5</f>
        <v>200000</v>
      </c>
      <c r="C28">
        <f t="shared" ref="C28:C38" si="2">G5</f>
        <v>62</v>
      </c>
      <c r="D28">
        <f t="shared" ref="D28:D38" si="3">J5</f>
        <v>773</v>
      </c>
      <c r="E28">
        <f t="shared" ref="E28:E38" si="4">M5</f>
        <v>765</v>
      </c>
      <c r="F28">
        <f t="shared" ref="F28:F38" si="5">H5</f>
        <v>85</v>
      </c>
      <c r="G28">
        <f t="shared" ref="G28:G38" si="6">K5</f>
        <v>421</v>
      </c>
      <c r="H28">
        <f t="shared" ref="H28:H38" si="7">N5</f>
        <v>429</v>
      </c>
      <c r="I28">
        <f t="shared" ref="I28:I38" si="8">I5+F5</f>
        <v>14.799999999999999</v>
      </c>
      <c r="J28">
        <f t="shared" ref="J28:J38" si="9">L5+F5</f>
        <v>15</v>
      </c>
      <c r="K28">
        <f t="shared" ref="K28:K38" si="10">O5</f>
        <v>6.4</v>
      </c>
    </row>
    <row r="29" spans="1:15">
      <c r="A29" t="str">
        <f t="shared" si="1"/>
        <v xml:space="preserve">200K pairs         </v>
      </c>
      <c r="B29">
        <f t="shared" ref="B29:B37" si="11">D6</f>
        <v>1000</v>
      </c>
      <c r="C29">
        <f t="shared" si="2"/>
        <v>101</v>
      </c>
      <c r="D29">
        <f t="shared" si="3"/>
        <v>531</v>
      </c>
      <c r="E29">
        <f t="shared" si="4"/>
        <v>640</v>
      </c>
      <c r="F29">
        <f t="shared" si="5"/>
        <v>85</v>
      </c>
      <c r="G29">
        <f t="shared" si="6"/>
        <v>312</v>
      </c>
      <c r="H29">
        <f t="shared" si="7"/>
        <v>280</v>
      </c>
      <c r="I29">
        <f t="shared" si="8"/>
        <v>14.799999999999999</v>
      </c>
      <c r="J29">
        <f t="shared" si="9"/>
        <v>15.1</v>
      </c>
      <c r="K29">
        <f t="shared" si="10"/>
        <v>7.7</v>
      </c>
    </row>
    <row r="30" spans="1:15">
      <c r="A30" t="str">
        <f t="shared" si="1"/>
        <v xml:space="preserve">200K pairs         </v>
      </c>
      <c r="B30">
        <f t="shared" si="11"/>
        <v>500</v>
      </c>
      <c r="C30">
        <f t="shared" si="2"/>
        <v>101</v>
      </c>
      <c r="D30">
        <f t="shared" si="3"/>
        <v>523</v>
      </c>
      <c r="E30">
        <f t="shared" si="4"/>
        <v>616</v>
      </c>
      <c r="F30">
        <f t="shared" si="5"/>
        <v>93</v>
      </c>
      <c r="G30">
        <f t="shared" si="6"/>
        <v>328</v>
      </c>
      <c r="H30">
        <f t="shared" si="7"/>
        <v>273</v>
      </c>
      <c r="I30">
        <f t="shared" si="8"/>
        <v>14.799999999999999</v>
      </c>
      <c r="J30">
        <f t="shared" si="9"/>
        <v>15.1</v>
      </c>
      <c r="K30">
        <f t="shared" si="10"/>
        <v>7.7</v>
      </c>
    </row>
    <row r="31" spans="1:15">
      <c r="A31" t="str">
        <f t="shared" si="1"/>
        <v xml:space="preserve">200K pairs         </v>
      </c>
      <c r="B31">
        <f t="shared" si="11"/>
        <v>250</v>
      </c>
      <c r="C31">
        <f t="shared" si="2"/>
        <v>93</v>
      </c>
      <c r="D31">
        <f t="shared" si="3"/>
        <v>484</v>
      </c>
      <c r="E31">
        <f t="shared" si="4"/>
        <v>624</v>
      </c>
      <c r="F31">
        <f t="shared" si="5"/>
        <v>85</v>
      </c>
      <c r="G31">
        <f t="shared" si="6"/>
        <v>288</v>
      </c>
      <c r="H31">
        <f t="shared" si="7"/>
        <v>288</v>
      </c>
      <c r="I31">
        <f t="shared" si="8"/>
        <v>14.799999999999999</v>
      </c>
      <c r="J31">
        <f t="shared" si="9"/>
        <v>15.1</v>
      </c>
      <c r="K31">
        <f t="shared" si="10"/>
        <v>8.1</v>
      </c>
    </row>
    <row r="32" spans="1:15">
      <c r="A32" t="str">
        <f t="shared" si="1"/>
        <v xml:space="preserve">200K pairs         </v>
      </c>
      <c r="B32">
        <f t="shared" si="11"/>
        <v>125</v>
      </c>
      <c r="C32">
        <f t="shared" si="2"/>
        <v>101</v>
      </c>
      <c r="D32">
        <f t="shared" si="3"/>
        <v>405</v>
      </c>
      <c r="E32">
        <f t="shared" si="4"/>
        <v>710</v>
      </c>
      <c r="F32">
        <f t="shared" si="5"/>
        <v>81</v>
      </c>
      <c r="G32">
        <f t="shared" si="6"/>
        <v>250</v>
      </c>
      <c r="H32">
        <f t="shared" si="7"/>
        <v>265</v>
      </c>
      <c r="I32">
        <f t="shared" si="8"/>
        <v>14.899999999999999</v>
      </c>
      <c r="J32">
        <f t="shared" si="9"/>
        <v>15.1</v>
      </c>
      <c r="K32">
        <f t="shared" si="10"/>
        <v>9.1</v>
      </c>
    </row>
    <row r="33" spans="1:11">
      <c r="A33" t="str">
        <f t="shared" si="1"/>
        <v xml:space="preserve">200K pairs         </v>
      </c>
      <c r="B33">
        <f t="shared" si="11"/>
        <v>64</v>
      </c>
      <c r="C33">
        <f t="shared" si="2"/>
        <v>101</v>
      </c>
      <c r="D33">
        <f t="shared" si="3"/>
        <v>335</v>
      </c>
      <c r="E33">
        <f t="shared" si="4"/>
        <v>648</v>
      </c>
      <c r="F33">
        <f t="shared" si="5"/>
        <v>101</v>
      </c>
      <c r="G33">
        <f t="shared" si="6"/>
        <v>218</v>
      </c>
      <c r="H33">
        <f t="shared" si="7"/>
        <v>234</v>
      </c>
      <c r="I33">
        <f t="shared" si="8"/>
        <v>15</v>
      </c>
      <c r="J33">
        <f t="shared" si="9"/>
        <v>15.2</v>
      </c>
      <c r="K33">
        <f t="shared" si="10"/>
        <v>9.1999999999999993</v>
      </c>
    </row>
    <row r="34" spans="1:11">
      <c r="A34" t="str">
        <f t="shared" si="1"/>
        <v xml:space="preserve">200K pairs         </v>
      </c>
      <c r="B34">
        <f t="shared" si="11"/>
        <v>32</v>
      </c>
      <c r="C34">
        <f t="shared" si="2"/>
        <v>85</v>
      </c>
      <c r="D34">
        <f t="shared" si="3"/>
        <v>265</v>
      </c>
      <c r="E34">
        <f t="shared" si="4"/>
        <v>390</v>
      </c>
      <c r="F34">
        <f t="shared" si="5"/>
        <v>93</v>
      </c>
      <c r="G34">
        <f t="shared" si="6"/>
        <v>171</v>
      </c>
      <c r="H34">
        <f t="shared" si="7"/>
        <v>187</v>
      </c>
      <c r="I34">
        <f t="shared" si="8"/>
        <v>15.2</v>
      </c>
      <c r="J34">
        <f t="shared" si="9"/>
        <v>15.399999999999999</v>
      </c>
      <c r="K34">
        <f t="shared" si="10"/>
        <v>6.7</v>
      </c>
    </row>
    <row r="35" spans="1:11">
      <c r="A35" t="str">
        <f t="shared" si="1"/>
        <v xml:space="preserve">200K pairs         </v>
      </c>
      <c r="B35">
        <f t="shared" si="11"/>
        <v>16</v>
      </c>
      <c r="C35">
        <f t="shared" si="2"/>
        <v>85</v>
      </c>
      <c r="D35">
        <f t="shared" si="3"/>
        <v>187</v>
      </c>
      <c r="E35">
        <f t="shared" si="4"/>
        <v>351</v>
      </c>
      <c r="F35">
        <f t="shared" si="5"/>
        <v>62</v>
      </c>
      <c r="G35">
        <f t="shared" si="6"/>
        <v>125</v>
      </c>
      <c r="H35">
        <f t="shared" si="7"/>
        <v>148</v>
      </c>
      <c r="I35">
        <f t="shared" si="8"/>
        <v>15.7</v>
      </c>
      <c r="J35">
        <f t="shared" si="9"/>
        <v>15.799999999999999</v>
      </c>
      <c r="K35">
        <f t="shared" si="10"/>
        <v>7.3</v>
      </c>
    </row>
    <row r="36" spans="1:11">
      <c r="A36" t="str">
        <f t="shared" si="1"/>
        <v xml:space="preserve">200K pairs         </v>
      </c>
      <c r="B36">
        <f t="shared" si="11"/>
        <v>8</v>
      </c>
      <c r="C36">
        <f t="shared" si="2"/>
        <v>93</v>
      </c>
      <c r="D36">
        <f t="shared" si="3"/>
        <v>132</v>
      </c>
      <c r="E36">
        <f t="shared" si="4"/>
        <v>398</v>
      </c>
      <c r="F36">
        <f t="shared" si="5"/>
        <v>62</v>
      </c>
      <c r="G36">
        <f t="shared" si="6"/>
        <v>78</v>
      </c>
      <c r="H36">
        <f t="shared" si="7"/>
        <v>140</v>
      </c>
      <c r="I36">
        <f t="shared" si="8"/>
        <v>16.600000000000001</v>
      </c>
      <c r="J36">
        <f t="shared" si="9"/>
        <v>16.600000000000001</v>
      </c>
      <c r="K36">
        <f t="shared" si="10"/>
        <v>9.3000000000000007</v>
      </c>
    </row>
    <row r="37" spans="1:11">
      <c r="A37" t="str">
        <f t="shared" si="1"/>
        <v xml:space="preserve">200K pairs         </v>
      </c>
      <c r="B37">
        <f t="shared" si="11"/>
        <v>4</v>
      </c>
      <c r="C37">
        <f t="shared" si="2"/>
        <v>89</v>
      </c>
      <c r="D37">
        <f t="shared" si="3"/>
        <v>101</v>
      </c>
      <c r="E37">
        <f t="shared" si="4"/>
        <v>406</v>
      </c>
      <c r="F37">
        <f t="shared" si="5"/>
        <v>50</v>
      </c>
      <c r="G37">
        <f t="shared" si="6"/>
        <v>62</v>
      </c>
      <c r="H37">
        <f t="shared" si="7"/>
        <v>109</v>
      </c>
      <c r="I37">
        <f t="shared" si="8"/>
        <v>18.399999999999999</v>
      </c>
      <c r="J37">
        <f t="shared" si="9"/>
        <v>18.100000000000001</v>
      </c>
      <c r="K37">
        <f t="shared" si="10"/>
        <v>10.7</v>
      </c>
    </row>
    <row r="38" spans="1:11">
      <c r="A38" t="str">
        <f t="shared" si="1"/>
        <v xml:space="preserve">1M pairs           </v>
      </c>
      <c r="B38">
        <f>D15</f>
        <v>1000000</v>
      </c>
      <c r="C38">
        <f t="shared" si="2"/>
        <v>476</v>
      </c>
      <c r="D38">
        <f t="shared" si="3"/>
        <v>5593</v>
      </c>
      <c r="E38">
        <f t="shared" si="4"/>
        <v>4234</v>
      </c>
      <c r="F38">
        <f t="shared" si="5"/>
        <v>460</v>
      </c>
      <c r="G38">
        <f t="shared" si="6"/>
        <v>3031</v>
      </c>
      <c r="H38">
        <f t="shared" si="7"/>
        <v>2562</v>
      </c>
      <c r="I38">
        <f t="shared" si="8"/>
        <v>73.8</v>
      </c>
      <c r="J38">
        <f t="shared" si="9"/>
        <v>75.099999999999994</v>
      </c>
      <c r="K38">
        <f t="shared" si="10"/>
        <v>25.7</v>
      </c>
    </row>
    <row r="39" spans="1:11">
      <c r="A39" t="s">
        <v>0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22</v>
      </c>
      <c r="J39" t="s">
        <v>24</v>
      </c>
      <c r="K39" t="s">
        <v>23</v>
      </c>
    </row>
    <row r="40" spans="1:11">
      <c r="A40" t="str">
        <f t="shared" ref="A40:A48" si="12">A16</f>
        <v>1M pairs, 31 prefs.</v>
      </c>
      <c r="B40">
        <f>D16</f>
        <v>1000000</v>
      </c>
      <c r="C40">
        <f t="shared" ref="C40:C48" si="13">G16</f>
        <v>460</v>
      </c>
      <c r="D40">
        <f t="shared" ref="D40:D48" si="14">J16</f>
        <v>5140</v>
      </c>
      <c r="E40">
        <f t="shared" ref="E40:E48" si="15">M16</f>
        <v>4046</v>
      </c>
      <c r="F40">
        <f t="shared" ref="F40:F48" si="16">H16</f>
        <v>453</v>
      </c>
      <c r="G40">
        <f t="shared" ref="G40:G48" si="17">K16</f>
        <v>2968</v>
      </c>
      <c r="H40">
        <f t="shared" ref="H40:H48" si="18">N16</f>
        <v>2265</v>
      </c>
      <c r="I40">
        <f t="shared" ref="I40:I48" si="19">I16+F16</f>
        <v>65.3</v>
      </c>
      <c r="J40">
        <f t="shared" ref="J40:J48" si="20">L16+F16</f>
        <v>66.599999999999994</v>
      </c>
      <c r="K40">
        <f t="shared" ref="K40:K48" si="21">O16</f>
        <v>21.3</v>
      </c>
    </row>
    <row r="41" spans="1:11">
      <c r="A41" t="str">
        <f t="shared" si="12"/>
        <v>1M pairs, 31 prefs.</v>
      </c>
      <c r="B41">
        <f t="shared" ref="B41:B48" si="22">D17</f>
        <v>500</v>
      </c>
      <c r="C41">
        <f t="shared" si="13"/>
        <v>1000</v>
      </c>
      <c r="D41">
        <f t="shared" si="14"/>
        <v>3453</v>
      </c>
      <c r="E41">
        <f t="shared" si="15"/>
        <v>3171</v>
      </c>
      <c r="F41">
        <f t="shared" si="16"/>
        <v>562</v>
      </c>
      <c r="G41">
        <f t="shared" si="17"/>
        <v>1953</v>
      </c>
      <c r="H41">
        <f t="shared" si="18"/>
        <v>1453</v>
      </c>
      <c r="I41">
        <f t="shared" si="19"/>
        <v>65.5</v>
      </c>
      <c r="J41">
        <f t="shared" si="20"/>
        <v>66.7</v>
      </c>
      <c r="K41">
        <f t="shared" si="21"/>
        <v>24.9</v>
      </c>
    </row>
    <row r="42" spans="1:11">
      <c r="A42" t="str">
        <f t="shared" si="12"/>
        <v>1M pairs, 31 prefs.</v>
      </c>
      <c r="B42">
        <f t="shared" si="22"/>
        <v>250</v>
      </c>
      <c r="C42">
        <f t="shared" si="13"/>
        <v>1000</v>
      </c>
      <c r="D42">
        <f t="shared" si="14"/>
        <v>2765</v>
      </c>
      <c r="E42">
        <f t="shared" si="15"/>
        <v>3578</v>
      </c>
      <c r="F42">
        <f t="shared" si="16"/>
        <v>593</v>
      </c>
      <c r="G42">
        <f t="shared" si="17"/>
        <v>1671</v>
      </c>
      <c r="H42">
        <f t="shared" si="18"/>
        <v>1390</v>
      </c>
      <c r="I42">
        <f t="shared" si="19"/>
        <v>65.599999999999994</v>
      </c>
      <c r="J42">
        <f t="shared" si="20"/>
        <v>66.8</v>
      </c>
      <c r="K42">
        <f t="shared" si="21"/>
        <v>29.2</v>
      </c>
    </row>
    <row r="43" spans="1:11">
      <c r="A43" t="str">
        <f t="shared" si="12"/>
        <v>1M pairs, 31 prefs.</v>
      </c>
      <c r="B43">
        <f t="shared" si="22"/>
        <v>125</v>
      </c>
      <c r="C43">
        <f t="shared" si="13"/>
        <v>937</v>
      </c>
      <c r="D43">
        <f t="shared" si="14"/>
        <v>2453</v>
      </c>
      <c r="E43">
        <f t="shared" si="15"/>
        <v>4031</v>
      </c>
      <c r="F43">
        <f t="shared" si="16"/>
        <v>546</v>
      </c>
      <c r="G43">
        <f t="shared" si="17"/>
        <v>1515</v>
      </c>
      <c r="H43">
        <f t="shared" si="18"/>
        <v>1296</v>
      </c>
      <c r="I43">
        <f t="shared" si="19"/>
        <v>65.900000000000006</v>
      </c>
      <c r="J43">
        <f t="shared" si="20"/>
        <v>67.099999999999994</v>
      </c>
      <c r="K43">
        <f t="shared" si="21"/>
        <v>37</v>
      </c>
    </row>
    <row r="44" spans="1:11">
      <c r="A44" t="str">
        <f t="shared" si="12"/>
        <v>1M pairs, 31 prefs.</v>
      </c>
      <c r="B44">
        <f t="shared" si="22"/>
        <v>64</v>
      </c>
      <c r="C44">
        <f t="shared" si="13"/>
        <v>796</v>
      </c>
      <c r="D44">
        <f t="shared" si="14"/>
        <v>2375</v>
      </c>
      <c r="E44">
        <f t="shared" si="15"/>
        <v>3687</v>
      </c>
      <c r="F44">
        <f t="shared" si="16"/>
        <v>515</v>
      </c>
      <c r="G44">
        <f t="shared" si="17"/>
        <v>1140</v>
      </c>
      <c r="H44">
        <f t="shared" si="18"/>
        <v>1093</v>
      </c>
      <c r="I44">
        <f t="shared" si="19"/>
        <v>66.5</v>
      </c>
      <c r="J44">
        <f t="shared" si="20"/>
        <v>67.599999999999994</v>
      </c>
      <c r="K44">
        <f t="shared" si="21"/>
        <v>42</v>
      </c>
    </row>
    <row r="45" spans="1:11">
      <c r="A45" t="str">
        <f t="shared" si="12"/>
        <v>1M pairs, 31 prefs.</v>
      </c>
      <c r="B45">
        <f t="shared" si="22"/>
        <v>32</v>
      </c>
      <c r="C45">
        <f t="shared" si="13"/>
        <v>718</v>
      </c>
      <c r="D45">
        <f t="shared" si="14"/>
        <v>1609</v>
      </c>
      <c r="E45">
        <f t="shared" si="15"/>
        <v>2015</v>
      </c>
      <c r="F45">
        <f t="shared" si="16"/>
        <v>437</v>
      </c>
      <c r="G45">
        <f t="shared" si="17"/>
        <v>890</v>
      </c>
      <c r="H45">
        <f t="shared" si="18"/>
        <v>906</v>
      </c>
      <c r="I45">
        <f t="shared" si="19"/>
        <v>67.599999999999994</v>
      </c>
      <c r="J45">
        <f t="shared" si="20"/>
        <v>68.5</v>
      </c>
      <c r="K45">
        <f t="shared" si="21"/>
        <v>31.1</v>
      </c>
    </row>
    <row r="46" spans="1:11">
      <c r="A46" t="str">
        <f t="shared" si="12"/>
        <v>1M pairs, 31 prefs.</v>
      </c>
      <c r="B46">
        <f t="shared" si="22"/>
        <v>16</v>
      </c>
      <c r="C46">
        <f t="shared" si="13"/>
        <v>609</v>
      </c>
      <c r="D46">
        <f t="shared" si="14"/>
        <v>1343</v>
      </c>
      <c r="E46">
        <f t="shared" si="15"/>
        <v>1953</v>
      </c>
      <c r="F46">
        <f t="shared" si="16"/>
        <v>328</v>
      </c>
      <c r="G46">
        <f t="shared" si="17"/>
        <v>656</v>
      </c>
      <c r="H46">
        <f t="shared" si="18"/>
        <v>640</v>
      </c>
      <c r="I46">
        <f t="shared" si="19"/>
        <v>69.8</v>
      </c>
      <c r="J46">
        <f t="shared" si="20"/>
        <v>70.400000000000006</v>
      </c>
      <c r="K46">
        <f t="shared" si="21"/>
        <v>30.3</v>
      </c>
    </row>
    <row r="47" spans="1:11">
      <c r="A47" t="str">
        <f t="shared" si="12"/>
        <v>1M pairs, 31 prefs.</v>
      </c>
      <c r="B47">
        <f t="shared" si="22"/>
        <v>8</v>
      </c>
      <c r="C47">
        <f t="shared" si="13"/>
        <v>921</v>
      </c>
      <c r="D47">
        <f t="shared" si="14"/>
        <v>1015</v>
      </c>
      <c r="E47">
        <f t="shared" si="15"/>
        <v>2140</v>
      </c>
      <c r="F47">
        <f t="shared" si="16"/>
        <v>296</v>
      </c>
      <c r="G47">
        <f t="shared" si="17"/>
        <v>453</v>
      </c>
      <c r="H47">
        <f t="shared" si="18"/>
        <v>562</v>
      </c>
      <c r="I47">
        <f t="shared" si="19"/>
        <v>74.400000000000006</v>
      </c>
      <c r="J47">
        <f t="shared" si="20"/>
        <v>74.199999999999989</v>
      </c>
      <c r="K47">
        <f t="shared" si="21"/>
        <v>38.6</v>
      </c>
    </row>
    <row r="48" spans="1:11">
      <c r="A48" t="str">
        <f t="shared" si="12"/>
        <v>1M pairs, 31 prefs.</v>
      </c>
      <c r="B48">
        <f t="shared" si="22"/>
        <v>4</v>
      </c>
      <c r="C48">
        <f t="shared" si="13"/>
        <v>796</v>
      </c>
      <c r="D48">
        <f t="shared" si="14"/>
        <v>1187</v>
      </c>
      <c r="E48">
        <f t="shared" si="15"/>
        <v>1390</v>
      </c>
      <c r="F48">
        <f t="shared" si="16"/>
        <v>265</v>
      </c>
      <c r="G48">
        <f t="shared" si="17"/>
        <v>312</v>
      </c>
      <c r="H48">
        <f t="shared" si="18"/>
        <v>515</v>
      </c>
      <c r="I48">
        <f t="shared" si="19"/>
        <v>83.3</v>
      </c>
      <c r="J48">
        <f t="shared" si="20"/>
        <v>81.900000000000006</v>
      </c>
      <c r="K48">
        <f t="shared" si="21"/>
        <v>44.3</v>
      </c>
    </row>
    <row r="49" spans="1:11">
      <c r="A49" t="str">
        <f>A4</f>
        <v>Basic word list</v>
      </c>
      <c r="B49">
        <f>D4</f>
        <v>41238</v>
      </c>
      <c r="C49">
        <f>G4</f>
        <v>9</v>
      </c>
      <c r="D49">
        <f>J4</f>
        <v>107</v>
      </c>
      <c r="E49">
        <f>M4</f>
        <v>91</v>
      </c>
      <c r="F49">
        <f>H4</f>
        <v>7</v>
      </c>
      <c r="G49">
        <f>K4</f>
        <v>52</v>
      </c>
      <c r="H49">
        <f>N4</f>
        <v>47</v>
      </c>
      <c r="I49">
        <f>I4+F4</f>
        <v>2.2999999999999998</v>
      </c>
      <c r="J49">
        <f>L4+F4</f>
        <v>2.4000000000000004</v>
      </c>
      <c r="K49">
        <f>O4</f>
        <v>0.9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9"/>
  <sheetViews>
    <sheetView workbookViewId="0">
      <pane ySplit="1290" topLeftCell="A64" activePane="bottomLeft"/>
      <selection activeCell="M50" sqref="M50"/>
      <selection pane="bottomLeft" activeCell="J9" sqref="J9"/>
    </sheetView>
  </sheetViews>
  <sheetFormatPr defaultRowHeight="15"/>
  <cols>
    <col min="1" max="1" width="25.42578125" customWidth="1"/>
    <col min="6" max="6" width="13" customWidth="1"/>
    <col min="9" max="9" width="12.140625" customWidth="1"/>
    <col min="12" max="12" width="12.85546875" customWidth="1"/>
  </cols>
  <sheetData>
    <row r="1" spans="1:21">
      <c r="M1" t="s">
        <v>66</v>
      </c>
    </row>
    <row r="2" spans="1:21">
      <c r="E2" s="1" t="s">
        <v>34</v>
      </c>
      <c r="F2" s="2"/>
      <c r="H2" s="1" t="s">
        <v>35</v>
      </c>
      <c r="K2" s="1" t="s">
        <v>36</v>
      </c>
      <c r="M2" s="4"/>
      <c r="N2" s="1" t="s">
        <v>34</v>
      </c>
      <c r="O2" s="2"/>
      <c r="Q2" s="1" t="s">
        <v>35</v>
      </c>
      <c r="T2" s="1" t="s">
        <v>36</v>
      </c>
    </row>
    <row r="3" spans="1:21">
      <c r="A3" t="s">
        <v>0</v>
      </c>
      <c r="B3" s="2" t="s">
        <v>16</v>
      </c>
      <c r="C3" s="2" t="s">
        <v>69</v>
      </c>
      <c r="D3" s="2" t="s">
        <v>6</v>
      </c>
      <c r="E3" s="2" t="s">
        <v>7</v>
      </c>
      <c r="F3" s="2" t="s">
        <v>8</v>
      </c>
      <c r="G3" s="2" t="s">
        <v>6</v>
      </c>
      <c r="H3" s="2" t="s">
        <v>7</v>
      </c>
      <c r="I3" s="2" t="s">
        <v>15</v>
      </c>
      <c r="J3" s="2" t="s">
        <v>6</v>
      </c>
      <c r="K3" s="2" t="s">
        <v>7</v>
      </c>
      <c r="L3" s="2" t="s">
        <v>8</v>
      </c>
      <c r="M3" s="5" t="s">
        <v>6</v>
      </c>
      <c r="N3" s="2" t="s">
        <v>7</v>
      </c>
      <c r="O3" s="2" t="s">
        <v>8</v>
      </c>
      <c r="P3" s="2" t="s">
        <v>6</v>
      </c>
      <c r="Q3" s="2" t="s">
        <v>7</v>
      </c>
      <c r="R3" s="2" t="s">
        <v>15</v>
      </c>
      <c r="S3" s="2" t="s">
        <v>6</v>
      </c>
      <c r="T3" s="2" t="s">
        <v>7</v>
      </c>
      <c r="U3" s="2" t="s">
        <v>8</v>
      </c>
    </row>
    <row r="4" spans="1:21">
      <c r="A4" t="s">
        <v>37</v>
      </c>
      <c r="B4">
        <v>10</v>
      </c>
      <c r="C4">
        <v>100000</v>
      </c>
      <c r="D4">
        <v>15</v>
      </c>
      <c r="E4">
        <v>6</v>
      </c>
      <c r="F4">
        <v>2.5</v>
      </c>
      <c r="G4">
        <v>126</v>
      </c>
      <c r="H4">
        <v>58</v>
      </c>
      <c r="I4">
        <v>2.7</v>
      </c>
      <c r="J4">
        <v>61</v>
      </c>
      <c r="K4">
        <v>43</v>
      </c>
      <c r="L4">
        <v>0.9</v>
      </c>
      <c r="M4" s="4">
        <f>D4/$C4*100000</f>
        <v>14.999999999999998</v>
      </c>
      <c r="N4">
        <f t="shared" ref="N4:U4" si="0">E4/$C4*100000</f>
        <v>6</v>
      </c>
      <c r="O4">
        <f t="shared" si="0"/>
        <v>2.5</v>
      </c>
      <c r="P4">
        <f t="shared" si="0"/>
        <v>126</v>
      </c>
      <c r="Q4">
        <f t="shared" si="0"/>
        <v>58</v>
      </c>
      <c r="R4">
        <f t="shared" si="0"/>
        <v>2.7</v>
      </c>
      <c r="S4">
        <f t="shared" si="0"/>
        <v>61</v>
      </c>
      <c r="T4">
        <f t="shared" si="0"/>
        <v>43</v>
      </c>
      <c r="U4">
        <f t="shared" si="0"/>
        <v>0.9</v>
      </c>
    </row>
    <row r="5" spans="1:21">
      <c r="A5" t="s">
        <v>38</v>
      </c>
      <c r="B5">
        <v>10</v>
      </c>
      <c r="C5">
        <v>100000</v>
      </c>
      <c r="D5">
        <v>15</v>
      </c>
      <c r="E5">
        <v>3</v>
      </c>
      <c r="F5">
        <v>2.5</v>
      </c>
      <c r="G5">
        <v>126</v>
      </c>
      <c r="H5">
        <v>60</v>
      </c>
      <c r="I5">
        <v>2.7</v>
      </c>
      <c r="J5">
        <v>52</v>
      </c>
      <c r="K5">
        <v>44</v>
      </c>
      <c r="L5">
        <v>0.9</v>
      </c>
      <c r="M5" s="4">
        <f t="shared" ref="M5:M48" si="1">D5/$C5*100000</f>
        <v>14.999999999999998</v>
      </c>
      <c r="N5">
        <f t="shared" ref="N5:N48" si="2">E5/$C5*100000</f>
        <v>3</v>
      </c>
      <c r="O5">
        <f t="shared" ref="O5:O48" si="3">F5/$C5*100000</f>
        <v>2.5</v>
      </c>
      <c r="P5">
        <f t="shared" ref="P5:P48" si="4">G5/$C5*100000</f>
        <v>126</v>
      </c>
      <c r="Q5">
        <f t="shared" ref="Q5:Q48" si="5">H5/$C5*100000</f>
        <v>59.999999999999993</v>
      </c>
      <c r="R5">
        <f t="shared" ref="R5:R48" si="6">I5/$C5*100000</f>
        <v>2.7</v>
      </c>
      <c r="S5">
        <f t="shared" ref="S5:S48" si="7">J5/$C5*100000</f>
        <v>51.999999999999993</v>
      </c>
      <c r="T5">
        <f t="shared" ref="T5:T48" si="8">K5/$C5*100000</f>
        <v>44</v>
      </c>
      <c r="U5">
        <f t="shared" ref="U5:U48" si="9">L5/$C5*100000</f>
        <v>0.9</v>
      </c>
    </row>
    <row r="6" spans="1:21">
      <c r="A6" t="s">
        <v>39</v>
      </c>
      <c r="B6">
        <v>10</v>
      </c>
      <c r="C6">
        <v>100000</v>
      </c>
      <c r="D6">
        <v>15</v>
      </c>
      <c r="E6">
        <v>6</v>
      </c>
      <c r="F6">
        <v>2.5</v>
      </c>
      <c r="G6">
        <v>126</v>
      </c>
      <c r="H6">
        <v>58</v>
      </c>
      <c r="I6">
        <v>2.7</v>
      </c>
      <c r="J6">
        <v>46</v>
      </c>
      <c r="K6">
        <v>38</v>
      </c>
      <c r="L6">
        <v>0</v>
      </c>
      <c r="M6" s="4">
        <f t="shared" si="1"/>
        <v>14.999999999999998</v>
      </c>
      <c r="N6">
        <f t="shared" si="2"/>
        <v>6</v>
      </c>
      <c r="O6">
        <f t="shared" si="3"/>
        <v>2.5</v>
      </c>
      <c r="P6">
        <f t="shared" si="4"/>
        <v>126</v>
      </c>
      <c r="Q6">
        <f t="shared" si="5"/>
        <v>58</v>
      </c>
      <c r="R6">
        <f t="shared" si="6"/>
        <v>2.7</v>
      </c>
      <c r="S6">
        <f t="shared" si="7"/>
        <v>46</v>
      </c>
      <c r="T6">
        <f t="shared" si="8"/>
        <v>38</v>
      </c>
      <c r="U6">
        <f t="shared" si="9"/>
        <v>0</v>
      </c>
    </row>
    <row r="7" spans="1:21">
      <c r="A7" t="s">
        <v>65</v>
      </c>
      <c r="M7" s="4"/>
    </row>
    <row r="8" spans="1:21">
      <c r="A8" t="s">
        <v>40</v>
      </c>
      <c r="B8">
        <v>10</v>
      </c>
      <c r="C8">
        <v>100000</v>
      </c>
      <c r="D8">
        <v>21</v>
      </c>
      <c r="E8">
        <v>13</v>
      </c>
      <c r="F8">
        <v>2.5</v>
      </c>
      <c r="G8">
        <v>126</v>
      </c>
      <c r="H8">
        <v>58</v>
      </c>
      <c r="I8">
        <v>2.7</v>
      </c>
      <c r="J8">
        <v>141</v>
      </c>
      <c r="K8">
        <v>63</v>
      </c>
      <c r="L8">
        <v>2</v>
      </c>
      <c r="M8" s="4">
        <f t="shared" si="1"/>
        <v>21</v>
      </c>
      <c r="N8">
        <f t="shared" si="2"/>
        <v>12.999999999999998</v>
      </c>
      <c r="O8">
        <f t="shared" si="3"/>
        <v>2.5</v>
      </c>
      <c r="P8">
        <f t="shared" si="4"/>
        <v>126</v>
      </c>
      <c r="Q8">
        <f t="shared" si="5"/>
        <v>58</v>
      </c>
      <c r="R8">
        <f t="shared" si="6"/>
        <v>2.7</v>
      </c>
      <c r="S8">
        <f t="shared" si="7"/>
        <v>141</v>
      </c>
      <c r="T8">
        <f t="shared" si="8"/>
        <v>63</v>
      </c>
      <c r="U8">
        <f t="shared" si="9"/>
        <v>2</v>
      </c>
    </row>
    <row r="9" spans="1:21">
      <c r="A9" t="s">
        <v>41</v>
      </c>
      <c r="B9">
        <v>10</v>
      </c>
      <c r="C9">
        <v>100000</v>
      </c>
      <c r="D9">
        <v>18</v>
      </c>
      <c r="E9">
        <v>7</v>
      </c>
      <c r="F9">
        <v>2.5</v>
      </c>
      <c r="G9">
        <v>135</v>
      </c>
      <c r="H9">
        <v>71</v>
      </c>
      <c r="I9">
        <v>2.7</v>
      </c>
      <c r="J9">
        <v>124</v>
      </c>
      <c r="K9">
        <v>63</v>
      </c>
      <c r="L9">
        <v>1.3</v>
      </c>
      <c r="M9" s="4">
        <f t="shared" si="1"/>
        <v>18</v>
      </c>
      <c r="N9">
        <f t="shared" si="2"/>
        <v>6.9999999999999991</v>
      </c>
      <c r="O9">
        <f t="shared" si="3"/>
        <v>2.5</v>
      </c>
      <c r="P9">
        <f t="shared" si="4"/>
        <v>135</v>
      </c>
      <c r="Q9">
        <f t="shared" si="5"/>
        <v>71</v>
      </c>
      <c r="R9">
        <f t="shared" si="6"/>
        <v>2.7</v>
      </c>
      <c r="S9">
        <f t="shared" si="7"/>
        <v>124</v>
      </c>
      <c r="T9">
        <f t="shared" si="8"/>
        <v>63</v>
      </c>
      <c r="U9">
        <f t="shared" si="9"/>
        <v>1.3</v>
      </c>
    </row>
    <row r="10" spans="1:21">
      <c r="A10" t="s">
        <v>42</v>
      </c>
      <c r="B10">
        <v>10</v>
      </c>
      <c r="C10">
        <v>100000</v>
      </c>
      <c r="D10">
        <v>19</v>
      </c>
      <c r="E10">
        <v>9</v>
      </c>
      <c r="F10">
        <v>2.5</v>
      </c>
      <c r="G10">
        <v>131</v>
      </c>
      <c r="H10">
        <v>60</v>
      </c>
      <c r="I10">
        <v>2.7</v>
      </c>
      <c r="J10">
        <v>101</v>
      </c>
      <c r="K10">
        <v>47</v>
      </c>
      <c r="L10">
        <v>2.2000000000000002</v>
      </c>
      <c r="M10" s="4">
        <f t="shared" si="1"/>
        <v>19</v>
      </c>
      <c r="N10">
        <f t="shared" si="2"/>
        <v>9</v>
      </c>
      <c r="O10">
        <f t="shared" si="3"/>
        <v>2.5</v>
      </c>
      <c r="P10">
        <f t="shared" si="4"/>
        <v>131</v>
      </c>
      <c r="Q10">
        <f t="shared" si="5"/>
        <v>59.999999999999993</v>
      </c>
      <c r="R10">
        <f t="shared" si="6"/>
        <v>2.7</v>
      </c>
      <c r="S10">
        <f t="shared" si="7"/>
        <v>101</v>
      </c>
      <c r="T10">
        <f t="shared" si="8"/>
        <v>47</v>
      </c>
      <c r="U10">
        <f t="shared" si="9"/>
        <v>2.2000000000000002</v>
      </c>
    </row>
    <row r="11" spans="1:21">
      <c r="A11" t="s">
        <v>43</v>
      </c>
      <c r="B11">
        <v>10</v>
      </c>
      <c r="C11">
        <v>100000</v>
      </c>
      <c r="D11">
        <v>18</v>
      </c>
      <c r="E11">
        <v>13</v>
      </c>
      <c r="F11">
        <v>2.5</v>
      </c>
      <c r="G11">
        <v>132</v>
      </c>
      <c r="H11">
        <v>61</v>
      </c>
      <c r="I11">
        <v>2.7</v>
      </c>
      <c r="J11">
        <v>81</v>
      </c>
      <c r="K11">
        <v>46</v>
      </c>
      <c r="L11">
        <v>0.2</v>
      </c>
      <c r="M11" s="4">
        <f t="shared" si="1"/>
        <v>18</v>
      </c>
      <c r="N11">
        <f t="shared" si="2"/>
        <v>12.999999999999998</v>
      </c>
      <c r="O11">
        <f t="shared" si="3"/>
        <v>2.5</v>
      </c>
      <c r="P11">
        <f t="shared" si="4"/>
        <v>132</v>
      </c>
      <c r="Q11">
        <f t="shared" si="5"/>
        <v>61</v>
      </c>
      <c r="R11">
        <f t="shared" si="6"/>
        <v>2.7</v>
      </c>
      <c r="S11">
        <f t="shared" si="7"/>
        <v>81</v>
      </c>
      <c r="T11">
        <f t="shared" si="8"/>
        <v>46</v>
      </c>
      <c r="U11">
        <f t="shared" si="9"/>
        <v>0.19999999999999998</v>
      </c>
    </row>
    <row r="12" spans="1:21">
      <c r="A12" t="s">
        <v>44</v>
      </c>
      <c r="B12">
        <v>10</v>
      </c>
      <c r="C12">
        <v>100000</v>
      </c>
      <c r="D12">
        <v>18</v>
      </c>
      <c r="E12">
        <v>13</v>
      </c>
      <c r="F12">
        <v>2.5</v>
      </c>
      <c r="G12">
        <v>128</v>
      </c>
      <c r="H12">
        <v>57</v>
      </c>
      <c r="I12">
        <v>2.7</v>
      </c>
      <c r="J12">
        <v>131</v>
      </c>
      <c r="K12">
        <v>65</v>
      </c>
      <c r="L12">
        <v>2.2000000000000002</v>
      </c>
      <c r="M12" s="4">
        <f t="shared" si="1"/>
        <v>18</v>
      </c>
      <c r="N12">
        <f t="shared" si="2"/>
        <v>12.999999999999998</v>
      </c>
      <c r="O12">
        <f t="shared" si="3"/>
        <v>2.5</v>
      </c>
      <c r="P12">
        <f t="shared" si="4"/>
        <v>128</v>
      </c>
      <c r="Q12">
        <f t="shared" si="5"/>
        <v>57</v>
      </c>
      <c r="R12">
        <f t="shared" si="6"/>
        <v>2.7</v>
      </c>
      <c r="S12">
        <f t="shared" si="7"/>
        <v>131</v>
      </c>
      <c r="T12">
        <f t="shared" si="8"/>
        <v>65</v>
      </c>
      <c r="U12">
        <f t="shared" si="9"/>
        <v>2.2000000000000002</v>
      </c>
    </row>
    <row r="13" spans="1:21">
      <c r="A13" t="s">
        <v>45</v>
      </c>
      <c r="B13">
        <v>10</v>
      </c>
      <c r="C13">
        <v>100000</v>
      </c>
      <c r="D13">
        <v>15</v>
      </c>
      <c r="E13">
        <v>7</v>
      </c>
      <c r="F13">
        <v>2.5</v>
      </c>
      <c r="G13">
        <v>131</v>
      </c>
      <c r="H13">
        <v>60</v>
      </c>
      <c r="I13">
        <v>2.7</v>
      </c>
      <c r="J13">
        <v>134</v>
      </c>
      <c r="K13">
        <v>74</v>
      </c>
      <c r="L13">
        <v>1.4</v>
      </c>
      <c r="M13" s="4">
        <f t="shared" si="1"/>
        <v>14.999999999999998</v>
      </c>
      <c r="N13">
        <f t="shared" si="2"/>
        <v>6.9999999999999991</v>
      </c>
      <c r="O13">
        <f t="shared" si="3"/>
        <v>2.5</v>
      </c>
      <c r="P13">
        <f t="shared" si="4"/>
        <v>131</v>
      </c>
      <c r="Q13">
        <f t="shared" si="5"/>
        <v>59.999999999999993</v>
      </c>
      <c r="R13">
        <f t="shared" si="6"/>
        <v>2.7</v>
      </c>
      <c r="S13">
        <f t="shared" si="7"/>
        <v>134</v>
      </c>
      <c r="T13">
        <f t="shared" si="8"/>
        <v>74</v>
      </c>
      <c r="U13">
        <f t="shared" si="9"/>
        <v>1.4</v>
      </c>
    </row>
    <row r="14" spans="1:21">
      <c r="A14" t="s">
        <v>46</v>
      </c>
      <c r="B14">
        <v>10</v>
      </c>
      <c r="C14">
        <v>100000</v>
      </c>
      <c r="D14">
        <v>18</v>
      </c>
      <c r="E14">
        <v>9</v>
      </c>
      <c r="F14">
        <v>2.5</v>
      </c>
      <c r="G14">
        <v>129</v>
      </c>
      <c r="H14">
        <v>60</v>
      </c>
      <c r="I14">
        <v>2.7</v>
      </c>
      <c r="J14">
        <v>129</v>
      </c>
      <c r="K14">
        <v>70</v>
      </c>
      <c r="L14">
        <v>1.4</v>
      </c>
      <c r="M14" s="4">
        <f t="shared" si="1"/>
        <v>18</v>
      </c>
      <c r="N14">
        <f t="shared" si="2"/>
        <v>9</v>
      </c>
      <c r="O14">
        <f t="shared" si="3"/>
        <v>2.5</v>
      </c>
      <c r="P14">
        <f t="shared" si="4"/>
        <v>129</v>
      </c>
      <c r="Q14">
        <f t="shared" si="5"/>
        <v>59.999999999999993</v>
      </c>
      <c r="R14">
        <f t="shared" si="6"/>
        <v>2.7</v>
      </c>
      <c r="S14">
        <f t="shared" si="7"/>
        <v>129</v>
      </c>
      <c r="T14">
        <f t="shared" si="8"/>
        <v>70</v>
      </c>
      <c r="U14">
        <f t="shared" si="9"/>
        <v>1.4</v>
      </c>
    </row>
    <row r="15" spans="1:21">
      <c r="A15" t="s">
        <v>47</v>
      </c>
      <c r="B15">
        <v>10</v>
      </c>
      <c r="C15">
        <v>100000</v>
      </c>
      <c r="D15">
        <v>18</v>
      </c>
      <c r="E15">
        <v>13</v>
      </c>
      <c r="F15">
        <v>2.5</v>
      </c>
      <c r="G15">
        <v>129</v>
      </c>
      <c r="H15">
        <v>58</v>
      </c>
      <c r="I15">
        <v>2.7</v>
      </c>
      <c r="J15">
        <v>79</v>
      </c>
      <c r="K15">
        <v>49</v>
      </c>
      <c r="L15">
        <v>1.6</v>
      </c>
      <c r="M15" s="4">
        <f t="shared" si="1"/>
        <v>18</v>
      </c>
      <c r="N15">
        <f t="shared" si="2"/>
        <v>12.999999999999998</v>
      </c>
      <c r="O15">
        <f t="shared" si="3"/>
        <v>2.5</v>
      </c>
      <c r="P15">
        <f t="shared" si="4"/>
        <v>129</v>
      </c>
      <c r="Q15">
        <f t="shared" si="5"/>
        <v>58</v>
      </c>
      <c r="R15">
        <f t="shared" si="6"/>
        <v>2.7</v>
      </c>
      <c r="S15">
        <f t="shared" si="7"/>
        <v>79</v>
      </c>
      <c r="T15">
        <f t="shared" si="8"/>
        <v>49</v>
      </c>
      <c r="U15">
        <f t="shared" si="9"/>
        <v>1.5999999999999999</v>
      </c>
    </row>
    <row r="16" spans="1:21">
      <c r="A16" t="s">
        <v>48</v>
      </c>
      <c r="B16">
        <v>10</v>
      </c>
      <c r="C16">
        <v>100000</v>
      </c>
      <c r="D16">
        <v>18</v>
      </c>
      <c r="E16">
        <v>10</v>
      </c>
      <c r="F16">
        <v>2.5</v>
      </c>
      <c r="G16">
        <v>135</v>
      </c>
      <c r="H16">
        <v>62</v>
      </c>
      <c r="I16">
        <v>2.7</v>
      </c>
      <c r="J16">
        <v>128</v>
      </c>
      <c r="K16">
        <v>55</v>
      </c>
      <c r="L16">
        <v>3.1</v>
      </c>
      <c r="M16" s="4">
        <f t="shared" si="1"/>
        <v>18</v>
      </c>
      <c r="N16">
        <f t="shared" si="2"/>
        <v>10</v>
      </c>
      <c r="O16">
        <f t="shared" si="3"/>
        <v>2.5</v>
      </c>
      <c r="P16">
        <f t="shared" si="4"/>
        <v>135</v>
      </c>
      <c r="Q16">
        <f t="shared" si="5"/>
        <v>62</v>
      </c>
      <c r="R16">
        <f t="shared" si="6"/>
        <v>2.7</v>
      </c>
      <c r="S16">
        <f t="shared" si="7"/>
        <v>128</v>
      </c>
      <c r="T16">
        <f t="shared" si="8"/>
        <v>55</v>
      </c>
      <c r="U16">
        <f t="shared" si="9"/>
        <v>3.1</v>
      </c>
    </row>
    <row r="17" spans="1:21">
      <c r="A17" t="s">
        <v>49</v>
      </c>
      <c r="B17">
        <v>10</v>
      </c>
      <c r="C17">
        <v>100000</v>
      </c>
      <c r="D17">
        <v>16</v>
      </c>
      <c r="E17">
        <v>13</v>
      </c>
      <c r="F17">
        <v>2.5</v>
      </c>
      <c r="G17">
        <v>126</v>
      </c>
      <c r="H17">
        <v>60</v>
      </c>
      <c r="I17">
        <v>2.7</v>
      </c>
      <c r="J17">
        <v>132</v>
      </c>
      <c r="K17">
        <v>52</v>
      </c>
      <c r="L17">
        <v>1.7</v>
      </c>
      <c r="M17" s="4">
        <f t="shared" si="1"/>
        <v>16</v>
      </c>
      <c r="N17">
        <f t="shared" si="2"/>
        <v>12.999999999999998</v>
      </c>
      <c r="O17">
        <f t="shared" si="3"/>
        <v>2.5</v>
      </c>
      <c r="P17">
        <f t="shared" si="4"/>
        <v>126</v>
      </c>
      <c r="Q17">
        <f t="shared" si="5"/>
        <v>59.999999999999993</v>
      </c>
      <c r="R17">
        <f t="shared" si="6"/>
        <v>2.7</v>
      </c>
      <c r="S17">
        <f t="shared" si="7"/>
        <v>132</v>
      </c>
      <c r="T17">
        <f t="shared" si="8"/>
        <v>51.999999999999993</v>
      </c>
      <c r="U17">
        <f t="shared" si="9"/>
        <v>1.7</v>
      </c>
    </row>
    <row r="18" spans="1:21">
      <c r="A18" t="s">
        <v>50</v>
      </c>
      <c r="B18">
        <v>10</v>
      </c>
      <c r="C18">
        <v>100000</v>
      </c>
      <c r="D18">
        <v>16</v>
      </c>
      <c r="E18">
        <v>10</v>
      </c>
      <c r="F18">
        <v>2.5</v>
      </c>
      <c r="G18">
        <v>128</v>
      </c>
      <c r="H18">
        <v>57</v>
      </c>
      <c r="I18">
        <v>2.7</v>
      </c>
      <c r="J18">
        <v>138</v>
      </c>
      <c r="K18">
        <v>68</v>
      </c>
      <c r="L18">
        <v>2.2000000000000002</v>
      </c>
      <c r="M18" s="4">
        <f t="shared" si="1"/>
        <v>16</v>
      </c>
      <c r="N18">
        <f t="shared" si="2"/>
        <v>10</v>
      </c>
      <c r="O18">
        <f t="shared" si="3"/>
        <v>2.5</v>
      </c>
      <c r="P18">
        <f t="shared" si="4"/>
        <v>128</v>
      </c>
      <c r="Q18">
        <f t="shared" si="5"/>
        <v>57</v>
      </c>
      <c r="R18">
        <f t="shared" si="6"/>
        <v>2.7</v>
      </c>
      <c r="S18">
        <f t="shared" si="7"/>
        <v>138</v>
      </c>
      <c r="T18">
        <f t="shared" si="8"/>
        <v>68</v>
      </c>
      <c r="U18">
        <f t="shared" si="9"/>
        <v>2.2000000000000002</v>
      </c>
    </row>
    <row r="19" spans="1:21">
      <c r="A19" t="s">
        <v>51</v>
      </c>
      <c r="M19" s="4"/>
    </row>
    <row r="20" spans="1:21">
      <c r="A20" t="s">
        <v>52</v>
      </c>
      <c r="B20">
        <v>10</v>
      </c>
      <c r="C20">
        <v>100000</v>
      </c>
      <c r="D20">
        <v>18</v>
      </c>
      <c r="E20">
        <v>10</v>
      </c>
      <c r="F20">
        <v>2.5</v>
      </c>
      <c r="G20">
        <v>129</v>
      </c>
      <c r="H20">
        <v>60</v>
      </c>
      <c r="I20">
        <v>2.7</v>
      </c>
      <c r="J20">
        <v>168</v>
      </c>
      <c r="K20">
        <v>90</v>
      </c>
      <c r="L20">
        <v>2</v>
      </c>
      <c r="M20" s="7">
        <f t="shared" si="1"/>
        <v>18</v>
      </c>
      <c r="N20" s="8">
        <f t="shared" si="2"/>
        <v>10</v>
      </c>
      <c r="O20" s="6">
        <f t="shared" si="3"/>
        <v>2.5</v>
      </c>
      <c r="P20" s="8">
        <f t="shared" si="4"/>
        <v>129</v>
      </c>
      <c r="Q20" s="8">
        <f t="shared" si="5"/>
        <v>59.999999999999993</v>
      </c>
      <c r="R20" s="6">
        <f t="shared" si="6"/>
        <v>2.7</v>
      </c>
      <c r="S20" s="8">
        <f t="shared" si="7"/>
        <v>168</v>
      </c>
      <c r="T20" s="8">
        <f t="shared" si="8"/>
        <v>90</v>
      </c>
      <c r="U20" s="6">
        <f t="shared" si="9"/>
        <v>2</v>
      </c>
    </row>
    <row r="21" spans="1:21">
      <c r="A21" t="s">
        <v>52</v>
      </c>
      <c r="B21">
        <v>5</v>
      </c>
      <c r="C21">
        <v>200000</v>
      </c>
      <c r="D21">
        <v>43</v>
      </c>
      <c r="E21">
        <v>40</v>
      </c>
      <c r="F21">
        <v>5.0999999999999996</v>
      </c>
      <c r="G21">
        <v>302</v>
      </c>
      <c r="H21">
        <v>149</v>
      </c>
      <c r="I21">
        <v>5.3</v>
      </c>
      <c r="J21">
        <v>436</v>
      </c>
      <c r="K21">
        <v>221</v>
      </c>
      <c r="L21">
        <v>5.0999999999999996</v>
      </c>
      <c r="M21" s="7">
        <f t="shared" si="1"/>
        <v>21.5</v>
      </c>
      <c r="N21" s="8">
        <f t="shared" si="2"/>
        <v>20</v>
      </c>
      <c r="O21" s="6">
        <f t="shared" si="3"/>
        <v>2.5499999999999998</v>
      </c>
      <c r="P21" s="8">
        <f t="shared" si="4"/>
        <v>151</v>
      </c>
      <c r="Q21" s="8">
        <f t="shared" si="5"/>
        <v>74.5</v>
      </c>
      <c r="R21" s="6">
        <f t="shared" si="6"/>
        <v>2.65</v>
      </c>
      <c r="S21" s="8">
        <f t="shared" si="7"/>
        <v>218</v>
      </c>
      <c r="T21" s="8">
        <f t="shared" si="8"/>
        <v>110.50000000000001</v>
      </c>
      <c r="U21" s="6">
        <f t="shared" si="9"/>
        <v>2.5499999999999998</v>
      </c>
    </row>
    <row r="22" spans="1:21">
      <c r="A22" t="s">
        <v>52</v>
      </c>
      <c r="B22">
        <v>3</v>
      </c>
      <c r="C22">
        <v>500000</v>
      </c>
      <c r="D22">
        <v>130</v>
      </c>
      <c r="E22">
        <v>125</v>
      </c>
      <c r="F22">
        <v>12.7</v>
      </c>
      <c r="G22">
        <v>984</v>
      </c>
      <c r="H22">
        <v>500</v>
      </c>
      <c r="I22">
        <v>13.4</v>
      </c>
      <c r="J22">
        <v>1208</v>
      </c>
      <c r="K22">
        <v>572</v>
      </c>
      <c r="L22">
        <v>8.5</v>
      </c>
      <c r="M22" s="7">
        <f t="shared" si="1"/>
        <v>25.999999999999996</v>
      </c>
      <c r="N22" s="8">
        <f t="shared" si="2"/>
        <v>25</v>
      </c>
      <c r="O22" s="6">
        <f t="shared" si="3"/>
        <v>2.5399999999999996</v>
      </c>
      <c r="P22" s="8">
        <f t="shared" si="4"/>
        <v>196.8</v>
      </c>
      <c r="Q22" s="8">
        <f t="shared" si="5"/>
        <v>100</v>
      </c>
      <c r="R22" s="6">
        <f t="shared" si="6"/>
        <v>2.68</v>
      </c>
      <c r="S22" s="8">
        <f t="shared" si="7"/>
        <v>241.60000000000002</v>
      </c>
      <c r="T22" s="8">
        <f t="shared" si="8"/>
        <v>114.4</v>
      </c>
      <c r="U22" s="6">
        <f t="shared" si="9"/>
        <v>1.7</v>
      </c>
    </row>
    <row r="23" spans="1:21">
      <c r="A23" t="s">
        <v>52</v>
      </c>
      <c r="B23">
        <v>2</v>
      </c>
      <c r="C23">
        <v>1000000</v>
      </c>
      <c r="D23">
        <v>320</v>
      </c>
      <c r="E23">
        <v>273</v>
      </c>
      <c r="F23">
        <v>25.4</v>
      </c>
      <c r="G23">
        <v>2484</v>
      </c>
      <c r="H23">
        <v>1195</v>
      </c>
      <c r="I23">
        <v>26.7</v>
      </c>
      <c r="J23">
        <v>2328</v>
      </c>
      <c r="K23">
        <v>1226</v>
      </c>
      <c r="L23">
        <v>13.3</v>
      </c>
      <c r="M23" s="7">
        <f t="shared" si="1"/>
        <v>32</v>
      </c>
      <c r="N23" s="8">
        <f t="shared" si="2"/>
        <v>27.3</v>
      </c>
      <c r="O23" s="6">
        <f t="shared" si="3"/>
        <v>2.5399999999999996</v>
      </c>
      <c r="P23" s="8">
        <f t="shared" si="4"/>
        <v>248.4</v>
      </c>
      <c r="Q23" s="8">
        <f t="shared" si="5"/>
        <v>119.50000000000001</v>
      </c>
      <c r="R23" s="6">
        <f t="shared" si="6"/>
        <v>2.67</v>
      </c>
      <c r="S23" s="8">
        <f t="shared" si="7"/>
        <v>232.8</v>
      </c>
      <c r="T23" s="8">
        <f t="shared" si="8"/>
        <v>122.60000000000001</v>
      </c>
      <c r="U23" s="6">
        <f t="shared" si="9"/>
        <v>1.33</v>
      </c>
    </row>
    <row r="24" spans="1:21">
      <c r="A24" t="s">
        <v>53</v>
      </c>
      <c r="B24">
        <v>10</v>
      </c>
      <c r="C24">
        <v>100000</v>
      </c>
      <c r="D24">
        <v>21</v>
      </c>
      <c r="E24">
        <v>12</v>
      </c>
      <c r="F24">
        <v>2.5</v>
      </c>
      <c r="G24">
        <v>126</v>
      </c>
      <c r="H24">
        <v>58</v>
      </c>
      <c r="I24">
        <v>2.7</v>
      </c>
      <c r="J24">
        <v>177</v>
      </c>
      <c r="K24">
        <v>82</v>
      </c>
      <c r="L24">
        <v>1.9</v>
      </c>
      <c r="M24" s="7">
        <f t="shared" si="1"/>
        <v>21</v>
      </c>
      <c r="N24" s="8">
        <f t="shared" si="2"/>
        <v>12</v>
      </c>
      <c r="O24" s="6">
        <f t="shared" si="3"/>
        <v>2.5</v>
      </c>
      <c r="P24" s="8">
        <f t="shared" si="4"/>
        <v>126</v>
      </c>
      <c r="Q24" s="8">
        <f t="shared" si="5"/>
        <v>58</v>
      </c>
      <c r="R24" s="6">
        <f t="shared" si="6"/>
        <v>2.7</v>
      </c>
      <c r="S24" s="8">
        <f t="shared" si="7"/>
        <v>177</v>
      </c>
      <c r="T24" s="8">
        <f t="shared" si="8"/>
        <v>82</v>
      </c>
      <c r="U24" s="6">
        <f t="shared" si="9"/>
        <v>1.8999999999999997</v>
      </c>
    </row>
    <row r="25" spans="1:21">
      <c r="A25" t="s">
        <v>53</v>
      </c>
      <c r="B25">
        <v>5</v>
      </c>
      <c r="C25">
        <v>200000</v>
      </c>
      <c r="D25">
        <v>40</v>
      </c>
      <c r="E25">
        <v>37</v>
      </c>
      <c r="F25">
        <v>5.0999999999999996</v>
      </c>
      <c r="G25">
        <v>305</v>
      </c>
      <c r="H25">
        <v>149</v>
      </c>
      <c r="I25">
        <v>5.3</v>
      </c>
      <c r="J25">
        <v>368</v>
      </c>
      <c r="K25">
        <v>209</v>
      </c>
      <c r="L25">
        <v>3.8</v>
      </c>
      <c r="M25" s="7">
        <f t="shared" si="1"/>
        <v>20</v>
      </c>
      <c r="N25" s="8">
        <f t="shared" si="2"/>
        <v>18.5</v>
      </c>
      <c r="O25" s="6">
        <f t="shared" si="3"/>
        <v>2.5499999999999998</v>
      </c>
      <c r="P25" s="8">
        <f t="shared" si="4"/>
        <v>152.5</v>
      </c>
      <c r="Q25" s="8">
        <f t="shared" si="5"/>
        <v>74.5</v>
      </c>
      <c r="R25" s="6">
        <f t="shared" si="6"/>
        <v>2.65</v>
      </c>
      <c r="S25" s="8">
        <f t="shared" si="7"/>
        <v>184</v>
      </c>
      <c r="T25" s="8">
        <f t="shared" si="8"/>
        <v>104.49999999999999</v>
      </c>
      <c r="U25" s="6">
        <f t="shared" si="9"/>
        <v>1.8999999999999997</v>
      </c>
    </row>
    <row r="26" spans="1:21">
      <c r="A26" t="s">
        <v>53</v>
      </c>
      <c r="B26">
        <v>3</v>
      </c>
      <c r="C26">
        <v>500000</v>
      </c>
      <c r="D26">
        <v>125</v>
      </c>
      <c r="E26">
        <v>125</v>
      </c>
      <c r="F26">
        <v>12.7</v>
      </c>
      <c r="G26">
        <v>1010</v>
      </c>
      <c r="H26">
        <v>515</v>
      </c>
      <c r="I26">
        <v>13.4</v>
      </c>
      <c r="J26">
        <v>1202</v>
      </c>
      <c r="K26">
        <v>556</v>
      </c>
      <c r="L26">
        <v>9.1</v>
      </c>
      <c r="M26" s="7">
        <f t="shared" si="1"/>
        <v>25</v>
      </c>
      <c r="N26" s="8">
        <f t="shared" si="2"/>
        <v>25</v>
      </c>
      <c r="O26" s="6">
        <f t="shared" si="3"/>
        <v>2.5399999999999996</v>
      </c>
      <c r="P26" s="8">
        <f t="shared" si="4"/>
        <v>202</v>
      </c>
      <c r="Q26" s="8">
        <f t="shared" si="5"/>
        <v>103.00000000000001</v>
      </c>
      <c r="R26" s="6">
        <f t="shared" si="6"/>
        <v>2.68</v>
      </c>
      <c r="S26" s="8">
        <f t="shared" si="7"/>
        <v>240.39999999999998</v>
      </c>
      <c r="T26" s="8">
        <f t="shared" si="8"/>
        <v>111.19999999999999</v>
      </c>
      <c r="U26" s="6">
        <f t="shared" si="9"/>
        <v>1.8199999999999998</v>
      </c>
    </row>
    <row r="27" spans="1:21">
      <c r="A27" t="s">
        <v>53</v>
      </c>
      <c r="B27">
        <v>2</v>
      </c>
      <c r="C27">
        <v>1000000</v>
      </c>
      <c r="D27">
        <v>312</v>
      </c>
      <c r="E27">
        <v>281</v>
      </c>
      <c r="F27">
        <v>25.4</v>
      </c>
      <c r="G27">
        <v>2499</v>
      </c>
      <c r="H27">
        <v>1187</v>
      </c>
      <c r="I27">
        <v>26.7</v>
      </c>
      <c r="J27">
        <v>2492</v>
      </c>
      <c r="K27">
        <v>1179</v>
      </c>
      <c r="L27">
        <v>17.8</v>
      </c>
      <c r="M27" s="7">
        <f t="shared" si="1"/>
        <v>31.2</v>
      </c>
      <c r="N27" s="8">
        <f t="shared" si="2"/>
        <v>28.1</v>
      </c>
      <c r="O27" s="6">
        <f t="shared" si="3"/>
        <v>2.5399999999999996</v>
      </c>
      <c r="P27" s="8">
        <f t="shared" si="4"/>
        <v>249.9</v>
      </c>
      <c r="Q27" s="8">
        <f t="shared" si="5"/>
        <v>118.69999999999999</v>
      </c>
      <c r="R27" s="6">
        <f t="shared" si="6"/>
        <v>2.67</v>
      </c>
      <c r="S27" s="8">
        <f t="shared" si="7"/>
        <v>249.2</v>
      </c>
      <c r="T27" s="8">
        <f t="shared" si="8"/>
        <v>117.89999999999999</v>
      </c>
      <c r="U27" s="6">
        <f t="shared" si="9"/>
        <v>1.7800000000000002</v>
      </c>
    </row>
    <row r="28" spans="1:21">
      <c r="A28" t="s">
        <v>87</v>
      </c>
      <c r="B28">
        <v>10</v>
      </c>
      <c r="C28">
        <v>100000</v>
      </c>
      <c r="D28">
        <v>15</v>
      </c>
      <c r="E28">
        <v>0</v>
      </c>
      <c r="F28">
        <v>2.5</v>
      </c>
      <c r="G28">
        <v>129</v>
      </c>
      <c r="H28">
        <v>62</v>
      </c>
      <c r="I28">
        <v>2.7</v>
      </c>
      <c r="J28">
        <v>81</v>
      </c>
      <c r="K28">
        <v>62</v>
      </c>
      <c r="L28">
        <v>1.5</v>
      </c>
      <c r="M28" s="7">
        <f t="shared" si="1"/>
        <v>14.999999999999998</v>
      </c>
      <c r="N28" s="8">
        <f t="shared" si="2"/>
        <v>0</v>
      </c>
      <c r="O28" s="6">
        <f t="shared" si="3"/>
        <v>2.5</v>
      </c>
      <c r="P28" s="8">
        <f t="shared" si="4"/>
        <v>129</v>
      </c>
      <c r="Q28" s="8">
        <f t="shared" si="5"/>
        <v>62</v>
      </c>
      <c r="R28" s="6">
        <f t="shared" si="6"/>
        <v>2.7</v>
      </c>
      <c r="S28" s="8">
        <f t="shared" si="7"/>
        <v>81</v>
      </c>
      <c r="T28" s="8">
        <f t="shared" si="8"/>
        <v>62</v>
      </c>
      <c r="U28" s="6">
        <f t="shared" si="9"/>
        <v>1.5</v>
      </c>
    </row>
    <row r="29" spans="1:21">
      <c r="A29" t="s">
        <v>54</v>
      </c>
      <c r="B29">
        <v>10</v>
      </c>
      <c r="C29">
        <v>100000</v>
      </c>
      <c r="D29">
        <v>15</v>
      </c>
      <c r="E29">
        <v>4</v>
      </c>
      <c r="F29">
        <v>2.5</v>
      </c>
      <c r="G29">
        <v>128</v>
      </c>
      <c r="H29">
        <v>58</v>
      </c>
      <c r="I29">
        <v>2.7</v>
      </c>
      <c r="J29">
        <v>144</v>
      </c>
      <c r="K29">
        <v>91</v>
      </c>
      <c r="L29">
        <v>1.4</v>
      </c>
      <c r="M29" s="7">
        <f t="shared" si="1"/>
        <v>14.999999999999998</v>
      </c>
      <c r="N29" s="8">
        <f t="shared" si="2"/>
        <v>4</v>
      </c>
      <c r="O29" s="6">
        <f t="shared" si="3"/>
        <v>2.5</v>
      </c>
      <c r="P29" s="8">
        <f t="shared" si="4"/>
        <v>128</v>
      </c>
      <c r="Q29" s="8">
        <f t="shared" si="5"/>
        <v>58</v>
      </c>
      <c r="R29" s="6">
        <f t="shared" si="6"/>
        <v>2.7</v>
      </c>
      <c r="S29" s="8">
        <f t="shared" si="7"/>
        <v>144</v>
      </c>
      <c r="T29" s="8">
        <f t="shared" si="8"/>
        <v>91</v>
      </c>
      <c r="U29" s="6">
        <f t="shared" si="9"/>
        <v>1.4</v>
      </c>
    </row>
    <row r="30" spans="1:21">
      <c r="A30" t="s">
        <v>55</v>
      </c>
      <c r="B30">
        <v>10</v>
      </c>
      <c r="C30">
        <v>100000</v>
      </c>
      <c r="D30">
        <v>15</v>
      </c>
      <c r="E30">
        <v>10</v>
      </c>
      <c r="F30">
        <v>2.5</v>
      </c>
      <c r="G30">
        <v>126</v>
      </c>
      <c r="H30">
        <v>57</v>
      </c>
      <c r="I30">
        <v>2.7</v>
      </c>
      <c r="J30">
        <v>177</v>
      </c>
      <c r="K30">
        <v>87</v>
      </c>
      <c r="L30">
        <v>2.1</v>
      </c>
      <c r="M30" s="7">
        <f t="shared" si="1"/>
        <v>14.999999999999998</v>
      </c>
      <c r="N30" s="8">
        <f t="shared" si="2"/>
        <v>10</v>
      </c>
      <c r="O30" s="6">
        <f t="shared" si="3"/>
        <v>2.5</v>
      </c>
      <c r="P30" s="8">
        <f t="shared" si="4"/>
        <v>126</v>
      </c>
      <c r="Q30" s="8">
        <f t="shared" si="5"/>
        <v>57</v>
      </c>
      <c r="R30" s="6">
        <f t="shared" si="6"/>
        <v>2.7</v>
      </c>
      <c r="S30" s="8">
        <f t="shared" si="7"/>
        <v>177</v>
      </c>
      <c r="T30" s="8">
        <f t="shared" si="8"/>
        <v>87</v>
      </c>
      <c r="U30" s="6">
        <f t="shared" si="9"/>
        <v>2.1</v>
      </c>
    </row>
    <row r="31" spans="1:21">
      <c r="A31" t="s">
        <v>56</v>
      </c>
      <c r="B31">
        <v>10</v>
      </c>
      <c r="C31">
        <v>100000</v>
      </c>
      <c r="D31">
        <v>18</v>
      </c>
      <c r="E31">
        <v>13</v>
      </c>
      <c r="F31">
        <v>2.5</v>
      </c>
      <c r="G31">
        <v>125</v>
      </c>
      <c r="H31">
        <v>55</v>
      </c>
      <c r="I31">
        <v>2.7</v>
      </c>
      <c r="J31">
        <v>169</v>
      </c>
      <c r="K31">
        <v>82</v>
      </c>
      <c r="L31">
        <v>2.2000000000000002</v>
      </c>
      <c r="M31" s="7">
        <f t="shared" si="1"/>
        <v>18</v>
      </c>
      <c r="N31" s="8">
        <f t="shared" si="2"/>
        <v>12.999999999999998</v>
      </c>
      <c r="O31" s="6">
        <f t="shared" si="3"/>
        <v>2.5</v>
      </c>
      <c r="P31" s="8">
        <f t="shared" si="4"/>
        <v>125</v>
      </c>
      <c r="Q31" s="8">
        <f t="shared" si="5"/>
        <v>55</v>
      </c>
      <c r="R31" s="6">
        <f t="shared" si="6"/>
        <v>2.7</v>
      </c>
      <c r="S31" s="8">
        <f t="shared" si="7"/>
        <v>169</v>
      </c>
      <c r="T31" s="8">
        <f t="shared" si="8"/>
        <v>82</v>
      </c>
      <c r="U31" s="6">
        <f t="shared" si="9"/>
        <v>2.2000000000000002</v>
      </c>
    </row>
    <row r="32" spans="1:21">
      <c r="A32" t="s">
        <v>56</v>
      </c>
      <c r="B32">
        <v>5</v>
      </c>
      <c r="C32">
        <v>200000</v>
      </c>
      <c r="D32">
        <v>37</v>
      </c>
      <c r="E32">
        <v>31</v>
      </c>
      <c r="F32">
        <v>5.0999999999999996</v>
      </c>
      <c r="G32">
        <v>305</v>
      </c>
      <c r="H32">
        <v>156</v>
      </c>
      <c r="I32">
        <v>5.3</v>
      </c>
      <c r="J32">
        <v>352</v>
      </c>
      <c r="K32">
        <v>190</v>
      </c>
      <c r="L32">
        <v>4.4000000000000004</v>
      </c>
      <c r="M32" s="7">
        <f t="shared" si="1"/>
        <v>18.5</v>
      </c>
      <c r="N32" s="8">
        <f t="shared" si="2"/>
        <v>15.5</v>
      </c>
      <c r="O32" s="6">
        <f t="shared" si="3"/>
        <v>2.5499999999999998</v>
      </c>
      <c r="P32" s="8">
        <f t="shared" si="4"/>
        <v>152.5</v>
      </c>
      <c r="Q32" s="8">
        <f t="shared" si="5"/>
        <v>78</v>
      </c>
      <c r="R32" s="6">
        <f t="shared" si="6"/>
        <v>2.65</v>
      </c>
      <c r="S32" s="8">
        <f t="shared" si="7"/>
        <v>176</v>
      </c>
      <c r="T32" s="8">
        <f t="shared" si="8"/>
        <v>95</v>
      </c>
      <c r="U32" s="6">
        <f t="shared" si="9"/>
        <v>2.2000000000000002</v>
      </c>
    </row>
    <row r="33" spans="1:21">
      <c r="A33" t="s">
        <v>56</v>
      </c>
      <c r="B33">
        <v>3</v>
      </c>
      <c r="C33">
        <v>500000</v>
      </c>
      <c r="D33">
        <v>135</v>
      </c>
      <c r="E33">
        <v>119</v>
      </c>
      <c r="F33">
        <v>12.7</v>
      </c>
      <c r="G33">
        <v>968</v>
      </c>
      <c r="H33">
        <v>500</v>
      </c>
      <c r="I33">
        <v>13.4</v>
      </c>
      <c r="J33">
        <v>1140</v>
      </c>
      <c r="K33">
        <v>546</v>
      </c>
      <c r="L33">
        <v>10.9</v>
      </c>
      <c r="M33" s="7">
        <f t="shared" si="1"/>
        <v>27</v>
      </c>
      <c r="N33" s="8">
        <f t="shared" si="2"/>
        <v>23.8</v>
      </c>
      <c r="O33" s="6">
        <f t="shared" si="3"/>
        <v>2.5399999999999996</v>
      </c>
      <c r="P33" s="8">
        <f t="shared" si="4"/>
        <v>193.6</v>
      </c>
      <c r="Q33" s="8">
        <f t="shared" si="5"/>
        <v>100</v>
      </c>
      <c r="R33" s="6">
        <f t="shared" si="6"/>
        <v>2.68</v>
      </c>
      <c r="S33" s="8">
        <f t="shared" si="7"/>
        <v>228</v>
      </c>
      <c r="T33" s="8">
        <f t="shared" si="8"/>
        <v>109.2</v>
      </c>
      <c r="U33" s="6">
        <f t="shared" si="9"/>
        <v>2.1800000000000002</v>
      </c>
    </row>
    <row r="34" spans="1:21">
      <c r="A34" t="s">
        <v>56</v>
      </c>
      <c r="B34">
        <v>2</v>
      </c>
      <c r="C34">
        <v>1000000</v>
      </c>
      <c r="D34">
        <v>304</v>
      </c>
      <c r="E34">
        <v>280</v>
      </c>
      <c r="F34">
        <v>25.4</v>
      </c>
      <c r="G34">
        <v>2538</v>
      </c>
      <c r="H34">
        <v>1202</v>
      </c>
      <c r="I34">
        <v>26.7</v>
      </c>
      <c r="J34">
        <v>2390</v>
      </c>
      <c r="K34">
        <v>1163</v>
      </c>
      <c r="L34">
        <v>21.8</v>
      </c>
      <c r="M34" s="7">
        <f t="shared" si="1"/>
        <v>30.400000000000002</v>
      </c>
      <c r="N34" s="8">
        <f t="shared" si="2"/>
        <v>27.999999999999996</v>
      </c>
      <c r="O34" s="6">
        <f t="shared" si="3"/>
        <v>2.5399999999999996</v>
      </c>
      <c r="P34" s="8">
        <f t="shared" si="4"/>
        <v>253.79999999999998</v>
      </c>
      <c r="Q34" s="8">
        <f t="shared" si="5"/>
        <v>120.19999999999999</v>
      </c>
      <c r="R34" s="6">
        <f t="shared" si="6"/>
        <v>2.67</v>
      </c>
      <c r="S34" s="8">
        <f t="shared" si="7"/>
        <v>239.00000000000003</v>
      </c>
      <c r="T34" s="8">
        <f t="shared" si="8"/>
        <v>116.3</v>
      </c>
      <c r="U34" s="6">
        <f t="shared" si="9"/>
        <v>2.1800000000000002</v>
      </c>
    </row>
    <row r="35" spans="1:21">
      <c r="A35" t="s">
        <v>56</v>
      </c>
      <c r="B35">
        <v>1</v>
      </c>
      <c r="C35">
        <v>2000000</v>
      </c>
      <c r="D35">
        <v>687</v>
      </c>
      <c r="E35">
        <v>578</v>
      </c>
      <c r="F35">
        <v>50.9</v>
      </c>
      <c r="G35">
        <v>6453</v>
      </c>
      <c r="H35">
        <v>2734</v>
      </c>
      <c r="I35">
        <v>53.4</v>
      </c>
      <c r="J35">
        <v>5031</v>
      </c>
      <c r="K35">
        <v>2609</v>
      </c>
      <c r="L35">
        <v>43.6</v>
      </c>
      <c r="M35" s="7">
        <f t="shared" si="1"/>
        <v>34.35</v>
      </c>
      <c r="N35" s="8">
        <f t="shared" si="2"/>
        <v>28.9</v>
      </c>
      <c r="O35" s="6">
        <f t="shared" si="3"/>
        <v>2.5449999999999999</v>
      </c>
      <c r="P35" s="8">
        <f t="shared" si="4"/>
        <v>322.65000000000003</v>
      </c>
      <c r="Q35" s="8">
        <f t="shared" si="5"/>
        <v>136.69999999999999</v>
      </c>
      <c r="R35" s="6">
        <f t="shared" si="6"/>
        <v>2.67</v>
      </c>
      <c r="S35" s="8">
        <f t="shared" si="7"/>
        <v>251.54999999999998</v>
      </c>
      <c r="T35" s="8">
        <f t="shared" si="8"/>
        <v>130.45000000000002</v>
      </c>
      <c r="U35" s="6">
        <f t="shared" si="9"/>
        <v>2.1800000000000002</v>
      </c>
    </row>
    <row r="36" spans="1:21">
      <c r="A36" t="s">
        <v>88</v>
      </c>
      <c r="B36">
        <v>1</v>
      </c>
      <c r="C36">
        <v>2000000</v>
      </c>
      <c r="D36">
        <v>703</v>
      </c>
      <c r="E36">
        <v>578</v>
      </c>
      <c r="F36">
        <v>50.9</v>
      </c>
      <c r="G36">
        <v>6640</v>
      </c>
      <c r="H36">
        <v>2796</v>
      </c>
      <c r="I36">
        <v>53.4</v>
      </c>
      <c r="J36">
        <v>5328</v>
      </c>
      <c r="K36">
        <v>3062</v>
      </c>
      <c r="L36">
        <v>28.1</v>
      </c>
      <c r="M36" s="7">
        <f t="shared" si="1"/>
        <v>35.15</v>
      </c>
      <c r="N36" s="8">
        <f t="shared" si="2"/>
        <v>28.9</v>
      </c>
      <c r="O36" s="6">
        <f t="shared" si="3"/>
        <v>2.5449999999999999</v>
      </c>
      <c r="P36" s="8">
        <f t="shared" si="4"/>
        <v>332</v>
      </c>
      <c r="Q36" s="8">
        <f t="shared" si="5"/>
        <v>139.79999999999998</v>
      </c>
      <c r="R36" s="6">
        <f t="shared" si="6"/>
        <v>2.67</v>
      </c>
      <c r="S36" s="8">
        <f t="shared" si="7"/>
        <v>266.40000000000003</v>
      </c>
      <c r="T36" s="8">
        <f t="shared" si="8"/>
        <v>153.1</v>
      </c>
      <c r="U36" s="6">
        <f t="shared" si="9"/>
        <v>1.405</v>
      </c>
    </row>
    <row r="37" spans="1:21">
      <c r="A37" t="s">
        <v>57</v>
      </c>
      <c r="M37" s="4"/>
    </row>
    <row r="38" spans="1:21">
      <c r="A38" t="s">
        <v>58</v>
      </c>
      <c r="B38">
        <v>10</v>
      </c>
      <c r="C38">
        <v>100000</v>
      </c>
      <c r="D38">
        <v>23</v>
      </c>
      <c r="E38">
        <v>15</v>
      </c>
      <c r="F38">
        <v>3.1</v>
      </c>
      <c r="G38">
        <v>158</v>
      </c>
      <c r="I38">
        <v>3.1</v>
      </c>
      <c r="J38">
        <v>177</v>
      </c>
      <c r="K38">
        <v>94</v>
      </c>
      <c r="L38">
        <v>1.4</v>
      </c>
      <c r="M38" s="4">
        <f t="shared" si="1"/>
        <v>23</v>
      </c>
      <c r="N38">
        <f t="shared" si="2"/>
        <v>14.999999999999998</v>
      </c>
      <c r="O38">
        <f t="shared" si="3"/>
        <v>3.1</v>
      </c>
      <c r="P38">
        <f t="shared" si="4"/>
        <v>158</v>
      </c>
      <c r="Q38">
        <f t="shared" si="5"/>
        <v>0</v>
      </c>
      <c r="R38">
        <f t="shared" si="6"/>
        <v>3.1</v>
      </c>
      <c r="S38">
        <f t="shared" si="7"/>
        <v>177</v>
      </c>
      <c r="T38">
        <f t="shared" si="8"/>
        <v>94</v>
      </c>
      <c r="U38">
        <f t="shared" si="9"/>
        <v>1.4</v>
      </c>
    </row>
    <row r="39" spans="1:21">
      <c r="A39" t="s">
        <v>59</v>
      </c>
      <c r="B39">
        <v>10</v>
      </c>
      <c r="C39">
        <v>100000</v>
      </c>
      <c r="D39">
        <v>23</v>
      </c>
      <c r="E39">
        <v>13</v>
      </c>
      <c r="F39">
        <v>3.1</v>
      </c>
      <c r="G39">
        <v>141</v>
      </c>
      <c r="I39">
        <v>3.1</v>
      </c>
      <c r="J39">
        <v>175</v>
      </c>
      <c r="K39">
        <v>85</v>
      </c>
      <c r="L39">
        <v>2</v>
      </c>
      <c r="M39" s="4">
        <f t="shared" si="1"/>
        <v>23</v>
      </c>
      <c r="N39">
        <f t="shared" si="2"/>
        <v>12.999999999999998</v>
      </c>
      <c r="O39">
        <f t="shared" si="3"/>
        <v>3.1</v>
      </c>
      <c r="P39">
        <f t="shared" si="4"/>
        <v>141</v>
      </c>
      <c r="Q39">
        <f t="shared" si="5"/>
        <v>0</v>
      </c>
      <c r="R39">
        <f t="shared" si="6"/>
        <v>3.1</v>
      </c>
      <c r="S39">
        <f t="shared" si="7"/>
        <v>175</v>
      </c>
      <c r="T39">
        <f t="shared" si="8"/>
        <v>85</v>
      </c>
      <c r="U39">
        <f t="shared" si="9"/>
        <v>2</v>
      </c>
    </row>
    <row r="40" spans="1:21">
      <c r="A40" t="s">
        <v>60</v>
      </c>
      <c r="B40">
        <v>10</v>
      </c>
      <c r="C40">
        <v>100000</v>
      </c>
      <c r="D40">
        <v>26</v>
      </c>
      <c r="E40">
        <v>13</v>
      </c>
      <c r="F40">
        <v>3.1</v>
      </c>
      <c r="G40">
        <v>140</v>
      </c>
      <c r="I40">
        <v>3.1</v>
      </c>
      <c r="J40">
        <v>148</v>
      </c>
      <c r="K40">
        <v>68</v>
      </c>
      <c r="L40">
        <v>1.8</v>
      </c>
      <c r="M40" s="4">
        <f t="shared" si="1"/>
        <v>25.999999999999996</v>
      </c>
      <c r="N40">
        <f t="shared" si="2"/>
        <v>12.999999999999998</v>
      </c>
      <c r="O40">
        <f t="shared" si="3"/>
        <v>3.1</v>
      </c>
      <c r="P40">
        <f t="shared" si="4"/>
        <v>140</v>
      </c>
      <c r="Q40">
        <f t="shared" si="5"/>
        <v>0</v>
      </c>
      <c r="R40">
        <f t="shared" si="6"/>
        <v>3.1</v>
      </c>
      <c r="S40">
        <f t="shared" si="7"/>
        <v>148</v>
      </c>
      <c r="T40">
        <f t="shared" si="8"/>
        <v>68</v>
      </c>
      <c r="U40">
        <f t="shared" si="9"/>
        <v>1.8</v>
      </c>
    </row>
    <row r="41" spans="1:21">
      <c r="A41" t="s">
        <v>61</v>
      </c>
      <c r="B41">
        <v>10</v>
      </c>
      <c r="C41">
        <v>100000</v>
      </c>
      <c r="D41">
        <v>26</v>
      </c>
      <c r="E41">
        <v>15</v>
      </c>
      <c r="F41">
        <v>3.1</v>
      </c>
      <c r="G41">
        <v>149</v>
      </c>
      <c r="I41">
        <v>3.1</v>
      </c>
      <c r="J41">
        <v>166</v>
      </c>
      <c r="K41">
        <v>91</v>
      </c>
      <c r="L41">
        <v>2</v>
      </c>
      <c r="M41" s="4">
        <f t="shared" si="1"/>
        <v>25.999999999999996</v>
      </c>
      <c r="N41">
        <f t="shared" si="2"/>
        <v>14.999999999999998</v>
      </c>
      <c r="O41">
        <f t="shared" si="3"/>
        <v>3.1</v>
      </c>
      <c r="P41">
        <f t="shared" si="4"/>
        <v>149</v>
      </c>
      <c r="Q41">
        <f t="shared" si="5"/>
        <v>0</v>
      </c>
      <c r="R41">
        <f t="shared" si="6"/>
        <v>3.1</v>
      </c>
      <c r="S41">
        <f t="shared" si="7"/>
        <v>166</v>
      </c>
      <c r="T41">
        <f t="shared" si="8"/>
        <v>91</v>
      </c>
      <c r="U41">
        <f t="shared" si="9"/>
        <v>2</v>
      </c>
    </row>
    <row r="42" spans="1:21">
      <c r="A42" t="s">
        <v>62</v>
      </c>
      <c r="B42">
        <v>10</v>
      </c>
      <c r="C42">
        <v>100000</v>
      </c>
      <c r="D42">
        <v>23</v>
      </c>
      <c r="E42">
        <v>15</v>
      </c>
      <c r="F42">
        <v>3.1</v>
      </c>
      <c r="G42">
        <v>168</v>
      </c>
      <c r="I42">
        <v>3.1</v>
      </c>
      <c r="J42">
        <v>180</v>
      </c>
      <c r="K42">
        <v>88</v>
      </c>
      <c r="L42">
        <v>2.5</v>
      </c>
      <c r="M42" s="4">
        <f t="shared" si="1"/>
        <v>23</v>
      </c>
      <c r="N42">
        <f t="shared" si="2"/>
        <v>14.999999999999998</v>
      </c>
      <c r="O42">
        <f t="shared" si="3"/>
        <v>3.1</v>
      </c>
      <c r="P42">
        <f t="shared" si="4"/>
        <v>168</v>
      </c>
      <c r="Q42">
        <f t="shared" si="5"/>
        <v>0</v>
      </c>
      <c r="R42">
        <f t="shared" si="6"/>
        <v>3.1</v>
      </c>
      <c r="S42">
        <f t="shared" si="7"/>
        <v>180</v>
      </c>
      <c r="T42">
        <f t="shared" si="8"/>
        <v>88</v>
      </c>
      <c r="U42">
        <f t="shared" si="9"/>
        <v>2.5</v>
      </c>
    </row>
    <row r="43" spans="1:21">
      <c r="A43" t="s">
        <v>63</v>
      </c>
      <c r="B43">
        <v>10</v>
      </c>
      <c r="C43">
        <v>100000</v>
      </c>
      <c r="D43">
        <v>24</v>
      </c>
      <c r="E43">
        <v>13</v>
      </c>
      <c r="F43">
        <v>3.1</v>
      </c>
      <c r="G43">
        <v>144</v>
      </c>
      <c r="I43">
        <v>3.1</v>
      </c>
      <c r="J43">
        <v>193</v>
      </c>
      <c r="K43">
        <v>90</v>
      </c>
      <c r="L43">
        <v>3.1</v>
      </c>
      <c r="M43" s="4">
        <f t="shared" si="1"/>
        <v>24</v>
      </c>
      <c r="N43">
        <f t="shared" si="2"/>
        <v>12.999999999999998</v>
      </c>
      <c r="O43">
        <f t="shared" si="3"/>
        <v>3.1</v>
      </c>
      <c r="P43">
        <f t="shared" si="4"/>
        <v>144</v>
      </c>
      <c r="Q43">
        <f t="shared" si="5"/>
        <v>0</v>
      </c>
      <c r="R43">
        <f t="shared" si="6"/>
        <v>3.1</v>
      </c>
      <c r="S43">
        <f t="shared" si="7"/>
        <v>193</v>
      </c>
      <c r="T43">
        <f t="shared" si="8"/>
        <v>90</v>
      </c>
      <c r="U43">
        <f t="shared" si="9"/>
        <v>3.1</v>
      </c>
    </row>
    <row r="44" spans="1:21">
      <c r="A44" t="s">
        <v>41</v>
      </c>
      <c r="B44">
        <v>10</v>
      </c>
      <c r="C44">
        <v>100000</v>
      </c>
      <c r="D44">
        <v>26</v>
      </c>
      <c r="E44">
        <v>15</v>
      </c>
      <c r="F44">
        <v>3.1</v>
      </c>
      <c r="G44">
        <v>151</v>
      </c>
      <c r="I44">
        <v>3.1</v>
      </c>
      <c r="J44">
        <v>177</v>
      </c>
      <c r="K44">
        <v>88</v>
      </c>
      <c r="L44">
        <v>2.2999999999999998</v>
      </c>
      <c r="M44" s="4">
        <f t="shared" si="1"/>
        <v>25.999999999999996</v>
      </c>
      <c r="N44">
        <f t="shared" si="2"/>
        <v>14.999999999999998</v>
      </c>
      <c r="O44">
        <f t="shared" si="3"/>
        <v>3.1</v>
      </c>
      <c r="P44">
        <f t="shared" si="4"/>
        <v>151</v>
      </c>
      <c r="Q44">
        <f t="shared" si="5"/>
        <v>0</v>
      </c>
      <c r="R44">
        <f t="shared" si="6"/>
        <v>3.1</v>
      </c>
      <c r="S44">
        <f t="shared" si="7"/>
        <v>177</v>
      </c>
      <c r="T44">
        <f t="shared" si="8"/>
        <v>88</v>
      </c>
      <c r="U44">
        <f t="shared" si="9"/>
        <v>2.2999999999999998</v>
      </c>
    </row>
    <row r="45" spans="1:21">
      <c r="A45" t="s">
        <v>64</v>
      </c>
      <c r="B45">
        <v>10</v>
      </c>
      <c r="C45">
        <v>100000</v>
      </c>
      <c r="D45">
        <v>21</v>
      </c>
      <c r="E45">
        <v>15</v>
      </c>
      <c r="F45">
        <v>3.1</v>
      </c>
      <c r="G45">
        <v>151</v>
      </c>
      <c r="I45">
        <v>3.1</v>
      </c>
      <c r="J45">
        <v>201</v>
      </c>
      <c r="K45">
        <v>109</v>
      </c>
      <c r="L45">
        <v>2.2999999999999998</v>
      </c>
      <c r="M45" s="4">
        <f t="shared" si="1"/>
        <v>21</v>
      </c>
      <c r="N45">
        <f t="shared" si="2"/>
        <v>14.999999999999998</v>
      </c>
      <c r="O45">
        <f t="shared" si="3"/>
        <v>3.1</v>
      </c>
      <c r="P45">
        <f t="shared" si="4"/>
        <v>151</v>
      </c>
      <c r="Q45">
        <f t="shared" si="5"/>
        <v>0</v>
      </c>
      <c r="R45">
        <f t="shared" si="6"/>
        <v>3.1</v>
      </c>
      <c r="S45">
        <f t="shared" si="7"/>
        <v>201</v>
      </c>
      <c r="T45">
        <f t="shared" si="8"/>
        <v>109</v>
      </c>
      <c r="U45">
        <f t="shared" si="9"/>
        <v>2.2999999999999998</v>
      </c>
    </row>
    <row r="46" spans="1:21">
      <c r="A46" t="s">
        <v>64</v>
      </c>
      <c r="B46">
        <v>5</v>
      </c>
      <c r="C46">
        <v>200000</v>
      </c>
      <c r="D46">
        <v>46</v>
      </c>
      <c r="E46">
        <v>43</v>
      </c>
      <c r="F46">
        <v>6.1</v>
      </c>
      <c r="G46">
        <v>359</v>
      </c>
      <c r="I46">
        <v>6.1</v>
      </c>
      <c r="J46">
        <v>521</v>
      </c>
      <c r="K46">
        <v>237</v>
      </c>
      <c r="L46">
        <v>4.7</v>
      </c>
      <c r="M46" s="4">
        <f t="shared" si="1"/>
        <v>23</v>
      </c>
      <c r="N46">
        <f t="shared" si="2"/>
        <v>21.5</v>
      </c>
      <c r="O46">
        <f t="shared" si="3"/>
        <v>3.05</v>
      </c>
      <c r="P46">
        <f t="shared" si="4"/>
        <v>179.5</v>
      </c>
      <c r="Q46">
        <f t="shared" si="5"/>
        <v>0</v>
      </c>
      <c r="R46">
        <f t="shared" si="6"/>
        <v>3.05</v>
      </c>
      <c r="S46">
        <f t="shared" si="7"/>
        <v>260.5</v>
      </c>
      <c r="T46">
        <f t="shared" si="8"/>
        <v>118.50000000000001</v>
      </c>
      <c r="U46">
        <f t="shared" si="9"/>
        <v>2.35</v>
      </c>
    </row>
    <row r="47" spans="1:21">
      <c r="A47" t="s">
        <v>64</v>
      </c>
      <c r="B47">
        <v>3</v>
      </c>
      <c r="C47">
        <v>500000</v>
      </c>
      <c r="D47">
        <v>140</v>
      </c>
      <c r="E47">
        <v>130</v>
      </c>
      <c r="F47">
        <v>15.3</v>
      </c>
      <c r="G47">
        <v>1265</v>
      </c>
      <c r="I47">
        <v>15.3</v>
      </c>
      <c r="J47">
        <v>1353</v>
      </c>
      <c r="K47">
        <v>676</v>
      </c>
      <c r="L47">
        <v>11.4</v>
      </c>
      <c r="M47" s="4">
        <f t="shared" si="1"/>
        <v>27.999999999999996</v>
      </c>
      <c r="N47">
        <f t="shared" si="2"/>
        <v>25.999999999999996</v>
      </c>
      <c r="O47">
        <f t="shared" si="3"/>
        <v>3.06</v>
      </c>
      <c r="P47">
        <f t="shared" si="4"/>
        <v>253</v>
      </c>
      <c r="Q47">
        <f t="shared" si="5"/>
        <v>0</v>
      </c>
      <c r="R47">
        <f t="shared" si="6"/>
        <v>3.06</v>
      </c>
      <c r="S47">
        <f t="shared" si="7"/>
        <v>270.60000000000002</v>
      </c>
      <c r="T47">
        <f t="shared" si="8"/>
        <v>135.19999999999999</v>
      </c>
      <c r="U47">
        <f t="shared" si="9"/>
        <v>2.2800000000000002</v>
      </c>
    </row>
    <row r="48" spans="1:21">
      <c r="A48" t="s">
        <v>64</v>
      </c>
      <c r="B48">
        <v>2</v>
      </c>
      <c r="C48">
        <v>1000000</v>
      </c>
      <c r="D48">
        <v>335</v>
      </c>
      <c r="E48">
        <v>281</v>
      </c>
      <c r="F48">
        <v>30.5</v>
      </c>
      <c r="G48">
        <v>3179</v>
      </c>
      <c r="I48">
        <v>30.5</v>
      </c>
      <c r="J48">
        <v>3148</v>
      </c>
      <c r="K48">
        <v>1460</v>
      </c>
      <c r="L48">
        <v>22.3</v>
      </c>
      <c r="M48" s="4">
        <f t="shared" si="1"/>
        <v>33.5</v>
      </c>
      <c r="N48">
        <f t="shared" si="2"/>
        <v>28.1</v>
      </c>
      <c r="O48">
        <f t="shared" si="3"/>
        <v>3.05</v>
      </c>
      <c r="P48">
        <f t="shared" si="4"/>
        <v>317.89999999999998</v>
      </c>
      <c r="Q48">
        <f t="shared" si="5"/>
        <v>0</v>
      </c>
      <c r="R48">
        <f t="shared" si="6"/>
        <v>3.05</v>
      </c>
      <c r="S48">
        <f t="shared" si="7"/>
        <v>314.8</v>
      </c>
      <c r="T48">
        <f t="shared" si="8"/>
        <v>146</v>
      </c>
      <c r="U48">
        <f t="shared" si="9"/>
        <v>2.23</v>
      </c>
    </row>
    <row r="51" spans="12:21">
      <c r="M51" s="4"/>
      <c r="N51" s="1"/>
      <c r="O51" s="3"/>
      <c r="Q51" s="1"/>
      <c r="T51" s="2" t="s">
        <v>8</v>
      </c>
    </row>
    <row r="52" spans="12:21">
      <c r="L52" t="s">
        <v>69</v>
      </c>
      <c r="M52" s="5" t="s">
        <v>70</v>
      </c>
      <c r="N52" s="2" t="s">
        <v>29</v>
      </c>
      <c r="O52" s="2" t="s">
        <v>71</v>
      </c>
      <c r="P52" s="2" t="s">
        <v>32</v>
      </c>
      <c r="Q52" s="2" t="s">
        <v>28</v>
      </c>
      <c r="R52" s="2" t="s">
        <v>31</v>
      </c>
      <c r="S52" s="2" t="s">
        <v>22</v>
      </c>
      <c r="T52" s="2" t="s">
        <v>67</v>
      </c>
      <c r="U52" s="2" t="s">
        <v>68</v>
      </c>
    </row>
    <row r="53" spans="12:21">
      <c r="L53" t="s">
        <v>86</v>
      </c>
      <c r="M53" s="8">
        <f t="shared" ref="M53:M60" si="10">S20</f>
        <v>168</v>
      </c>
      <c r="N53" s="8">
        <f t="shared" ref="N53:N60" si="11">P20</f>
        <v>129</v>
      </c>
      <c r="O53" s="8">
        <f t="shared" ref="O53:O60" si="12">T20</f>
        <v>90</v>
      </c>
      <c r="P53" s="8">
        <f t="shared" ref="P53:P60" si="13">Q20</f>
        <v>59.999999999999993</v>
      </c>
      <c r="Q53" s="8">
        <f>M20</f>
        <v>18</v>
      </c>
      <c r="R53" s="8">
        <f>N20</f>
        <v>10</v>
      </c>
      <c r="S53" s="6">
        <f>O20</f>
        <v>2.5</v>
      </c>
      <c r="T53" s="6">
        <f t="shared" ref="T53:T60" si="14">R20</f>
        <v>2.7</v>
      </c>
      <c r="U53" s="6">
        <f t="shared" ref="U53:U60" si="15">U20</f>
        <v>2</v>
      </c>
    </row>
    <row r="54" spans="12:21">
      <c r="L54" t="s">
        <v>85</v>
      </c>
      <c r="M54" s="8">
        <f t="shared" si="10"/>
        <v>218</v>
      </c>
      <c r="N54" s="8">
        <f t="shared" si="11"/>
        <v>151</v>
      </c>
      <c r="O54" s="8">
        <f t="shared" si="12"/>
        <v>110.50000000000001</v>
      </c>
      <c r="P54" s="8">
        <f t="shared" si="13"/>
        <v>74.5</v>
      </c>
      <c r="Q54" s="8">
        <f t="shared" ref="Q54:R54" si="16">M21</f>
        <v>21.5</v>
      </c>
      <c r="R54" s="8">
        <f t="shared" si="16"/>
        <v>20</v>
      </c>
      <c r="S54" s="6">
        <f t="shared" ref="S54:S60" si="17">O21</f>
        <v>2.5499999999999998</v>
      </c>
      <c r="T54" s="6">
        <f t="shared" si="14"/>
        <v>2.65</v>
      </c>
      <c r="U54" s="6">
        <f t="shared" si="15"/>
        <v>2.5499999999999998</v>
      </c>
    </row>
    <row r="55" spans="12:21">
      <c r="L55" t="s">
        <v>84</v>
      </c>
      <c r="M55" s="8">
        <f t="shared" si="10"/>
        <v>241.60000000000002</v>
      </c>
      <c r="N55" s="8">
        <f t="shared" si="11"/>
        <v>196.8</v>
      </c>
      <c r="O55" s="8">
        <f t="shared" si="12"/>
        <v>114.4</v>
      </c>
      <c r="P55" s="8">
        <f t="shared" si="13"/>
        <v>100</v>
      </c>
      <c r="Q55" s="8">
        <f t="shared" ref="Q55:R55" si="18">M22</f>
        <v>25.999999999999996</v>
      </c>
      <c r="R55" s="8">
        <f t="shared" si="18"/>
        <v>25</v>
      </c>
      <c r="S55" s="6">
        <f t="shared" si="17"/>
        <v>2.5399999999999996</v>
      </c>
      <c r="T55" s="6">
        <f t="shared" si="14"/>
        <v>2.68</v>
      </c>
      <c r="U55" s="6">
        <f t="shared" si="15"/>
        <v>1.7</v>
      </c>
    </row>
    <row r="56" spans="12:21">
      <c r="L56" t="s">
        <v>83</v>
      </c>
      <c r="M56" s="8">
        <f t="shared" si="10"/>
        <v>232.8</v>
      </c>
      <c r="N56" s="8">
        <f t="shared" si="11"/>
        <v>248.4</v>
      </c>
      <c r="O56" s="8">
        <f t="shared" si="12"/>
        <v>122.60000000000001</v>
      </c>
      <c r="P56" s="8">
        <f t="shared" si="13"/>
        <v>119.50000000000001</v>
      </c>
      <c r="Q56" s="8">
        <f t="shared" ref="Q56:R56" si="19">M23</f>
        <v>32</v>
      </c>
      <c r="R56" s="8">
        <f t="shared" si="19"/>
        <v>27.3</v>
      </c>
      <c r="S56" s="6">
        <f t="shared" si="17"/>
        <v>2.5399999999999996</v>
      </c>
      <c r="T56" s="6">
        <f t="shared" si="14"/>
        <v>2.67</v>
      </c>
      <c r="U56" s="6">
        <f t="shared" si="15"/>
        <v>1.33</v>
      </c>
    </row>
    <row r="57" spans="12:21">
      <c r="L57" t="s">
        <v>79</v>
      </c>
      <c r="M57" s="8">
        <f t="shared" si="10"/>
        <v>177</v>
      </c>
      <c r="N57" s="8">
        <f t="shared" si="11"/>
        <v>126</v>
      </c>
      <c r="O57" s="8">
        <f t="shared" si="12"/>
        <v>82</v>
      </c>
      <c r="P57" s="8">
        <f t="shared" si="13"/>
        <v>58</v>
      </c>
      <c r="Q57" s="8">
        <f t="shared" ref="Q57:R57" si="20">M24</f>
        <v>21</v>
      </c>
      <c r="R57" s="8">
        <f t="shared" si="20"/>
        <v>12</v>
      </c>
      <c r="S57" s="6">
        <f t="shared" si="17"/>
        <v>2.5</v>
      </c>
      <c r="T57" s="6">
        <f t="shared" si="14"/>
        <v>2.7</v>
      </c>
      <c r="U57" s="6">
        <f t="shared" si="15"/>
        <v>1.8999999999999997</v>
      </c>
    </row>
    <row r="58" spans="12:21">
      <c r="L58" t="s">
        <v>80</v>
      </c>
      <c r="M58" s="8">
        <f t="shared" si="10"/>
        <v>184</v>
      </c>
      <c r="N58" s="8">
        <f t="shared" si="11"/>
        <v>152.5</v>
      </c>
      <c r="O58" s="8">
        <f t="shared" si="12"/>
        <v>104.49999999999999</v>
      </c>
      <c r="P58" s="8">
        <f t="shared" si="13"/>
        <v>74.5</v>
      </c>
      <c r="Q58" s="8">
        <f t="shared" ref="Q58:R58" si="21">M25</f>
        <v>20</v>
      </c>
      <c r="R58" s="8">
        <f t="shared" si="21"/>
        <v>18.5</v>
      </c>
      <c r="S58" s="6">
        <f t="shared" si="17"/>
        <v>2.5499999999999998</v>
      </c>
      <c r="T58" s="6">
        <f t="shared" si="14"/>
        <v>2.65</v>
      </c>
      <c r="U58" s="6">
        <f t="shared" si="15"/>
        <v>1.8999999999999997</v>
      </c>
    </row>
    <row r="59" spans="12:21">
      <c r="L59" t="s">
        <v>81</v>
      </c>
      <c r="M59" s="8">
        <f t="shared" si="10"/>
        <v>240.39999999999998</v>
      </c>
      <c r="N59" s="8">
        <f t="shared" si="11"/>
        <v>202</v>
      </c>
      <c r="O59" s="8">
        <f t="shared" si="12"/>
        <v>111.19999999999999</v>
      </c>
      <c r="P59" s="8">
        <f t="shared" si="13"/>
        <v>103.00000000000001</v>
      </c>
      <c r="Q59" s="8">
        <f t="shared" ref="Q59:R59" si="22">M26</f>
        <v>25</v>
      </c>
      <c r="R59" s="8">
        <f t="shared" si="22"/>
        <v>25</v>
      </c>
      <c r="S59" s="6">
        <f t="shared" si="17"/>
        <v>2.5399999999999996</v>
      </c>
      <c r="T59" s="6">
        <f t="shared" si="14"/>
        <v>2.68</v>
      </c>
      <c r="U59" s="6">
        <f t="shared" si="15"/>
        <v>1.8199999999999998</v>
      </c>
    </row>
    <row r="60" spans="12:21">
      <c r="L60" t="s">
        <v>82</v>
      </c>
      <c r="M60" s="8">
        <f t="shared" si="10"/>
        <v>249.2</v>
      </c>
      <c r="N60" s="8">
        <f t="shared" si="11"/>
        <v>249.9</v>
      </c>
      <c r="O60" s="8">
        <f t="shared" si="12"/>
        <v>117.89999999999999</v>
      </c>
      <c r="P60" s="8">
        <f t="shared" si="13"/>
        <v>118.69999999999999</v>
      </c>
      <c r="Q60" s="8">
        <f t="shared" ref="Q60:R61" si="23">M27</f>
        <v>31.2</v>
      </c>
      <c r="R60" s="8">
        <f t="shared" si="23"/>
        <v>28.1</v>
      </c>
      <c r="S60" s="6">
        <f t="shared" si="17"/>
        <v>2.5399999999999996</v>
      </c>
      <c r="T60" s="6">
        <f t="shared" si="14"/>
        <v>2.67</v>
      </c>
      <c r="U60" s="6">
        <f t="shared" si="15"/>
        <v>1.7800000000000002</v>
      </c>
    </row>
    <row r="61" spans="12:21">
      <c r="L61" t="s">
        <v>89</v>
      </c>
      <c r="M61" s="8">
        <f t="shared" ref="M61" si="24">S28</f>
        <v>81</v>
      </c>
      <c r="N61" s="8">
        <f t="shared" ref="N61" si="25">P28</f>
        <v>129</v>
      </c>
      <c r="O61" s="8">
        <f t="shared" ref="O61" si="26">T28</f>
        <v>62</v>
      </c>
      <c r="P61" s="8">
        <f t="shared" ref="P61" si="27">Q28</f>
        <v>62</v>
      </c>
      <c r="Q61" s="8">
        <f t="shared" si="23"/>
        <v>14.999999999999998</v>
      </c>
      <c r="R61" s="8">
        <f t="shared" si="23"/>
        <v>0</v>
      </c>
      <c r="S61" s="6">
        <f t="shared" ref="S61" si="28">O28</f>
        <v>2.5</v>
      </c>
      <c r="T61" s="6">
        <f t="shared" ref="T61" si="29">R28</f>
        <v>2.7</v>
      </c>
      <c r="U61" s="6">
        <f t="shared" ref="U61:U69" si="30">U28</f>
        <v>1.5</v>
      </c>
    </row>
    <row r="62" spans="12:21">
      <c r="L62" t="s">
        <v>72</v>
      </c>
      <c r="M62" s="8">
        <f t="shared" ref="M62:M68" si="31">S29</f>
        <v>144</v>
      </c>
      <c r="N62" s="8">
        <f t="shared" ref="N62:N68" si="32">P29</f>
        <v>128</v>
      </c>
      <c r="O62" s="8">
        <f t="shared" ref="O62:O68" si="33">T29</f>
        <v>91</v>
      </c>
      <c r="P62" s="8">
        <f t="shared" ref="P62:P68" si="34">Q29</f>
        <v>58</v>
      </c>
      <c r="Q62" s="8">
        <f t="shared" ref="Q62:R62" si="35">M29</f>
        <v>14.999999999999998</v>
      </c>
      <c r="R62" s="8">
        <f t="shared" si="35"/>
        <v>4</v>
      </c>
      <c r="S62" s="6">
        <f t="shared" ref="S62:S68" si="36">O29</f>
        <v>2.5</v>
      </c>
      <c r="T62" s="6">
        <f t="shared" ref="T62:T68" si="37">R29</f>
        <v>2.7</v>
      </c>
      <c r="U62" s="6">
        <f t="shared" ref="U62:U68" si="38">U29</f>
        <v>1.4</v>
      </c>
    </row>
    <row r="63" spans="12:21">
      <c r="L63" t="s">
        <v>73</v>
      </c>
      <c r="M63" s="8">
        <f t="shared" si="31"/>
        <v>177</v>
      </c>
      <c r="N63" s="8">
        <f t="shared" si="32"/>
        <v>126</v>
      </c>
      <c r="O63" s="8">
        <f t="shared" si="33"/>
        <v>87</v>
      </c>
      <c r="P63" s="8">
        <f t="shared" si="34"/>
        <v>57</v>
      </c>
      <c r="Q63" s="8">
        <f t="shared" ref="Q63:R63" si="39">M30</f>
        <v>14.999999999999998</v>
      </c>
      <c r="R63" s="8">
        <f t="shared" si="39"/>
        <v>10</v>
      </c>
      <c r="S63" s="6">
        <f t="shared" si="36"/>
        <v>2.5</v>
      </c>
      <c r="T63" s="6">
        <f t="shared" si="37"/>
        <v>2.7</v>
      </c>
      <c r="U63" s="6">
        <f t="shared" si="38"/>
        <v>2.1</v>
      </c>
    </row>
    <row r="64" spans="12:21">
      <c r="L64" t="s">
        <v>74</v>
      </c>
      <c r="M64" s="8">
        <f t="shared" si="31"/>
        <v>169</v>
      </c>
      <c r="N64" s="8">
        <f t="shared" si="32"/>
        <v>125</v>
      </c>
      <c r="O64" s="8">
        <f t="shared" si="33"/>
        <v>82</v>
      </c>
      <c r="P64" s="8">
        <f t="shared" si="34"/>
        <v>55</v>
      </c>
      <c r="Q64" s="8">
        <f t="shared" ref="Q64:R64" si="40">M31</f>
        <v>18</v>
      </c>
      <c r="R64" s="8">
        <f t="shared" si="40"/>
        <v>12.999999999999998</v>
      </c>
      <c r="S64" s="6">
        <f t="shared" si="36"/>
        <v>2.5</v>
      </c>
      <c r="T64" s="6">
        <f t="shared" si="37"/>
        <v>2.7</v>
      </c>
      <c r="U64" s="6">
        <f t="shared" si="38"/>
        <v>2.2000000000000002</v>
      </c>
    </row>
    <row r="65" spans="12:21">
      <c r="L65" t="s">
        <v>75</v>
      </c>
      <c r="M65" s="8">
        <f t="shared" si="31"/>
        <v>176</v>
      </c>
      <c r="N65" s="8">
        <f t="shared" si="32"/>
        <v>152.5</v>
      </c>
      <c r="O65" s="8">
        <f t="shared" si="33"/>
        <v>95</v>
      </c>
      <c r="P65" s="8">
        <f t="shared" si="34"/>
        <v>78</v>
      </c>
      <c r="Q65" s="8">
        <f t="shared" ref="Q65:R65" si="41">M32</f>
        <v>18.5</v>
      </c>
      <c r="R65" s="8">
        <f t="shared" si="41"/>
        <v>15.5</v>
      </c>
      <c r="S65" s="6">
        <f t="shared" si="36"/>
        <v>2.5499999999999998</v>
      </c>
      <c r="T65" s="6">
        <f t="shared" si="37"/>
        <v>2.65</v>
      </c>
      <c r="U65" s="6">
        <f t="shared" si="38"/>
        <v>2.2000000000000002</v>
      </c>
    </row>
    <row r="66" spans="12:21">
      <c r="L66" t="s">
        <v>76</v>
      </c>
      <c r="M66" s="8">
        <f t="shared" si="31"/>
        <v>228</v>
      </c>
      <c r="N66" s="8">
        <f t="shared" si="32"/>
        <v>193.6</v>
      </c>
      <c r="O66" s="8">
        <f t="shared" si="33"/>
        <v>109.2</v>
      </c>
      <c r="P66" s="8">
        <f t="shared" si="34"/>
        <v>100</v>
      </c>
      <c r="Q66" s="8">
        <f t="shared" ref="Q66:R66" si="42">M33</f>
        <v>27</v>
      </c>
      <c r="R66" s="8">
        <f t="shared" si="42"/>
        <v>23.8</v>
      </c>
      <c r="S66" s="6">
        <f t="shared" si="36"/>
        <v>2.5399999999999996</v>
      </c>
      <c r="T66" s="6">
        <f t="shared" si="37"/>
        <v>2.68</v>
      </c>
      <c r="U66" s="6">
        <f t="shared" si="38"/>
        <v>2.1800000000000002</v>
      </c>
    </row>
    <row r="67" spans="12:21">
      <c r="L67" t="s">
        <v>78</v>
      </c>
      <c r="M67" s="8">
        <f t="shared" si="31"/>
        <v>239.00000000000003</v>
      </c>
      <c r="N67" s="8">
        <f t="shared" si="32"/>
        <v>253.79999999999998</v>
      </c>
      <c r="O67" s="8">
        <f t="shared" si="33"/>
        <v>116.3</v>
      </c>
      <c r="P67" s="8">
        <f t="shared" si="34"/>
        <v>120.19999999999999</v>
      </c>
      <c r="Q67" s="8">
        <f t="shared" ref="Q67:R67" si="43">M34</f>
        <v>30.400000000000002</v>
      </c>
      <c r="R67" s="8">
        <f t="shared" si="43"/>
        <v>27.999999999999996</v>
      </c>
      <c r="S67" s="6">
        <f t="shared" si="36"/>
        <v>2.5399999999999996</v>
      </c>
      <c r="T67" s="6">
        <f t="shared" si="37"/>
        <v>2.67</v>
      </c>
      <c r="U67" s="6">
        <f t="shared" si="38"/>
        <v>2.1800000000000002</v>
      </c>
    </row>
    <row r="68" spans="12:21">
      <c r="L68" t="s">
        <v>77</v>
      </c>
      <c r="M68" s="8">
        <f t="shared" si="31"/>
        <v>251.54999999999998</v>
      </c>
      <c r="N68" s="8">
        <f t="shared" si="32"/>
        <v>322.65000000000003</v>
      </c>
      <c r="O68" s="8">
        <f t="shared" si="33"/>
        <v>130.45000000000002</v>
      </c>
      <c r="P68" s="8">
        <f t="shared" si="34"/>
        <v>136.69999999999999</v>
      </c>
      <c r="Q68" s="8">
        <f t="shared" ref="Q68:R68" si="44">M35</f>
        <v>34.35</v>
      </c>
      <c r="R68" s="8">
        <f t="shared" si="44"/>
        <v>28.9</v>
      </c>
      <c r="S68" s="6">
        <f t="shared" si="36"/>
        <v>2.5449999999999999</v>
      </c>
      <c r="T68" s="6">
        <f t="shared" si="37"/>
        <v>2.67</v>
      </c>
      <c r="U68" s="6">
        <f t="shared" si="38"/>
        <v>2.1800000000000002</v>
      </c>
    </row>
    <row r="69" spans="12:21">
      <c r="L69" t="s">
        <v>90</v>
      </c>
      <c r="M69" s="8">
        <f t="shared" ref="M69" si="45">S36</f>
        <v>266.40000000000003</v>
      </c>
      <c r="N69" s="8">
        <f t="shared" ref="N69" si="46">P36</f>
        <v>332</v>
      </c>
      <c r="O69" s="8">
        <f t="shared" ref="O69" si="47">T36</f>
        <v>153.1</v>
      </c>
      <c r="P69" s="8">
        <f t="shared" ref="P69" si="48">Q36</f>
        <v>139.79999999999998</v>
      </c>
      <c r="Q69" s="8">
        <f t="shared" ref="Q69" si="49">M36</f>
        <v>35.15</v>
      </c>
      <c r="R69" s="8">
        <f t="shared" ref="R69" si="50">N36</f>
        <v>28.9</v>
      </c>
      <c r="S69" s="6">
        <f t="shared" ref="S69" si="51">O36</f>
        <v>2.5449999999999999</v>
      </c>
      <c r="T69" s="6">
        <f t="shared" ref="T69" si="52">R36</f>
        <v>2.67</v>
      </c>
      <c r="U69" s="6">
        <f t="shared" si="30"/>
        <v>1.405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Strings</vt:lpstr>
      <vt:lpstr>Ints</vt:lpstr>
      <vt:lpstr>Sheet3</vt:lpstr>
    </vt:vector>
  </TitlesOfParts>
  <Company>Mentor Engineering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dpiepgrass</dc:creator>
  <cp:lastModifiedBy>dpiepgrass</cp:lastModifiedBy>
  <dcterms:created xsi:type="dcterms:W3CDTF">2010-02-23T17:04:36Z</dcterms:created>
  <dcterms:modified xsi:type="dcterms:W3CDTF">2010-03-31T17:36:48Z</dcterms:modified>
</cp:coreProperties>
</file>