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enn\Desktop\mycell\materials\zno\"/>
    </mc:Choice>
  </mc:AlternateContent>
  <bookViews>
    <workbookView xWindow="0" yWindow="0" windowWidth="16380" windowHeight="8190" tabRatio="991"/>
  </bookViews>
  <sheets>
    <sheet name="results" sheetId="1" r:id="rId1"/>
    <sheet name="ZnO energy calculations" sheetId="2" r:id="rId2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2" i="2" l="1"/>
  <c r="B21" i="2"/>
  <c r="B16" i="2"/>
  <c r="B17" i="2"/>
  <c r="B18" i="2" s="1"/>
  <c r="B15" i="2"/>
  <c r="B11" i="2"/>
  <c r="B12" i="2"/>
  <c r="H5" i="2" l="1"/>
</calcChain>
</file>

<file path=xl/comments1.xml><?xml version="1.0" encoding="utf-8"?>
<comments xmlns="http://schemas.openxmlformats.org/spreadsheetml/2006/main">
  <authors>
    <author>Philip Bennett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due to cathode deposition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 xml:space="preserve">Philip Bennett: 
</t>
        </r>
        <r>
          <rPr>
            <sz val="9"/>
            <color indexed="81"/>
            <rFont val="Tahoma"/>
            <family val="2"/>
          </rPr>
          <t>is material used for active area?</t>
        </r>
      </text>
    </comment>
  </commentList>
</comments>
</file>

<file path=xl/sharedStrings.xml><?xml version="1.0" encoding="utf-8"?>
<sst xmlns="http://schemas.openxmlformats.org/spreadsheetml/2006/main" count="40" uniqueCount="39">
  <si>
    <t>Property</t>
  </si>
  <si>
    <t>Value</t>
  </si>
  <si>
    <t>Units</t>
  </si>
  <si>
    <t>density</t>
  </si>
  <si>
    <t>m-3</t>
  </si>
  <si>
    <t>cost</t>
  </si>
  <si>
    <t>$/Kg</t>
  </si>
  <si>
    <t>Energy</t>
  </si>
  <si>
    <t>J/Kg</t>
  </si>
  <si>
    <t>ZnO ink</t>
  </si>
  <si>
    <t xml:space="preserve">Electron transport </t>
  </si>
  <si>
    <t>Y</t>
  </si>
  <si>
    <t>25nm</t>
  </si>
  <si>
    <t>ZnO spin Coating</t>
  </si>
  <si>
    <t>ZnO</t>
  </si>
  <si>
    <t>Processing</t>
  </si>
  <si>
    <t>Material</t>
  </si>
  <si>
    <t>Material usage ratio</t>
  </si>
  <si>
    <t>Area covered</t>
  </si>
  <si>
    <t>Is energy requirement dependent on layer thickness?</t>
  </si>
  <si>
    <t>Energy (J)</t>
  </si>
  <si>
    <t xml:space="preserve">Material </t>
  </si>
  <si>
    <t>Usage of material</t>
  </si>
  <si>
    <t>Is material usage dependent on layer thickness?</t>
  </si>
  <si>
    <t>Mass to produce 1m^2 of panel</t>
  </si>
  <si>
    <t>Layer thickness</t>
  </si>
  <si>
    <t>Embedded energy MJ/kg</t>
  </si>
  <si>
    <t>Embedded energy in 1m^2 of panel</t>
  </si>
  <si>
    <t>embedded energy in 1kg of solar panel material</t>
  </si>
  <si>
    <t>MJ/kg raw material</t>
  </si>
  <si>
    <t>MJ/kg after spinning</t>
  </si>
  <si>
    <t xml:space="preserve">Processing energy in 1kg of material </t>
  </si>
  <si>
    <t>J of electrical energy</t>
  </si>
  <si>
    <t>J/kg of electrical energy</t>
  </si>
  <si>
    <t>kWh/kg electrical energy</t>
  </si>
  <si>
    <t>MJ/kg energy Eq</t>
  </si>
  <si>
    <t>total energy to produce 1kg solar panel material</t>
  </si>
  <si>
    <t>MJ/kg Eq</t>
  </si>
  <si>
    <t>J/kg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</si>
</sst>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topLeftCell="A4" zoomScale="150" zoomScaleNormal="150" workbookViewId="0">
      <selection activeCell="B5" sqref="B5"/>
    </sheetView>
  </sheetViews>
  <sheetFormatPr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2328</v>
      </c>
      <c r="C2" s="2" t="s">
        <v>4</v>
      </c>
    </row>
    <row r="3" spans="1:3" x14ac:dyDescent="0.2">
      <c r="A3" s="2" t="s">
        <v>5</v>
      </c>
      <c r="B3" s="2">
        <v>1000</v>
      </c>
      <c r="C3" s="2" t="s">
        <v>6</v>
      </c>
    </row>
    <row r="4" spans="1:3" x14ac:dyDescent="0.2">
      <c r="A4" s="2" t="s">
        <v>7</v>
      </c>
      <c r="B4" s="2">
        <v>1035758896.1510531</v>
      </c>
      <c r="C4" s="2" t="s">
        <v>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H22"/>
  <sheetViews>
    <sheetView topLeftCell="A7" workbookViewId="0">
      <selection activeCell="B22" sqref="B22"/>
    </sheetView>
  </sheetViews>
  <sheetFormatPr defaultRowHeight="12.75" x14ac:dyDescent="0.2"/>
  <cols>
    <col min="2" max="2" width="19.85546875" customWidth="1"/>
    <col min="3" max="3" width="17.28515625" customWidth="1"/>
    <col min="4" max="4" width="27.42578125" customWidth="1"/>
    <col min="5" max="5" width="19.85546875" customWidth="1"/>
    <col min="6" max="6" width="29.5703125" customWidth="1"/>
    <col min="7" max="7" width="24.140625" customWidth="1"/>
    <col min="8" max="8" width="22.85546875" customWidth="1"/>
    <col min="9" max="9" width="17.7109375" customWidth="1"/>
  </cols>
  <sheetData>
    <row r="4" spans="2:8" ht="26.25" x14ac:dyDescent="0.25">
      <c r="B4" s="6" t="s">
        <v>21</v>
      </c>
      <c r="C4" s="7" t="s">
        <v>22</v>
      </c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</row>
    <row r="5" spans="2:8" x14ac:dyDescent="0.2">
      <c r="B5" t="s">
        <v>9</v>
      </c>
      <c r="C5" t="s">
        <v>10</v>
      </c>
      <c r="D5" s="3" t="s">
        <v>11</v>
      </c>
      <c r="E5">
        <v>4.5900000000000003E-2</v>
      </c>
      <c r="F5" t="s">
        <v>12</v>
      </c>
      <c r="G5">
        <v>171</v>
      </c>
      <c r="H5">
        <f t="shared" ref="H5" si="0">G5*E5</f>
        <v>7.8489000000000004</v>
      </c>
    </row>
    <row r="7" spans="2:8" ht="25.5" x14ac:dyDescent="0.2">
      <c r="B7" s="4" t="s">
        <v>15</v>
      </c>
      <c r="C7" s="4" t="s">
        <v>16</v>
      </c>
      <c r="D7" s="5" t="s">
        <v>17</v>
      </c>
      <c r="E7" s="4" t="s">
        <v>18</v>
      </c>
      <c r="F7" s="5" t="s">
        <v>19</v>
      </c>
      <c r="G7" s="4" t="s">
        <v>20</v>
      </c>
    </row>
    <row r="8" spans="2:8" x14ac:dyDescent="0.2">
      <c r="B8" t="s">
        <v>13</v>
      </c>
      <c r="C8" t="s">
        <v>14</v>
      </c>
      <c r="D8">
        <v>0.3</v>
      </c>
      <c r="E8">
        <v>0.7</v>
      </c>
      <c r="F8" s="3" t="s">
        <v>11</v>
      </c>
      <c r="G8">
        <v>1818000</v>
      </c>
    </row>
    <row r="10" spans="2:8" ht="38.25" x14ac:dyDescent="0.2">
      <c r="B10" s="5" t="s">
        <v>28</v>
      </c>
    </row>
    <row r="11" spans="2:8" x14ac:dyDescent="0.2">
      <c r="B11">
        <f>G5</f>
        <v>171</v>
      </c>
      <c r="C11" t="s">
        <v>29</v>
      </c>
    </row>
    <row r="12" spans="2:8" x14ac:dyDescent="0.2">
      <c r="B12">
        <f>G5/D8</f>
        <v>570</v>
      </c>
      <c r="C12" t="s">
        <v>30</v>
      </c>
    </row>
    <row r="14" spans="2:8" ht="25.5" x14ac:dyDescent="0.2">
      <c r="B14" s="5" t="s">
        <v>31</v>
      </c>
    </row>
    <row r="15" spans="2:8" x14ac:dyDescent="0.2">
      <c r="B15">
        <f>G8</f>
        <v>1818000</v>
      </c>
      <c r="C15" t="s">
        <v>32</v>
      </c>
    </row>
    <row r="16" spans="2:8" x14ac:dyDescent="0.2">
      <c r="B16">
        <f>B15/(E5*D8)</f>
        <v>132026143.79084967</v>
      </c>
      <c r="C16" t="s">
        <v>33</v>
      </c>
    </row>
    <row r="17" spans="2:3" x14ac:dyDescent="0.2">
      <c r="B17">
        <f>B16/3600000</f>
        <v>36.673928830791574</v>
      </c>
      <c r="C17" t="s">
        <v>34</v>
      </c>
    </row>
    <row r="18" spans="2:3" x14ac:dyDescent="0.2">
      <c r="B18">
        <f>B17*12.7</f>
        <v>465.75889615105297</v>
      </c>
      <c r="C18" t="s">
        <v>35</v>
      </c>
    </row>
    <row r="20" spans="2:3" ht="38.25" x14ac:dyDescent="0.2">
      <c r="B20" s="8" t="s">
        <v>36</v>
      </c>
    </row>
    <row r="21" spans="2:3" x14ac:dyDescent="0.2">
      <c r="B21">
        <f>B18+B12</f>
        <v>1035.758896151053</v>
      </c>
      <c r="C21" t="s">
        <v>37</v>
      </c>
    </row>
    <row r="22" spans="2:3" x14ac:dyDescent="0.2">
      <c r="B22">
        <f>B21*10^6</f>
        <v>1035758896.1510531</v>
      </c>
      <c r="C22" t="s">
        <v>38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ZnO energy 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Philip Bennett</cp:lastModifiedBy>
  <cp:revision>6</cp:revision>
  <dcterms:created xsi:type="dcterms:W3CDTF">2016-09-13T16:32:15Z</dcterms:created>
  <dcterms:modified xsi:type="dcterms:W3CDTF">2017-03-16T15:22:24Z</dcterms:modified>
  <dc:language>en-US</dc:language>
</cp:coreProperties>
</file>