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perovskite\"/>
    </mc:Choice>
  </mc:AlternateContent>
  <bookViews>
    <workbookView xWindow="0" yWindow="0" windowWidth="16380" windowHeight="8190" tabRatio="991"/>
  </bookViews>
  <sheets>
    <sheet name="results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3" i="1" l="1"/>
  <c r="D19" i="1"/>
  <c r="C20" i="1"/>
  <c r="C19" i="1"/>
  <c r="H12" i="1" l="1"/>
  <c r="H11" i="1"/>
  <c r="H10" i="1"/>
  <c r="H9" i="1"/>
  <c r="G12" i="1"/>
  <c r="G11" i="1"/>
  <c r="G10" i="1"/>
  <c r="G9" i="1"/>
  <c r="F10" i="1"/>
  <c r="F9" i="1"/>
  <c r="E10" i="1"/>
  <c r="E9" i="1"/>
</calcChain>
</file>

<file path=xl/sharedStrings.xml><?xml version="1.0" encoding="utf-8"?>
<sst xmlns="http://schemas.openxmlformats.org/spreadsheetml/2006/main" count="20" uniqueCount="18">
  <si>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</si>
  <si>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</si>
  <si>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</si>
  <si>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</si>
  <si>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</si>
  <si>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</si>
  <si>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</si>
  <si>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</si>
  <si>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</si>
  <si>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react 1:1</t>
  </si>
  <si>
    <t>mw</t>
  </si>
  <si>
    <t>weight</t>
  </si>
  <si>
    <t>moles</t>
  </si>
  <si>
    <t>ratio of moles</t>
  </si>
  <si>
    <t>HI density</t>
  </si>
  <si>
    <t>NH3NH2 density</t>
  </si>
  <si>
    <t>A</t>
  </si>
  <si>
    <t>RFM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</si>
</sst>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50" zoomScaleNormal="150" workbookViewId="0">
      <selection activeCell="D6" sqref="D6"/>
    </sheetView>
  </sheetViews>
  <sheetFormatPr defaultRowHeight="12.75" x14ac:dyDescent="0.2"/>
  <cols>
    <col min="3" max="3" width="12.7109375" bestFit="1" customWidth="1"/>
    <col min="5" max="5" width="12.7109375" bestFit="1" customWidth="1"/>
    <col min="6" max="6" width="12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</row>
    <row r="2" spans="1:8" x14ac:dyDescent="0.2">
      <c r="A2" s="2" t="s">
        <v>3</v>
      </c>
      <c r="B2" s="2">
        <v>3945</v>
      </c>
      <c r="C2" s="2" t="s">
        <v>4</v>
      </c>
    </row>
    <row r="3" spans="1:8" x14ac:dyDescent="0.2">
      <c r="A3" s="2" t="s">
        <v>5</v>
      </c>
      <c r="B3" s="2">
        <v>23448.292573183211</v>
      </c>
      <c r="C3" s="2" t="s">
        <v>6</v>
      </c>
    </row>
    <row r="4" spans="1:8" x14ac:dyDescent="0.2">
      <c r="A4" s="2" t="s">
        <v>7</v>
      </c>
      <c r="B4" s="2">
        <v>1000</v>
      </c>
      <c r="C4" s="2" t="s">
        <v>8</v>
      </c>
    </row>
    <row r="8" spans="1:8" x14ac:dyDescent="0.2">
      <c r="A8" t="s">
        <v>11</v>
      </c>
      <c r="B8" t="s">
        <v>5</v>
      </c>
      <c r="C8" t="s">
        <v>10</v>
      </c>
      <c r="D8" t="s">
        <v>3</v>
      </c>
      <c r="E8" t="s">
        <v>12</v>
      </c>
      <c r="F8" t="s">
        <v>13</v>
      </c>
    </row>
    <row r="9" spans="1:8" x14ac:dyDescent="0.2">
      <c r="A9">
        <v>5</v>
      </c>
      <c r="B9">
        <v>82</v>
      </c>
      <c r="C9">
        <v>461.101</v>
      </c>
      <c r="D9">
        <v>6.16</v>
      </c>
      <c r="E9">
        <f>5/461.101</f>
        <v>1.0843611269548321E-2</v>
      </c>
      <c r="F9">
        <f>E10/E9</f>
        <v>2.9005626865530805</v>
      </c>
      <c r="G9">
        <f>F9*A9</f>
        <v>14.502813432765402</v>
      </c>
      <c r="H9">
        <f>F9*B9</f>
        <v>237.8461402973526</v>
      </c>
    </row>
    <row r="10" spans="1:8" x14ac:dyDescent="0.2">
      <c r="A10">
        <v>5</v>
      </c>
      <c r="B10">
        <v>128</v>
      </c>
      <c r="C10">
        <v>158.96950000000001</v>
      </c>
      <c r="E10">
        <f>5/158.9695</f>
        <v>3.1452574235938335E-2</v>
      </c>
      <c r="F10">
        <f>1</f>
        <v>1</v>
      </c>
      <c r="G10">
        <f>F10*A10</f>
        <v>5</v>
      </c>
      <c r="H10">
        <f>F10*B10</f>
        <v>128</v>
      </c>
    </row>
    <row r="11" spans="1:8" x14ac:dyDescent="0.2">
      <c r="C11" t="s">
        <v>9</v>
      </c>
      <c r="G11">
        <f>G9+G10</f>
        <v>19.5028134327654</v>
      </c>
      <c r="H11">
        <f>H9+H10</f>
        <v>365.84614029735258</v>
      </c>
    </row>
    <row r="12" spans="1:8" x14ac:dyDescent="0.2">
      <c r="G12">
        <f>1000/G11</f>
        <v>51.274653446664544</v>
      </c>
      <c r="H12">
        <f>G12*H11</f>
        <v>18758.63405854657</v>
      </c>
    </row>
    <row r="13" spans="1:8" x14ac:dyDescent="0.2">
      <c r="H13">
        <f>H12/0.8</f>
        <v>23448.292573183211</v>
      </c>
    </row>
    <row r="15" spans="1:8" x14ac:dyDescent="0.2">
      <c r="B15" t="s">
        <v>14</v>
      </c>
      <c r="C15" t="s">
        <v>15</v>
      </c>
    </row>
    <row r="16" spans="1:8" x14ac:dyDescent="0.2">
      <c r="B16">
        <v>2.85</v>
      </c>
      <c r="C16">
        <v>0.65</v>
      </c>
    </row>
    <row r="19" spans="1:4" x14ac:dyDescent="0.2">
      <c r="A19" t="s">
        <v>17</v>
      </c>
      <c r="B19">
        <v>619.98500000000001</v>
      </c>
      <c r="C19">
        <f>B19/(6.02214*10^23)</f>
        <v>1.0295094434868669E-21</v>
      </c>
      <c r="D19">
        <f>C19/C20</f>
        <v>3.9438817234523791</v>
      </c>
    </row>
    <row r="20" spans="1:4" x14ac:dyDescent="0.2">
      <c r="A20" t="s">
        <v>16</v>
      </c>
      <c r="B20">
        <v>6.391</v>
      </c>
      <c r="C20">
        <f>(6.391*10^-8)^3</f>
        <v>2.610396344710001E-22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2016-12-12T14:52:36Z</dcterms:modified>
  <dc:language>en-US</dc:language>
</cp:coreProperties>
</file>