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Jinjian\ciccb_project\stock_predict\"/>
    </mc:Choice>
  </mc:AlternateContent>
  <xr:revisionPtr revIDLastSave="0" documentId="13_ncr:1_{B80EBC13-EBE3-4C8B-8323-8E31C4F748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org_data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Z180" i="2" l="1"/>
  <c r="BO180" i="2"/>
  <c r="BC180" i="2"/>
  <c r="AQ180" i="2"/>
  <c r="BW179" i="2"/>
  <c r="BK179" i="2"/>
  <c r="AY179" i="2"/>
  <c r="AM179" i="2"/>
  <c r="BS178" i="2"/>
  <c r="BG178" i="2"/>
  <c r="AU178" i="2"/>
  <c r="BZ177" i="2"/>
  <c r="BO177" i="2"/>
  <c r="BC177" i="2"/>
  <c r="AQ177" i="2"/>
  <c r="BW176" i="2"/>
  <c r="BK176" i="2"/>
  <c r="AY176" i="2"/>
  <c r="AM176" i="2"/>
  <c r="BS175" i="2"/>
  <c r="BG175" i="2"/>
  <c r="AU175" i="2"/>
  <c r="BZ174" i="2"/>
  <c r="BO174" i="2"/>
  <c r="BC174" i="2"/>
  <c r="AQ174" i="2"/>
  <c r="BW173" i="2"/>
  <c r="BK173" i="2"/>
  <c r="AY173" i="2"/>
  <c r="AM173" i="2"/>
  <c r="BS172" i="2"/>
  <c r="BG172" i="2"/>
  <c r="AU172" i="2"/>
  <c r="BZ171" i="2"/>
  <c r="BO171" i="2"/>
  <c r="BC171" i="2"/>
  <c r="AQ171" i="2"/>
  <c r="BW170" i="2"/>
  <c r="BK170" i="2"/>
  <c r="AY170" i="2"/>
  <c r="AM170" i="2"/>
  <c r="BS169" i="2"/>
  <c r="BG169" i="2"/>
  <c r="AU169" i="2"/>
  <c r="BZ168" i="2"/>
  <c r="BO168" i="2"/>
  <c r="BC168" i="2"/>
  <c r="AQ168" i="2"/>
  <c r="BW167" i="2"/>
  <c r="BK167" i="2"/>
  <c r="AY167" i="2"/>
  <c r="AM167" i="2"/>
  <c r="BS166" i="2"/>
  <c r="BG166" i="2"/>
  <c r="AU166" i="2"/>
  <c r="BZ165" i="2"/>
  <c r="BO165" i="2"/>
  <c r="BC165" i="2"/>
  <c r="AQ165" i="2"/>
  <c r="BW164" i="2"/>
  <c r="BY180" i="2"/>
  <c r="BN180" i="2"/>
  <c r="BB180" i="2"/>
  <c r="AP180" i="2"/>
  <c r="BV179" i="2"/>
  <c r="BJ179" i="2"/>
  <c r="AX179" i="2"/>
  <c r="AL179" i="2"/>
  <c r="BR178" i="2"/>
  <c r="BF178" i="2"/>
  <c r="AT178" i="2"/>
  <c r="BY177" i="2"/>
  <c r="BN177" i="2"/>
  <c r="BB177" i="2"/>
  <c r="AP177" i="2"/>
  <c r="BV176" i="2"/>
  <c r="BJ176" i="2"/>
  <c r="AX176" i="2"/>
  <c r="AL176" i="2"/>
  <c r="BR175" i="2"/>
  <c r="BF175" i="2"/>
  <c r="AT175" i="2"/>
  <c r="BY174" i="2"/>
  <c r="BN174" i="2"/>
  <c r="BB174" i="2"/>
  <c r="AP174" i="2"/>
  <c r="BV173" i="2"/>
  <c r="BJ173" i="2"/>
  <c r="AX173" i="2"/>
  <c r="AL173" i="2"/>
  <c r="BR172" i="2"/>
  <c r="BF172" i="2"/>
  <c r="AT172" i="2"/>
  <c r="BY171" i="2"/>
  <c r="BN171" i="2"/>
  <c r="BB171" i="2"/>
  <c r="AP171" i="2"/>
  <c r="BV170" i="2"/>
  <c r="BJ170" i="2"/>
  <c r="AX170" i="2"/>
  <c r="AL170" i="2"/>
  <c r="BR169" i="2"/>
  <c r="BF169" i="2"/>
  <c r="AT169" i="2"/>
  <c r="BY168" i="2"/>
  <c r="BN168" i="2"/>
  <c r="BB168" i="2"/>
  <c r="AP168" i="2"/>
  <c r="BV167" i="2"/>
  <c r="BJ167" i="2"/>
  <c r="AX167" i="2"/>
  <c r="AL167" i="2"/>
  <c r="BR166" i="2"/>
  <c r="BF166" i="2"/>
  <c r="AT166" i="2"/>
  <c r="BY165" i="2"/>
  <c r="BN165" i="2"/>
  <c r="BB165" i="2"/>
  <c r="AP165" i="2"/>
  <c r="BV164" i="2"/>
  <c r="BJ164" i="2"/>
  <c r="AX164" i="2"/>
  <c r="AL164" i="2"/>
  <c r="BR163" i="2"/>
  <c r="BF163" i="2"/>
  <c r="AT163" i="2"/>
  <c r="BY162" i="2"/>
  <c r="BN162" i="2"/>
  <c r="BB162" i="2"/>
  <c r="AP162" i="2"/>
  <c r="BV161" i="2"/>
  <c r="BJ161" i="2"/>
  <c r="AX161" i="2"/>
  <c r="AL161" i="2"/>
  <c r="BR160" i="2"/>
  <c r="BF160" i="2"/>
  <c r="AT160" i="2"/>
  <c r="BY159" i="2"/>
  <c r="BN159" i="2"/>
  <c r="BB159" i="2"/>
  <c r="AP159" i="2"/>
  <c r="BV158" i="2"/>
  <c r="BJ158" i="2"/>
  <c r="AX158" i="2"/>
  <c r="AL158" i="2"/>
  <c r="BR157" i="2"/>
  <c r="BF157" i="2"/>
  <c r="AT157" i="2"/>
  <c r="BY156" i="2"/>
  <c r="BN156" i="2"/>
  <c r="BB156" i="2"/>
  <c r="AP156" i="2"/>
  <c r="BV155" i="2"/>
  <c r="BJ155" i="2"/>
  <c r="AX155" i="2"/>
  <c r="AL155" i="2"/>
  <c r="BR154" i="2"/>
  <c r="BF154" i="2"/>
  <c r="AT154" i="2"/>
  <c r="BY153" i="2"/>
  <c r="BN153" i="2"/>
  <c r="BB153" i="2"/>
  <c r="AP153" i="2"/>
  <c r="BV152" i="2"/>
  <c r="BJ152" i="2"/>
  <c r="AX152" i="2"/>
  <c r="AL152" i="2"/>
  <c r="BR151" i="2"/>
  <c r="BF151" i="2"/>
  <c r="AT151" i="2"/>
  <c r="BY150" i="2"/>
  <c r="BN150" i="2"/>
  <c r="BB150" i="2"/>
  <c r="AP150" i="2"/>
  <c r="BV149" i="2"/>
  <c r="BJ149" i="2"/>
  <c r="AX149" i="2"/>
  <c r="AL149" i="2"/>
  <c r="BR148" i="2"/>
  <c r="BF148" i="2"/>
  <c r="AT148" i="2"/>
  <c r="BY147" i="2"/>
  <c r="BN147" i="2"/>
  <c r="BB147" i="2"/>
  <c r="AP147" i="2"/>
  <c r="BV146" i="2"/>
  <c r="BJ146" i="2"/>
  <c r="BX180" i="2"/>
  <c r="BM180" i="2"/>
  <c r="BL180" i="2"/>
  <c r="BW180" i="2"/>
  <c r="BV180" i="2"/>
  <c r="BJ180" i="2"/>
  <c r="AX180" i="2"/>
  <c r="AL180" i="2"/>
  <c r="BR179" i="2"/>
  <c r="BF179" i="2"/>
  <c r="AT179" i="2"/>
  <c r="BY178" i="2"/>
  <c r="BN178" i="2"/>
  <c r="BB178" i="2"/>
  <c r="AP178" i="2"/>
  <c r="BV177" i="2"/>
  <c r="BJ177" i="2"/>
  <c r="AX177" i="2"/>
  <c r="AL177" i="2"/>
  <c r="BR176" i="2"/>
  <c r="BF176" i="2"/>
  <c r="AT176" i="2"/>
  <c r="BY175" i="2"/>
  <c r="BN175" i="2"/>
  <c r="BB175" i="2"/>
  <c r="AP175" i="2"/>
  <c r="BV174" i="2"/>
  <c r="BJ174" i="2"/>
  <c r="AX174" i="2"/>
  <c r="AL174" i="2"/>
  <c r="BR173" i="2"/>
  <c r="BF173" i="2"/>
  <c r="AT173" i="2"/>
  <c r="BY172" i="2"/>
  <c r="BN172" i="2"/>
  <c r="BB172" i="2"/>
  <c r="AP172" i="2"/>
  <c r="BV171" i="2"/>
  <c r="BJ171" i="2"/>
  <c r="AX171" i="2"/>
  <c r="AL171" i="2"/>
  <c r="BR170" i="2"/>
  <c r="BF170" i="2"/>
  <c r="AT170" i="2"/>
  <c r="BY169" i="2"/>
  <c r="BN169" i="2"/>
  <c r="BB169" i="2"/>
  <c r="AP169" i="2"/>
  <c r="BV168" i="2"/>
  <c r="BJ168" i="2"/>
  <c r="AX168" i="2"/>
  <c r="AL168" i="2"/>
  <c r="BR167" i="2"/>
  <c r="BF167" i="2"/>
  <c r="AT167" i="2"/>
  <c r="BY166" i="2"/>
  <c r="BN166" i="2"/>
  <c r="BB166" i="2"/>
  <c r="AP166" i="2"/>
  <c r="BV165" i="2"/>
  <c r="BJ165" i="2"/>
  <c r="AX165" i="2"/>
  <c r="AL165" i="2"/>
  <c r="BR164" i="2"/>
  <c r="BF164" i="2"/>
  <c r="AT164" i="2"/>
  <c r="BY163" i="2"/>
  <c r="BN163" i="2"/>
  <c r="BB163" i="2"/>
  <c r="AP163" i="2"/>
  <c r="BV162" i="2"/>
  <c r="BJ162" i="2"/>
  <c r="AX162" i="2"/>
  <c r="AL162" i="2"/>
  <c r="BR161" i="2"/>
  <c r="BF161" i="2"/>
  <c r="AT161" i="2"/>
  <c r="BY160" i="2"/>
  <c r="BN160" i="2"/>
  <c r="BB160" i="2"/>
  <c r="AP160" i="2"/>
  <c r="BV159" i="2"/>
  <c r="BJ159" i="2"/>
  <c r="AX159" i="2"/>
  <c r="AL159" i="2"/>
  <c r="BR158" i="2"/>
  <c r="BF158" i="2"/>
  <c r="AT158" i="2"/>
  <c r="BY157" i="2"/>
  <c r="BN157" i="2"/>
  <c r="BB157" i="2"/>
  <c r="AP157" i="2"/>
  <c r="BV156" i="2"/>
  <c r="BJ156" i="2"/>
  <c r="AX156" i="2"/>
  <c r="AL156" i="2"/>
  <c r="BR155" i="2"/>
  <c r="BF155" i="2"/>
  <c r="AT155" i="2"/>
  <c r="BY154" i="2"/>
  <c r="BN154" i="2"/>
  <c r="BB154" i="2"/>
  <c r="AP154" i="2"/>
  <c r="BV153" i="2"/>
  <c r="BJ153" i="2"/>
  <c r="AX153" i="2"/>
  <c r="AL153" i="2"/>
  <c r="BR152" i="2"/>
  <c r="BF152" i="2"/>
  <c r="AT152" i="2"/>
  <c r="BY151" i="2"/>
  <c r="BN151" i="2"/>
  <c r="BB151" i="2"/>
  <c r="AP151" i="2"/>
  <c r="BV150" i="2"/>
  <c r="BJ150" i="2"/>
  <c r="AX150" i="2"/>
  <c r="AL150" i="2"/>
  <c r="BR149" i="2"/>
  <c r="BF149" i="2"/>
  <c r="AT149" i="2"/>
  <c r="BY148" i="2"/>
  <c r="BU180" i="2"/>
  <c r="BI180" i="2"/>
  <c r="AW180" i="2"/>
  <c r="AK180" i="2"/>
  <c r="BQ179" i="2"/>
  <c r="BE179" i="2"/>
  <c r="AS179" i="2"/>
  <c r="BX178" i="2"/>
  <c r="BM178" i="2"/>
  <c r="BA178" i="2"/>
  <c r="AO178" i="2"/>
  <c r="BU177" i="2"/>
  <c r="BI177" i="2"/>
  <c r="AW177" i="2"/>
  <c r="AK177" i="2"/>
  <c r="BQ176" i="2"/>
  <c r="BE176" i="2"/>
  <c r="AS176" i="2"/>
  <c r="BX175" i="2"/>
  <c r="BM175" i="2"/>
  <c r="BA175" i="2"/>
  <c r="AO175" i="2"/>
  <c r="BU174" i="2"/>
  <c r="BI174" i="2"/>
  <c r="AW174" i="2"/>
  <c r="AK174" i="2"/>
  <c r="BQ173" i="2"/>
  <c r="BE173" i="2"/>
  <c r="AS173" i="2"/>
  <c r="BX172" i="2"/>
  <c r="BM172" i="2"/>
  <c r="BA172" i="2"/>
  <c r="AO172" i="2"/>
  <c r="BU171" i="2"/>
  <c r="BI171" i="2"/>
  <c r="AW171" i="2"/>
  <c r="AK171" i="2"/>
  <c r="BQ170" i="2"/>
  <c r="BE170" i="2"/>
  <c r="AS170" i="2"/>
  <c r="BX169" i="2"/>
  <c r="BM169" i="2"/>
  <c r="BA169" i="2"/>
  <c r="AO169" i="2"/>
  <c r="BU168" i="2"/>
  <c r="BI168" i="2"/>
  <c r="AW168" i="2"/>
  <c r="AK168" i="2"/>
  <c r="BQ167" i="2"/>
  <c r="BE167" i="2"/>
  <c r="AS167" i="2"/>
  <c r="BX166" i="2"/>
  <c r="BM166" i="2"/>
  <c r="BA166" i="2"/>
  <c r="AO166" i="2"/>
  <c r="BU165" i="2"/>
  <c r="BI165" i="2"/>
  <c r="AW165" i="2"/>
  <c r="AK165" i="2"/>
  <c r="BQ164" i="2"/>
  <c r="BE164" i="2"/>
  <c r="AS164" i="2"/>
  <c r="BX163" i="2"/>
  <c r="BM163" i="2"/>
  <c r="BA163" i="2"/>
  <c r="AO163" i="2"/>
  <c r="BU162" i="2"/>
  <c r="BI162" i="2"/>
  <c r="AW162" i="2"/>
  <c r="AK162" i="2"/>
  <c r="BQ161" i="2"/>
  <c r="BE161" i="2"/>
  <c r="AS161" i="2"/>
  <c r="BX160" i="2"/>
  <c r="BM160" i="2"/>
  <c r="BA160" i="2"/>
  <c r="AO160" i="2"/>
  <c r="BU159" i="2"/>
  <c r="BI159" i="2"/>
  <c r="AW159" i="2"/>
  <c r="AK159" i="2"/>
  <c r="BQ158" i="2"/>
  <c r="BE158" i="2"/>
  <c r="AS158" i="2"/>
  <c r="BX157" i="2"/>
  <c r="BM157" i="2"/>
  <c r="BA157" i="2"/>
  <c r="AO157" i="2"/>
  <c r="BU156" i="2"/>
  <c r="BI156" i="2"/>
  <c r="AW156" i="2"/>
  <c r="AK156" i="2"/>
  <c r="BQ155" i="2"/>
  <c r="BE155" i="2"/>
  <c r="AS155" i="2"/>
  <c r="BX154" i="2"/>
  <c r="BM154" i="2"/>
  <c r="BA154" i="2"/>
  <c r="AO154" i="2"/>
  <c r="BU153" i="2"/>
  <c r="BI153" i="2"/>
  <c r="AW153" i="2"/>
  <c r="AK153" i="2"/>
  <c r="BQ152" i="2"/>
  <c r="BE152" i="2"/>
  <c r="AS152" i="2"/>
  <c r="BX151" i="2"/>
  <c r="BM151" i="2"/>
  <c r="BA151" i="2"/>
  <c r="AO151" i="2"/>
  <c r="BU150" i="2"/>
  <c r="BI150" i="2"/>
  <c r="AW150" i="2"/>
  <c r="AK150" i="2"/>
  <c r="BQ149" i="2"/>
  <c r="BE149" i="2"/>
  <c r="AS149" i="2"/>
  <c r="BX148" i="2"/>
  <c r="BM148" i="2"/>
  <c r="BA148" i="2"/>
  <c r="AO148" i="2"/>
  <c r="BT180" i="2"/>
  <c r="BH180" i="2"/>
  <c r="AV180" i="2"/>
  <c r="AJ180" i="2"/>
  <c r="BP179" i="2"/>
  <c r="BD179" i="2"/>
  <c r="AR179" i="2"/>
  <c r="BL178" i="2"/>
  <c r="AZ178" i="2"/>
  <c r="AN178" i="2"/>
  <c r="BT177" i="2"/>
  <c r="BH177" i="2"/>
  <c r="AV177" i="2"/>
  <c r="AJ177" i="2"/>
  <c r="BP176" i="2"/>
  <c r="BD176" i="2"/>
  <c r="AR176" i="2"/>
  <c r="BL175" i="2"/>
  <c r="AZ175" i="2"/>
  <c r="AN175" i="2"/>
  <c r="BT174" i="2"/>
  <c r="BH174" i="2"/>
  <c r="AV174" i="2"/>
  <c r="AJ174" i="2"/>
  <c r="BP173" i="2"/>
  <c r="BD173" i="2"/>
  <c r="AR173" i="2"/>
  <c r="BL172" i="2"/>
  <c r="AZ172" i="2"/>
  <c r="AN172" i="2"/>
  <c r="BT171" i="2"/>
  <c r="BH171" i="2"/>
  <c r="AV171" i="2"/>
  <c r="AJ171" i="2"/>
  <c r="BP170" i="2"/>
  <c r="BD170" i="2"/>
  <c r="AR170" i="2"/>
  <c r="BL169" i="2"/>
  <c r="AZ169" i="2"/>
  <c r="AN169" i="2"/>
  <c r="BT168" i="2"/>
  <c r="BH168" i="2"/>
  <c r="AV168" i="2"/>
  <c r="AJ168" i="2"/>
  <c r="BP167" i="2"/>
  <c r="BD167" i="2"/>
  <c r="AR167" i="2"/>
  <c r="BL166" i="2"/>
  <c r="AZ166" i="2"/>
  <c r="AN166" i="2"/>
  <c r="BT165" i="2"/>
  <c r="BH165" i="2"/>
  <c r="AV165" i="2"/>
  <c r="AJ165" i="2"/>
  <c r="BS180" i="2"/>
  <c r="BG180" i="2"/>
  <c r="AU180" i="2"/>
  <c r="BZ179" i="2"/>
  <c r="BO179" i="2"/>
  <c r="BC179" i="2"/>
  <c r="AQ179" i="2"/>
  <c r="BW178" i="2"/>
  <c r="BK178" i="2"/>
  <c r="AY178" i="2"/>
  <c r="AM178" i="2"/>
  <c r="BS177" i="2"/>
  <c r="BG177" i="2"/>
  <c r="AU177" i="2"/>
  <c r="BZ176" i="2"/>
  <c r="BO176" i="2"/>
  <c r="BC176" i="2"/>
  <c r="AQ176" i="2"/>
  <c r="BW175" i="2"/>
  <c r="BK175" i="2"/>
  <c r="AY175" i="2"/>
  <c r="AM175" i="2"/>
  <c r="BS174" i="2"/>
  <c r="BG174" i="2"/>
  <c r="AU174" i="2"/>
  <c r="BZ173" i="2"/>
  <c r="BO173" i="2"/>
  <c r="BC173" i="2"/>
  <c r="AQ173" i="2"/>
  <c r="BW172" i="2"/>
  <c r="BK172" i="2"/>
  <c r="AY172" i="2"/>
  <c r="AM172" i="2"/>
  <c r="BS171" i="2"/>
  <c r="BG171" i="2"/>
  <c r="AU171" i="2"/>
  <c r="BZ170" i="2"/>
  <c r="BO170" i="2"/>
  <c r="BC170" i="2"/>
  <c r="AQ170" i="2"/>
  <c r="BW169" i="2"/>
  <c r="BK169" i="2"/>
  <c r="AY169" i="2"/>
  <c r="AM169" i="2"/>
  <c r="BS168" i="2"/>
  <c r="BG168" i="2"/>
  <c r="AU168" i="2"/>
  <c r="BZ167" i="2"/>
  <c r="BO167" i="2"/>
  <c r="BC167" i="2"/>
  <c r="AQ167" i="2"/>
  <c r="BW166" i="2"/>
  <c r="BK166" i="2"/>
  <c r="AY166" i="2"/>
  <c r="AM166" i="2"/>
  <c r="BS165" i="2"/>
  <c r="BG165" i="2"/>
  <c r="AU165" i="2"/>
  <c r="BZ164" i="2"/>
  <c r="BO164" i="2"/>
  <c r="BC164" i="2"/>
  <c r="AQ164" i="2"/>
  <c r="BW163" i="2"/>
  <c r="BK163" i="2"/>
  <c r="AY163" i="2"/>
  <c r="AM163" i="2"/>
  <c r="BS162" i="2"/>
  <c r="BG162" i="2"/>
  <c r="AU162" i="2"/>
  <c r="BZ161" i="2"/>
  <c r="BO161" i="2"/>
  <c r="BC161" i="2"/>
  <c r="AQ161" i="2"/>
  <c r="BW160" i="2"/>
  <c r="BK160" i="2"/>
  <c r="AY160" i="2"/>
  <c r="AM160" i="2"/>
  <c r="BS159" i="2"/>
  <c r="BG159" i="2"/>
  <c r="AU159" i="2"/>
  <c r="BZ158" i="2"/>
  <c r="BO158" i="2"/>
  <c r="BC158" i="2"/>
  <c r="AQ158" i="2"/>
  <c r="BW157" i="2"/>
  <c r="BK157" i="2"/>
  <c r="AY157" i="2"/>
  <c r="AM157" i="2"/>
  <c r="BS156" i="2"/>
  <c r="BG156" i="2"/>
  <c r="AU156" i="2"/>
  <c r="BZ155" i="2"/>
  <c r="BO155" i="2"/>
  <c r="BC155" i="2"/>
  <c r="AQ155" i="2"/>
  <c r="BW154" i="2"/>
  <c r="BK154" i="2"/>
  <c r="AY154" i="2"/>
  <c r="AM154" i="2"/>
  <c r="BS153" i="2"/>
  <c r="BG153" i="2"/>
  <c r="AU153" i="2"/>
  <c r="BZ152" i="2"/>
  <c r="BO152" i="2"/>
  <c r="BC152" i="2"/>
  <c r="AQ152" i="2"/>
  <c r="BW151" i="2"/>
  <c r="BK151" i="2"/>
  <c r="AY151" i="2"/>
  <c r="AM151" i="2"/>
  <c r="BS150" i="2"/>
  <c r="BG150" i="2"/>
  <c r="AU150" i="2"/>
  <c r="BZ149" i="2"/>
  <c r="BO149" i="2"/>
  <c r="BC149" i="2"/>
  <c r="AQ149" i="2"/>
  <c r="BW148" i="2"/>
  <c r="BK148" i="2"/>
  <c r="AY148" i="2"/>
  <c r="AM148" i="2"/>
  <c r="BS147" i="2"/>
  <c r="BG147" i="2"/>
  <c r="AU147" i="2"/>
  <c r="BZ146" i="2"/>
  <c r="BO146" i="2"/>
  <c r="BR180" i="2"/>
  <c r="BP180" i="2"/>
  <c r="BD180" i="2"/>
  <c r="AR180" i="2"/>
  <c r="BL179" i="2"/>
  <c r="AZ179" i="2"/>
  <c r="AN179" i="2"/>
  <c r="BT178" i="2"/>
  <c r="BH178" i="2"/>
  <c r="AV178" i="2"/>
  <c r="AJ178" i="2"/>
  <c r="BP177" i="2"/>
  <c r="BD177" i="2"/>
  <c r="AR177" i="2"/>
  <c r="BL176" i="2"/>
  <c r="AZ176" i="2"/>
  <c r="AN176" i="2"/>
  <c r="BT175" i="2"/>
  <c r="BH175" i="2"/>
  <c r="AV175" i="2"/>
  <c r="AJ175" i="2"/>
  <c r="BP174" i="2"/>
  <c r="BD174" i="2"/>
  <c r="AR174" i="2"/>
  <c r="BL173" i="2"/>
  <c r="AZ173" i="2"/>
  <c r="AN173" i="2"/>
  <c r="BT172" i="2"/>
  <c r="BH172" i="2"/>
  <c r="AV172" i="2"/>
  <c r="AJ172" i="2"/>
  <c r="BP171" i="2"/>
  <c r="BD171" i="2"/>
  <c r="AR171" i="2"/>
  <c r="BL170" i="2"/>
  <c r="AZ170" i="2"/>
  <c r="AN170" i="2"/>
  <c r="BT169" i="2"/>
  <c r="BH169" i="2"/>
  <c r="AV169" i="2"/>
  <c r="AJ169" i="2"/>
  <c r="BP168" i="2"/>
  <c r="BD168" i="2"/>
  <c r="AR168" i="2"/>
  <c r="BL167" i="2"/>
  <c r="AZ167" i="2"/>
  <c r="AN167" i="2"/>
  <c r="BT166" i="2"/>
  <c r="BH166" i="2"/>
  <c r="AV166" i="2"/>
  <c r="AJ166" i="2"/>
  <c r="BP165" i="2"/>
  <c r="BD165" i="2"/>
  <c r="AR165" i="2"/>
  <c r="BL164" i="2"/>
  <c r="AZ164" i="2"/>
  <c r="AN164" i="2"/>
  <c r="BT163" i="2"/>
  <c r="BH163" i="2"/>
  <c r="AV163" i="2"/>
  <c r="AJ163" i="2"/>
  <c r="BP162" i="2"/>
  <c r="BD162" i="2"/>
  <c r="AR162" i="2"/>
  <c r="BL161" i="2"/>
  <c r="AZ161" i="2"/>
  <c r="AN161" i="2"/>
  <c r="BT160" i="2"/>
  <c r="BH160" i="2"/>
  <c r="AV160" i="2"/>
  <c r="AJ160" i="2"/>
  <c r="BP159" i="2"/>
  <c r="BD159" i="2"/>
  <c r="AR159" i="2"/>
  <c r="BL158" i="2"/>
  <c r="AZ158" i="2"/>
  <c r="AN158" i="2"/>
  <c r="BT157" i="2"/>
  <c r="BH157" i="2"/>
  <c r="AV157" i="2"/>
  <c r="AJ157" i="2"/>
  <c r="BP156" i="2"/>
  <c r="BD156" i="2"/>
  <c r="AR156" i="2"/>
  <c r="BL155" i="2"/>
  <c r="AZ155" i="2"/>
  <c r="AN155" i="2"/>
  <c r="BT154" i="2"/>
  <c r="BH154" i="2"/>
  <c r="AV154" i="2"/>
  <c r="AJ154" i="2"/>
  <c r="BP153" i="2"/>
  <c r="BD153" i="2"/>
  <c r="AR153" i="2"/>
  <c r="BL152" i="2"/>
  <c r="AZ152" i="2"/>
  <c r="AN152" i="2"/>
  <c r="BT151" i="2"/>
  <c r="BH151" i="2"/>
  <c r="AV151" i="2"/>
  <c r="AJ151" i="2"/>
  <c r="BP150" i="2"/>
  <c r="BD150" i="2"/>
  <c r="AR150" i="2"/>
  <c r="BQ180" i="2"/>
  <c r="BY179" i="2"/>
  <c r="AW179" i="2"/>
  <c r="BO178" i="2"/>
  <c r="AK178" i="2"/>
  <c r="AZ177" i="2"/>
  <c r="BN176" i="2"/>
  <c r="AK176" i="2"/>
  <c r="BC175" i="2"/>
  <c r="BQ174" i="2"/>
  <c r="AN174" i="2"/>
  <c r="BB173" i="2"/>
  <c r="BQ172" i="2"/>
  <c r="AQ172" i="2"/>
  <c r="BE171" i="2"/>
  <c r="BT170" i="2"/>
  <c r="AP170" i="2"/>
  <c r="BE169" i="2"/>
  <c r="BW168" i="2"/>
  <c r="AS168" i="2"/>
  <c r="BH167" i="2"/>
  <c r="BV166" i="2"/>
  <c r="AS166" i="2"/>
  <c r="BK165" i="2"/>
  <c r="BX164" i="2"/>
  <c r="BB164" i="2"/>
  <c r="BZ163" i="2"/>
  <c r="BE163" i="2"/>
  <c r="AK163" i="2"/>
  <c r="BH162" i="2"/>
  <c r="AN162" i="2"/>
  <c r="BK161" i="2"/>
  <c r="AP161" i="2"/>
  <c r="BO160" i="2"/>
  <c r="AS160" i="2"/>
  <c r="BQ159" i="2"/>
  <c r="AV159" i="2"/>
  <c r="BT158" i="2"/>
  <c r="AY158" i="2"/>
  <c r="BV157" i="2"/>
  <c r="BC157" i="2"/>
  <c r="BX156" i="2"/>
  <c r="BE156" i="2"/>
  <c r="AJ156" i="2"/>
  <c r="BH155" i="2"/>
  <c r="AM155" i="2"/>
  <c r="BJ154" i="2"/>
  <c r="AQ154" i="2"/>
  <c r="BM153" i="2"/>
  <c r="AS153" i="2"/>
  <c r="BP152" i="2"/>
  <c r="AV152" i="2"/>
  <c r="BS151" i="2"/>
  <c r="AX151" i="2"/>
  <c r="BW150" i="2"/>
  <c r="BA150" i="2"/>
  <c r="BX149" i="2"/>
  <c r="BH149" i="2"/>
  <c r="AO149" i="2"/>
  <c r="BP148" i="2"/>
  <c r="AZ148" i="2"/>
  <c r="AJ148" i="2"/>
  <c r="BM147" i="2"/>
  <c r="AY147" i="2"/>
  <c r="AK147" i="2"/>
  <c r="BN146" i="2"/>
  <c r="BA146" i="2"/>
  <c r="AO146" i="2"/>
  <c r="BU145" i="2"/>
  <c r="BI145" i="2"/>
  <c r="AW145" i="2"/>
  <c r="AK145" i="2"/>
  <c r="BQ144" i="2"/>
  <c r="BE144" i="2"/>
  <c r="AS144" i="2"/>
  <c r="BX143" i="2"/>
  <c r="BM143" i="2"/>
  <c r="BA143" i="2"/>
  <c r="AO143" i="2"/>
  <c r="BK180" i="2"/>
  <c r="BX179" i="2"/>
  <c r="AV179" i="2"/>
  <c r="BJ178" i="2"/>
  <c r="BX177" i="2"/>
  <c r="AY177" i="2"/>
  <c r="BM176" i="2"/>
  <c r="AJ176" i="2"/>
  <c r="AX175" i="2"/>
  <c r="BM174" i="2"/>
  <c r="AM174" i="2"/>
  <c r="BA173" i="2"/>
  <c r="BP172" i="2"/>
  <c r="AL172" i="2"/>
  <c r="BA171" i="2"/>
  <c r="BS170" i="2"/>
  <c r="AO170" i="2"/>
  <c r="BD169" i="2"/>
  <c r="BR168" i="2"/>
  <c r="AO168" i="2"/>
  <c r="BG167" i="2"/>
  <c r="BU166" i="2"/>
  <c r="AR166" i="2"/>
  <c r="BF165" i="2"/>
  <c r="BU164" i="2"/>
  <c r="BA164" i="2"/>
  <c r="BD163" i="2"/>
  <c r="BZ162" i="2"/>
  <c r="BF162" i="2"/>
  <c r="AM162" i="2"/>
  <c r="BI161" i="2"/>
  <c r="AO161" i="2"/>
  <c r="BL160" i="2"/>
  <c r="AR160" i="2"/>
  <c r="BO159" i="2"/>
  <c r="AT159" i="2"/>
  <c r="BS158" i="2"/>
  <c r="AW158" i="2"/>
  <c r="BU157" i="2"/>
  <c r="AZ157" i="2"/>
  <c r="BC156" i="2"/>
  <c r="BY155" i="2"/>
  <c r="BG155" i="2"/>
  <c r="AK155" i="2"/>
  <c r="BI154" i="2"/>
  <c r="AN154" i="2"/>
  <c r="BL153" i="2"/>
  <c r="AQ153" i="2"/>
  <c r="BN152" i="2"/>
  <c r="AU152" i="2"/>
  <c r="BQ151" i="2"/>
  <c r="AW151" i="2"/>
  <c r="BT150" i="2"/>
  <c r="AZ150" i="2"/>
  <c r="BG149" i="2"/>
  <c r="AN149" i="2"/>
  <c r="BO148" i="2"/>
  <c r="AX148" i="2"/>
  <c r="BZ147" i="2"/>
  <c r="BL147" i="2"/>
  <c r="AX147" i="2"/>
  <c r="AJ147" i="2"/>
  <c r="BM146" i="2"/>
  <c r="AZ146" i="2"/>
  <c r="AN146" i="2"/>
  <c r="BT145" i="2"/>
  <c r="BH145" i="2"/>
  <c r="AV145" i="2"/>
  <c r="AJ145" i="2"/>
  <c r="BP144" i="2"/>
  <c r="BD144" i="2"/>
  <c r="AR144" i="2"/>
  <c r="BL143" i="2"/>
  <c r="AZ143" i="2"/>
  <c r="AN143" i="2"/>
  <c r="BT142" i="2"/>
  <c r="BH142" i="2"/>
  <c r="AV142" i="2"/>
  <c r="AJ142" i="2"/>
  <c r="BP141" i="2"/>
  <c r="BD141" i="2"/>
  <c r="AR141" i="2"/>
  <c r="BL140" i="2"/>
  <c r="AZ140" i="2"/>
  <c r="AN140" i="2"/>
  <c r="BT139" i="2"/>
  <c r="BH139" i="2"/>
  <c r="AV139" i="2"/>
  <c r="AJ139" i="2"/>
  <c r="BP138" i="2"/>
  <c r="BD138" i="2"/>
  <c r="AR138" i="2"/>
  <c r="BL137" i="2"/>
  <c r="AZ137" i="2"/>
  <c r="AN137" i="2"/>
  <c r="BT136" i="2"/>
  <c r="BH136" i="2"/>
  <c r="AV136" i="2"/>
  <c r="AJ136" i="2"/>
  <c r="BP135" i="2"/>
  <c r="BD135" i="2"/>
  <c r="AR135" i="2"/>
  <c r="BL134" i="2"/>
  <c r="AZ134" i="2"/>
  <c r="AN134" i="2"/>
  <c r="BT133" i="2"/>
  <c r="BH133" i="2"/>
  <c r="AV133" i="2"/>
  <c r="AJ133" i="2"/>
  <c r="BP132" i="2"/>
  <c r="BD132" i="2"/>
  <c r="AR132" i="2"/>
  <c r="BL131" i="2"/>
  <c r="AZ131" i="2"/>
  <c r="AN131" i="2"/>
  <c r="BT130" i="2"/>
  <c r="BH130" i="2"/>
  <c r="AV130" i="2"/>
  <c r="AJ130" i="2"/>
  <c r="BP129" i="2"/>
  <c r="BD129" i="2"/>
  <c r="AR129" i="2"/>
  <c r="BL128" i="2"/>
  <c r="AZ128" i="2"/>
  <c r="AN128" i="2"/>
  <c r="BT127" i="2"/>
  <c r="BH127" i="2"/>
  <c r="AV127" i="2"/>
  <c r="AJ127" i="2"/>
  <c r="BF180" i="2"/>
  <c r="BU179" i="2"/>
  <c r="BE180" i="2"/>
  <c r="BT179" i="2"/>
  <c r="BA180" i="2"/>
  <c r="BS179" i="2"/>
  <c r="AZ180" i="2"/>
  <c r="BN179" i="2"/>
  <c r="AK179" i="2"/>
  <c r="BC178" i="2"/>
  <c r="BQ177" i="2"/>
  <c r="AN177" i="2"/>
  <c r="BB176" i="2"/>
  <c r="BQ175" i="2"/>
  <c r="AQ175" i="2"/>
  <c r="BE174" i="2"/>
  <c r="BT173" i="2"/>
  <c r="AP173" i="2"/>
  <c r="BE172" i="2"/>
  <c r="BW171" i="2"/>
  <c r="AS171" i="2"/>
  <c r="BH170" i="2"/>
  <c r="BV169" i="2"/>
  <c r="AS169" i="2"/>
  <c r="BK168" i="2"/>
  <c r="BX167" i="2"/>
  <c r="AV167" i="2"/>
  <c r="BJ166" i="2"/>
  <c r="BX165" i="2"/>
  <c r="AY165" i="2"/>
  <c r="BN164" i="2"/>
  <c r="AU164" i="2"/>
  <c r="BQ163" i="2"/>
  <c r="AW163" i="2"/>
  <c r="BT162" i="2"/>
  <c r="AZ162" i="2"/>
  <c r="BW161" i="2"/>
  <c r="BB161" i="2"/>
  <c r="BZ160" i="2"/>
  <c r="BE160" i="2"/>
  <c r="AK160" i="2"/>
  <c r="BH159" i="2"/>
  <c r="AN159" i="2"/>
  <c r="BK158" i="2"/>
  <c r="AP158" i="2"/>
  <c r="BO157" i="2"/>
  <c r="AS157" i="2"/>
  <c r="BQ156" i="2"/>
  <c r="AV156" i="2"/>
  <c r="BT155" i="2"/>
  <c r="AY155" i="2"/>
  <c r="BV154" i="2"/>
  <c r="BC154" i="2"/>
  <c r="BX153" i="2"/>
  <c r="BE153" i="2"/>
  <c r="AJ153" i="2"/>
  <c r="BH152" i="2"/>
  <c r="AM152" i="2"/>
  <c r="BJ151" i="2"/>
  <c r="AQ151" i="2"/>
  <c r="BM150" i="2"/>
  <c r="AS150" i="2"/>
  <c r="BS149" i="2"/>
  <c r="AZ149" i="2"/>
  <c r="BZ148" i="2"/>
  <c r="BI148" i="2"/>
  <c r="AS148" i="2"/>
  <c r="BV147" i="2"/>
  <c r="BH147" i="2"/>
  <c r="AS147" i="2"/>
  <c r="BW146" i="2"/>
  <c r="BH146" i="2"/>
  <c r="AV146" i="2"/>
  <c r="AJ146" i="2"/>
  <c r="BP145" i="2"/>
  <c r="BD145" i="2"/>
  <c r="AR145" i="2"/>
  <c r="BL144" i="2"/>
  <c r="AZ144" i="2"/>
  <c r="AN144" i="2"/>
  <c r="BT143" i="2"/>
  <c r="BH143" i="2"/>
  <c r="AV143" i="2"/>
  <c r="AJ143" i="2"/>
  <c r="BP142" i="2"/>
  <c r="BD142" i="2"/>
  <c r="AR142" i="2"/>
  <c r="BL141" i="2"/>
  <c r="AZ141" i="2"/>
  <c r="AN141" i="2"/>
  <c r="BT140" i="2"/>
  <c r="BH140" i="2"/>
  <c r="AV140" i="2"/>
  <c r="AJ140" i="2"/>
  <c r="BP139" i="2"/>
  <c r="BD139" i="2"/>
  <c r="AR139" i="2"/>
  <c r="BL138" i="2"/>
  <c r="AZ138" i="2"/>
  <c r="AN138" i="2"/>
  <c r="BT137" i="2"/>
  <c r="BH137" i="2"/>
  <c r="AV137" i="2"/>
  <c r="AJ137" i="2"/>
  <c r="BP136" i="2"/>
  <c r="BD136" i="2"/>
  <c r="AR136" i="2"/>
  <c r="BL135" i="2"/>
  <c r="AZ135" i="2"/>
  <c r="AN135" i="2"/>
  <c r="BT134" i="2"/>
  <c r="BH134" i="2"/>
  <c r="AV134" i="2"/>
  <c r="AJ134" i="2"/>
  <c r="BP133" i="2"/>
  <c r="BD133" i="2"/>
  <c r="AR133" i="2"/>
  <c r="BL132" i="2"/>
  <c r="AZ132" i="2"/>
  <c r="AN132" i="2"/>
  <c r="BT131" i="2"/>
  <c r="BH131" i="2"/>
  <c r="AV131" i="2"/>
  <c r="AJ131" i="2"/>
  <c r="BP130" i="2"/>
  <c r="BD130" i="2"/>
  <c r="AR130" i="2"/>
  <c r="AY180" i="2"/>
  <c r="BM179" i="2"/>
  <c r="AJ179" i="2"/>
  <c r="AX178" i="2"/>
  <c r="BM177" i="2"/>
  <c r="AM177" i="2"/>
  <c r="BA176" i="2"/>
  <c r="BP175" i="2"/>
  <c r="AL175" i="2"/>
  <c r="BA174" i="2"/>
  <c r="BS173" i="2"/>
  <c r="AO173" i="2"/>
  <c r="BD172" i="2"/>
  <c r="BR171" i="2"/>
  <c r="AO171" i="2"/>
  <c r="BG170" i="2"/>
  <c r="BU169" i="2"/>
  <c r="AR169" i="2"/>
  <c r="BF168" i="2"/>
  <c r="BU167" i="2"/>
  <c r="AU167" i="2"/>
  <c r="BI166" i="2"/>
  <c r="AT165" i="2"/>
  <c r="BM164" i="2"/>
  <c r="AR164" i="2"/>
  <c r="BP163" i="2"/>
  <c r="AU163" i="2"/>
  <c r="BR162" i="2"/>
  <c r="AY162" i="2"/>
  <c r="BU161" i="2"/>
  <c r="BA161" i="2"/>
  <c r="BD160" i="2"/>
  <c r="BZ159" i="2"/>
  <c r="BF159" i="2"/>
  <c r="AM159" i="2"/>
  <c r="BI158" i="2"/>
  <c r="AO158" i="2"/>
  <c r="BL157" i="2"/>
  <c r="AR157" i="2"/>
  <c r="BO156" i="2"/>
  <c r="AT156" i="2"/>
  <c r="BS155" i="2"/>
  <c r="AW155" i="2"/>
  <c r="BU154" i="2"/>
  <c r="AZ154" i="2"/>
  <c r="BC153" i="2"/>
  <c r="BY152" i="2"/>
  <c r="BG152" i="2"/>
  <c r="AK152" i="2"/>
  <c r="BI151" i="2"/>
  <c r="AN151" i="2"/>
  <c r="BL150" i="2"/>
  <c r="AQ150" i="2"/>
  <c r="BP149" i="2"/>
  <c r="AY149" i="2"/>
  <c r="BH148" i="2"/>
  <c r="AR148" i="2"/>
  <c r="BU147" i="2"/>
  <c r="BF147" i="2"/>
  <c r="AR147" i="2"/>
  <c r="BU146" i="2"/>
  <c r="BG146" i="2"/>
  <c r="AU146" i="2"/>
  <c r="BZ145" i="2"/>
  <c r="BO145" i="2"/>
  <c r="BC145" i="2"/>
  <c r="AQ145" i="2"/>
  <c r="BW144" i="2"/>
  <c r="BK144" i="2"/>
  <c r="AY144" i="2"/>
  <c r="AM144" i="2"/>
  <c r="BS143" i="2"/>
  <c r="BG143" i="2"/>
  <c r="AU143" i="2"/>
  <c r="BZ142" i="2"/>
  <c r="BO142" i="2"/>
  <c r="BC142" i="2"/>
  <c r="AQ142" i="2"/>
  <c r="BW141" i="2"/>
  <c r="BK141" i="2"/>
  <c r="AY141" i="2"/>
  <c r="AM141" i="2"/>
  <c r="BS140" i="2"/>
  <c r="BG140" i="2"/>
  <c r="AU140" i="2"/>
  <c r="BZ139" i="2"/>
  <c r="BO139" i="2"/>
  <c r="BC139" i="2"/>
  <c r="AQ139" i="2"/>
  <c r="BW138" i="2"/>
  <c r="BK138" i="2"/>
  <c r="AY138" i="2"/>
  <c r="AM138" i="2"/>
  <c r="BS137" i="2"/>
  <c r="BG137" i="2"/>
  <c r="AU137" i="2"/>
  <c r="BZ136" i="2"/>
  <c r="BO136" i="2"/>
  <c r="BC136" i="2"/>
  <c r="AQ136" i="2"/>
  <c r="BW135" i="2"/>
  <c r="BK135" i="2"/>
  <c r="AY135" i="2"/>
  <c r="AM135" i="2"/>
  <c r="BS134" i="2"/>
  <c r="BG134" i="2"/>
  <c r="AU134" i="2"/>
  <c r="BZ133" i="2"/>
  <c r="BO133" i="2"/>
  <c r="BC133" i="2"/>
  <c r="AQ133" i="2"/>
  <c r="BW132" i="2"/>
  <c r="BK132" i="2"/>
  <c r="AY132" i="2"/>
  <c r="AM132" i="2"/>
  <c r="BS131" i="2"/>
  <c r="BG131" i="2"/>
  <c r="AU131" i="2"/>
  <c r="BZ130" i="2"/>
  <c r="BO130" i="2"/>
  <c r="BC130" i="2"/>
  <c r="AQ130" i="2"/>
  <c r="BW129" i="2"/>
  <c r="AT180" i="2"/>
  <c r="BI179" i="2"/>
  <c r="BZ178" i="2"/>
  <c r="AW178" i="2"/>
  <c r="BL177" i="2"/>
  <c r="BY176" i="2"/>
  <c r="AW176" i="2"/>
  <c r="BO175" i="2"/>
  <c r="AK175" i="2"/>
  <c r="AZ174" i="2"/>
  <c r="BN173" i="2"/>
  <c r="AK173" i="2"/>
  <c r="BC172" i="2"/>
  <c r="BQ171" i="2"/>
  <c r="AN171" i="2"/>
  <c r="BB170" i="2"/>
  <c r="BQ169" i="2"/>
  <c r="AQ169" i="2"/>
  <c r="BE168" i="2"/>
  <c r="BT167" i="2"/>
  <c r="AP167" i="2"/>
  <c r="BE166" i="2"/>
  <c r="BW165" i="2"/>
  <c r="AS165" i="2"/>
  <c r="BK164" i="2"/>
  <c r="AP164" i="2"/>
  <c r="BO163" i="2"/>
  <c r="AS163" i="2"/>
  <c r="BQ162" i="2"/>
  <c r="AV162" i="2"/>
  <c r="BT161" i="2"/>
  <c r="AY161" i="2"/>
  <c r="BV160" i="2"/>
  <c r="BC160" i="2"/>
  <c r="BX159" i="2"/>
  <c r="BE159" i="2"/>
  <c r="AJ159" i="2"/>
  <c r="BH158" i="2"/>
  <c r="AM158" i="2"/>
  <c r="BJ157" i="2"/>
  <c r="AQ157" i="2"/>
  <c r="BM156" i="2"/>
  <c r="AS156" i="2"/>
  <c r="BP155" i="2"/>
  <c r="AV155" i="2"/>
  <c r="BS154" i="2"/>
  <c r="AX154" i="2"/>
  <c r="BW153" i="2"/>
  <c r="BA153" i="2"/>
  <c r="BX152" i="2"/>
  <c r="BD152" i="2"/>
  <c r="AJ152" i="2"/>
  <c r="BG151" i="2"/>
  <c r="AL151" i="2"/>
  <c r="BK150" i="2"/>
  <c r="AO150" i="2"/>
  <c r="BN149" i="2"/>
  <c r="AW149" i="2"/>
  <c r="BV148" i="2"/>
  <c r="BG148" i="2"/>
  <c r="AQ148" i="2"/>
  <c r="BT147" i="2"/>
  <c r="BE147" i="2"/>
  <c r="AQ147" i="2"/>
  <c r="BT146" i="2"/>
  <c r="BF146" i="2"/>
  <c r="AT146" i="2"/>
  <c r="BY145" i="2"/>
  <c r="BN145" i="2"/>
  <c r="BB145" i="2"/>
  <c r="AP145" i="2"/>
  <c r="BV144" i="2"/>
  <c r="BJ144" i="2"/>
  <c r="AX144" i="2"/>
  <c r="AL144" i="2"/>
  <c r="BR143" i="2"/>
  <c r="BF143" i="2"/>
  <c r="AT143" i="2"/>
  <c r="AS180" i="2"/>
  <c r="BH179" i="2"/>
  <c r="BV178" i="2"/>
  <c r="AS178" i="2"/>
  <c r="BK177" i="2"/>
  <c r="BX176" i="2"/>
  <c r="AV176" i="2"/>
  <c r="BJ175" i="2"/>
  <c r="BX174" i="2"/>
  <c r="AY174" i="2"/>
  <c r="BM173" i="2"/>
  <c r="AJ173" i="2"/>
  <c r="AX172" i="2"/>
  <c r="BM171" i="2"/>
  <c r="AM171" i="2"/>
  <c r="BA170" i="2"/>
  <c r="BP169" i="2"/>
  <c r="AL169" i="2"/>
  <c r="BA168" i="2"/>
  <c r="BS167" i="2"/>
  <c r="AO167" i="2"/>
  <c r="BD166" i="2"/>
  <c r="BR165" i="2"/>
  <c r="AO165" i="2"/>
  <c r="BI164" i="2"/>
  <c r="AO164" i="2"/>
  <c r="BL163" i="2"/>
  <c r="AR163" i="2"/>
  <c r="BO162" i="2"/>
  <c r="AT162" i="2"/>
  <c r="BS161" i="2"/>
  <c r="AW161" i="2"/>
  <c r="BU160" i="2"/>
  <c r="AZ160" i="2"/>
  <c r="BC159" i="2"/>
  <c r="BY158" i="2"/>
  <c r="BG158" i="2"/>
  <c r="AK158" i="2"/>
  <c r="BI157" i="2"/>
  <c r="AN157" i="2"/>
  <c r="BL156" i="2"/>
  <c r="AQ156" i="2"/>
  <c r="BN155" i="2"/>
  <c r="AU155" i="2"/>
  <c r="BQ154" i="2"/>
  <c r="AW154" i="2"/>
  <c r="BT153" i="2"/>
  <c r="AZ153" i="2"/>
  <c r="BW152" i="2"/>
  <c r="BB152" i="2"/>
  <c r="BZ151" i="2"/>
  <c r="BE151" i="2"/>
  <c r="AK151" i="2"/>
  <c r="BH150" i="2"/>
  <c r="AN150" i="2"/>
  <c r="BM149" i="2"/>
  <c r="AV149" i="2"/>
  <c r="BU148" i="2"/>
  <c r="BE148" i="2"/>
  <c r="AP148" i="2"/>
  <c r="BR147" i="2"/>
  <c r="BD147" i="2"/>
  <c r="AO147" i="2"/>
  <c r="BS146" i="2"/>
  <c r="BE146" i="2"/>
  <c r="AS146" i="2"/>
  <c r="BX145" i="2"/>
  <c r="BM145" i="2"/>
  <c r="BA145" i="2"/>
  <c r="AO145" i="2"/>
  <c r="BU144" i="2"/>
  <c r="BI144" i="2"/>
  <c r="AW144" i="2"/>
  <c r="AK144" i="2"/>
  <c r="BQ143" i="2"/>
  <c r="BE143" i="2"/>
  <c r="AS143" i="2"/>
  <c r="BX142" i="2"/>
  <c r="BM142" i="2"/>
  <c r="BA142" i="2"/>
  <c r="AO142" i="2"/>
  <c r="BU141" i="2"/>
  <c r="BI141" i="2"/>
  <c r="AW141" i="2"/>
  <c r="AK141" i="2"/>
  <c r="BQ140" i="2"/>
  <c r="BE140" i="2"/>
  <c r="AS140" i="2"/>
  <c r="BX139" i="2"/>
  <c r="BM139" i="2"/>
  <c r="BA139" i="2"/>
  <c r="AO139" i="2"/>
  <c r="BU138" i="2"/>
  <c r="BI138" i="2"/>
  <c r="AW138" i="2"/>
  <c r="AK138" i="2"/>
  <c r="BQ137" i="2"/>
  <c r="BE137" i="2"/>
  <c r="AS137" i="2"/>
  <c r="BX136" i="2"/>
  <c r="BM136" i="2"/>
  <c r="BA136" i="2"/>
  <c r="AO136" i="2"/>
  <c r="BU135" i="2"/>
  <c r="BI135" i="2"/>
  <c r="AW135" i="2"/>
  <c r="AK135" i="2"/>
  <c r="BQ134" i="2"/>
  <c r="BE134" i="2"/>
  <c r="AS134" i="2"/>
  <c r="BX133" i="2"/>
  <c r="BM133" i="2"/>
  <c r="BA133" i="2"/>
  <c r="AO133" i="2"/>
  <c r="BU132" i="2"/>
  <c r="BI132" i="2"/>
  <c r="AW132" i="2"/>
  <c r="AK132" i="2"/>
  <c r="BQ131" i="2"/>
  <c r="BE131" i="2"/>
  <c r="AO180" i="2"/>
  <c r="BG179" i="2"/>
  <c r="AM180" i="2"/>
  <c r="BA179" i="2"/>
  <c r="BP178" i="2"/>
  <c r="AL178" i="2"/>
  <c r="BA177" i="2"/>
  <c r="BS176" i="2"/>
  <c r="AO176" i="2"/>
  <c r="BD175" i="2"/>
  <c r="BR174" i="2"/>
  <c r="AO174" i="2"/>
  <c r="BG173" i="2"/>
  <c r="BU172" i="2"/>
  <c r="AR172" i="2"/>
  <c r="BF171" i="2"/>
  <c r="BU170" i="2"/>
  <c r="AU170" i="2"/>
  <c r="BI169" i="2"/>
  <c r="AT168" i="2"/>
  <c r="BI167" i="2"/>
  <c r="BZ166" i="2"/>
  <c r="AW166" i="2"/>
  <c r="BL165" i="2"/>
  <c r="BY164" i="2"/>
  <c r="BD164" i="2"/>
  <c r="AJ164" i="2"/>
  <c r="BG163" i="2"/>
  <c r="AL163" i="2"/>
  <c r="BK162" i="2"/>
  <c r="AO162" i="2"/>
  <c r="BM161" i="2"/>
  <c r="AR161" i="2"/>
  <c r="BP160" i="2"/>
  <c r="AU160" i="2"/>
  <c r="BR159" i="2"/>
  <c r="AY159" i="2"/>
  <c r="BU158" i="2"/>
  <c r="BA158" i="2"/>
  <c r="BD157" i="2"/>
  <c r="BZ156" i="2"/>
  <c r="BF156" i="2"/>
  <c r="AM156" i="2"/>
  <c r="BI155" i="2"/>
  <c r="AO155" i="2"/>
  <c r="BL154" i="2"/>
  <c r="AR154" i="2"/>
  <c r="BO153" i="2"/>
  <c r="AT153" i="2"/>
  <c r="BS152" i="2"/>
  <c r="AW152" i="2"/>
  <c r="BU151" i="2"/>
  <c r="AZ151" i="2"/>
  <c r="BC150" i="2"/>
  <c r="BY149" i="2"/>
  <c r="BI149" i="2"/>
  <c r="AP149" i="2"/>
  <c r="BQ148" i="2"/>
  <c r="BB148" i="2"/>
  <c r="AK148" i="2"/>
  <c r="BO147" i="2"/>
  <c r="AZ147" i="2"/>
  <c r="AL147" i="2"/>
  <c r="BP146" i="2"/>
  <c r="BB146" i="2"/>
  <c r="AP146" i="2"/>
  <c r="BV145" i="2"/>
  <c r="BJ145" i="2"/>
  <c r="AX145" i="2"/>
  <c r="AL145" i="2"/>
  <c r="BR144" i="2"/>
  <c r="BF144" i="2"/>
  <c r="AT144" i="2"/>
  <c r="BY143" i="2"/>
  <c r="BN143" i="2"/>
  <c r="BB143" i="2"/>
  <c r="AP143" i="2"/>
  <c r="BV142" i="2"/>
  <c r="BJ142" i="2"/>
  <c r="AX142" i="2"/>
  <c r="AL142" i="2"/>
  <c r="BR141" i="2"/>
  <c r="BF141" i="2"/>
  <c r="AT141" i="2"/>
  <c r="BY140" i="2"/>
  <c r="BN140" i="2"/>
  <c r="BB140" i="2"/>
  <c r="AP140" i="2"/>
  <c r="BV139" i="2"/>
  <c r="BJ139" i="2"/>
  <c r="AX139" i="2"/>
  <c r="AL139" i="2"/>
  <c r="BR138" i="2"/>
  <c r="BF138" i="2"/>
  <c r="AT138" i="2"/>
  <c r="BY137" i="2"/>
  <c r="BN137" i="2"/>
  <c r="BB137" i="2"/>
  <c r="AP137" i="2"/>
  <c r="BV136" i="2"/>
  <c r="BJ136" i="2"/>
  <c r="AX136" i="2"/>
  <c r="AL136" i="2"/>
  <c r="BR135" i="2"/>
  <c r="BF135" i="2"/>
  <c r="AT135" i="2"/>
  <c r="BY134" i="2"/>
  <c r="BN134" i="2"/>
  <c r="BB134" i="2"/>
  <c r="AP134" i="2"/>
  <c r="BV133" i="2"/>
  <c r="BJ133" i="2"/>
  <c r="AX133" i="2"/>
  <c r="AL133" i="2"/>
  <c r="BR132" i="2"/>
  <c r="BF132" i="2"/>
  <c r="AT132" i="2"/>
  <c r="BY131" i="2"/>
  <c r="BN131" i="2"/>
  <c r="BB131" i="2"/>
  <c r="AP131" i="2"/>
  <c r="BV130" i="2"/>
  <c r="BJ130" i="2"/>
  <c r="AX130" i="2"/>
  <c r="AL130" i="2"/>
  <c r="AN180" i="2"/>
  <c r="BG176" i="2"/>
  <c r="BW174" i="2"/>
  <c r="AV173" i="2"/>
  <c r="BL171" i="2"/>
  <c r="AK170" i="2"/>
  <c r="BL168" i="2"/>
  <c r="AJ167" i="2"/>
  <c r="BA165" i="2"/>
  <c r="AM164" i="2"/>
  <c r="BX162" i="2"/>
  <c r="BX161" i="2"/>
  <c r="BQ160" i="2"/>
  <c r="BL159" i="2"/>
  <c r="BD158" i="2"/>
  <c r="AX157" i="2"/>
  <c r="AY156" i="2"/>
  <c r="AP155" i="2"/>
  <c r="AK154" i="2"/>
  <c r="BU152" i="2"/>
  <c r="BP151" i="2"/>
  <c r="BO150" i="2"/>
  <c r="BK149" i="2"/>
  <c r="BL148" i="2"/>
  <c r="BQ147" i="2"/>
  <c r="BY146" i="2"/>
  <c r="AW146" i="2"/>
  <c r="BK145" i="2"/>
  <c r="BY144" i="2"/>
  <c r="AV144" i="2"/>
  <c r="BK143" i="2"/>
  <c r="AK143" i="2"/>
  <c r="BG142" i="2"/>
  <c r="AM142" i="2"/>
  <c r="BJ141" i="2"/>
  <c r="AP141" i="2"/>
  <c r="BM140" i="2"/>
  <c r="AR140" i="2"/>
  <c r="BQ139" i="2"/>
  <c r="AU139" i="2"/>
  <c r="BS138" i="2"/>
  <c r="AX138" i="2"/>
  <c r="BV137" i="2"/>
  <c r="BA137" i="2"/>
  <c r="BE136" i="2"/>
  <c r="BZ135" i="2"/>
  <c r="BG135" i="2"/>
  <c r="AL135" i="2"/>
  <c r="BJ134" i="2"/>
  <c r="AO134" i="2"/>
  <c r="BL133" i="2"/>
  <c r="AS133" i="2"/>
  <c r="BO132" i="2"/>
  <c r="AU132" i="2"/>
  <c r="BR131" i="2"/>
  <c r="AX131" i="2"/>
  <c r="BF130" i="2"/>
  <c r="AN130" i="2"/>
  <c r="BO129" i="2"/>
  <c r="BB129" i="2"/>
  <c r="AO129" i="2"/>
  <c r="BT128" i="2"/>
  <c r="BG128" i="2"/>
  <c r="AT128" i="2"/>
  <c r="BX127" i="2"/>
  <c r="BL127" i="2"/>
  <c r="AY127" i="2"/>
  <c r="AL127" i="2"/>
  <c r="BQ126" i="2"/>
  <c r="BE126" i="2"/>
  <c r="AS126" i="2"/>
  <c r="BX125" i="2"/>
  <c r="BM125" i="2"/>
  <c r="BA125" i="2"/>
  <c r="AO125" i="2"/>
  <c r="BU124" i="2"/>
  <c r="BI124" i="2"/>
  <c r="AW124" i="2"/>
  <c r="AK124" i="2"/>
  <c r="BQ123" i="2"/>
  <c r="BE123" i="2"/>
  <c r="AS123" i="2"/>
  <c r="BX122" i="2"/>
  <c r="BM122" i="2"/>
  <c r="BA122" i="2"/>
  <c r="AO122" i="2"/>
  <c r="BU121" i="2"/>
  <c r="BI121" i="2"/>
  <c r="AW121" i="2"/>
  <c r="AK121" i="2"/>
  <c r="BQ120" i="2"/>
  <c r="BE120" i="2"/>
  <c r="AS120" i="2"/>
  <c r="BX119" i="2"/>
  <c r="BM119" i="2"/>
  <c r="BA119" i="2"/>
  <c r="AO119" i="2"/>
  <c r="BU118" i="2"/>
  <c r="BI118" i="2"/>
  <c r="AW118" i="2"/>
  <c r="AK118" i="2"/>
  <c r="BQ117" i="2"/>
  <c r="BE117" i="2"/>
  <c r="AS117" i="2"/>
  <c r="BX116" i="2"/>
  <c r="BM116" i="2"/>
  <c r="BA116" i="2"/>
  <c r="AO116" i="2"/>
  <c r="BU115" i="2"/>
  <c r="BI115" i="2"/>
  <c r="AW115" i="2"/>
  <c r="AK115" i="2"/>
  <c r="BQ114" i="2"/>
  <c r="BE114" i="2"/>
  <c r="AS114" i="2"/>
  <c r="BX113" i="2"/>
  <c r="BM113" i="2"/>
  <c r="BA113" i="2"/>
  <c r="AO113" i="2"/>
  <c r="BU112" i="2"/>
  <c r="BI112" i="2"/>
  <c r="AW112" i="2"/>
  <c r="AK112" i="2"/>
  <c r="BQ111" i="2"/>
  <c r="BB179" i="2"/>
  <c r="BW177" i="2"/>
  <c r="AU176" i="2"/>
  <c r="BL174" i="2"/>
  <c r="AU173" i="2"/>
  <c r="BK171" i="2"/>
  <c r="AJ170" i="2"/>
  <c r="AZ168" i="2"/>
  <c r="BQ166" i="2"/>
  <c r="AZ165" i="2"/>
  <c r="AK164" i="2"/>
  <c r="BP161" i="2"/>
  <c r="BJ160" i="2"/>
  <c r="BK159" i="2"/>
  <c r="BB158" i="2"/>
  <c r="AW157" i="2"/>
  <c r="AO156" i="2"/>
  <c r="AJ155" i="2"/>
  <c r="BZ153" i="2"/>
  <c r="BT152" i="2"/>
  <c r="BO151" i="2"/>
  <c r="BF150" i="2"/>
  <c r="BD149" i="2"/>
  <c r="BJ148" i="2"/>
  <c r="BP147" i="2"/>
  <c r="BX146" i="2"/>
  <c r="AR146" i="2"/>
  <c r="BG145" i="2"/>
  <c r="BX144" i="2"/>
  <c r="AU144" i="2"/>
  <c r="BJ143" i="2"/>
  <c r="BY142" i="2"/>
  <c r="BF142" i="2"/>
  <c r="AK142" i="2"/>
  <c r="BH141" i="2"/>
  <c r="AO141" i="2"/>
  <c r="BK140" i="2"/>
  <c r="AQ140" i="2"/>
  <c r="BN139" i="2"/>
  <c r="AT139" i="2"/>
  <c r="BQ138" i="2"/>
  <c r="AV138" i="2"/>
  <c r="BU137" i="2"/>
  <c r="AY137" i="2"/>
  <c r="BW136" i="2"/>
  <c r="BB136" i="2"/>
  <c r="BY135" i="2"/>
  <c r="BE135" i="2"/>
  <c r="AJ135" i="2"/>
  <c r="BI134" i="2"/>
  <c r="AM134" i="2"/>
  <c r="BK133" i="2"/>
  <c r="AP133" i="2"/>
  <c r="BN132" i="2"/>
  <c r="AS132" i="2"/>
  <c r="BP131" i="2"/>
  <c r="AW131" i="2"/>
  <c r="BW130" i="2"/>
  <c r="BE130" i="2"/>
  <c r="AM130" i="2"/>
  <c r="BN129" i="2"/>
  <c r="BA129" i="2"/>
  <c r="AN129" i="2"/>
  <c r="BS128" i="2"/>
  <c r="BF128" i="2"/>
  <c r="AS128" i="2"/>
  <c r="BK127" i="2"/>
  <c r="AX127" i="2"/>
  <c r="AK127" i="2"/>
  <c r="BP126" i="2"/>
  <c r="BD126" i="2"/>
  <c r="AR126" i="2"/>
  <c r="BL125" i="2"/>
  <c r="AZ125" i="2"/>
  <c r="AN125" i="2"/>
  <c r="BT124" i="2"/>
  <c r="BH124" i="2"/>
  <c r="AV124" i="2"/>
  <c r="AJ124" i="2"/>
  <c r="BP123" i="2"/>
  <c r="BD123" i="2"/>
  <c r="AR123" i="2"/>
  <c r="BL122" i="2"/>
  <c r="AZ122" i="2"/>
  <c r="AN122" i="2"/>
  <c r="BT121" i="2"/>
  <c r="BH121" i="2"/>
  <c r="AV121" i="2"/>
  <c r="AJ121" i="2"/>
  <c r="BP120" i="2"/>
  <c r="BD120" i="2"/>
  <c r="AR120" i="2"/>
  <c r="BL119" i="2"/>
  <c r="AZ119" i="2"/>
  <c r="AN119" i="2"/>
  <c r="BT118" i="2"/>
  <c r="BH118" i="2"/>
  <c r="AV118" i="2"/>
  <c r="AJ118" i="2"/>
  <c r="BP117" i="2"/>
  <c r="BD117" i="2"/>
  <c r="AR117" i="2"/>
  <c r="BL116" i="2"/>
  <c r="AZ116" i="2"/>
  <c r="AN116" i="2"/>
  <c r="BT115" i="2"/>
  <c r="BH115" i="2"/>
  <c r="AV115" i="2"/>
  <c r="AJ115" i="2"/>
  <c r="BP114" i="2"/>
  <c r="BD114" i="2"/>
  <c r="AR114" i="2"/>
  <c r="BL113" i="2"/>
  <c r="AZ113" i="2"/>
  <c r="AN113" i="2"/>
  <c r="AU179" i="2"/>
  <c r="BR177" i="2"/>
  <c r="AP176" i="2"/>
  <c r="BK174" i="2"/>
  <c r="BZ172" i="2"/>
  <c r="AZ171" i="2"/>
  <c r="BZ169" i="2"/>
  <c r="AY168" i="2"/>
  <c r="BP166" i="2"/>
  <c r="AN165" i="2"/>
  <c r="BV163" i="2"/>
  <c r="BW162" i="2"/>
  <c r="BN161" i="2"/>
  <c r="BI160" i="2"/>
  <c r="BA159" i="2"/>
  <c r="AV158" i="2"/>
  <c r="AU157" i="2"/>
  <c r="AN156" i="2"/>
  <c r="BZ154" i="2"/>
  <c r="BR153" i="2"/>
  <c r="BM152" i="2"/>
  <c r="BL151" i="2"/>
  <c r="AP179" i="2"/>
  <c r="BF177" i="2"/>
  <c r="BZ175" i="2"/>
  <c r="BF174" i="2"/>
  <c r="BV172" i="2"/>
  <c r="AY171" i="2"/>
  <c r="BO169" i="2"/>
  <c r="AN168" i="2"/>
  <c r="BO166" i="2"/>
  <c r="AM165" i="2"/>
  <c r="BU163" i="2"/>
  <c r="BM162" i="2"/>
  <c r="BH161" i="2"/>
  <c r="BG160" i="2"/>
  <c r="AZ159" i="2"/>
  <c r="AU158" i="2"/>
  <c r="AL157" i="2"/>
  <c r="BX155" i="2"/>
  <c r="BQ153" i="2"/>
  <c r="BK152" i="2"/>
  <c r="BD151" i="2"/>
  <c r="AO179" i="2"/>
  <c r="BE177" i="2"/>
  <c r="BV175" i="2"/>
  <c r="AT174" i="2"/>
  <c r="BO172" i="2"/>
  <c r="AT171" i="2"/>
  <c r="BJ169" i="2"/>
  <c r="AM168" i="2"/>
  <c r="BC166" i="2"/>
  <c r="BT164" i="2"/>
  <c r="BS163" i="2"/>
  <c r="BL162" i="2"/>
  <c r="BG161" i="2"/>
  <c r="AX160" i="2"/>
  <c r="AS159" i="2"/>
  <c r="AR158" i="2"/>
  <c r="AK157" i="2"/>
  <c r="BW155" i="2"/>
  <c r="BP154" i="2"/>
  <c r="BK153" i="2"/>
  <c r="BI152" i="2"/>
  <c r="BC151" i="2"/>
  <c r="BU178" i="2"/>
  <c r="AT177" i="2"/>
  <c r="BU175" i="2"/>
  <c r="AS174" i="2"/>
  <c r="BJ172" i="2"/>
  <c r="BY170" i="2"/>
  <c r="BC169" i="2"/>
  <c r="BY167" i="2"/>
  <c r="AX166" i="2"/>
  <c r="BS164" i="2"/>
  <c r="BJ163" i="2"/>
  <c r="BE162" i="2"/>
  <c r="BD161" i="2"/>
  <c r="AW160" i="2"/>
  <c r="AQ159" i="2"/>
  <c r="AJ158" i="2"/>
  <c r="BW156" i="2"/>
  <c r="BU155" i="2"/>
  <c r="BO154" i="2"/>
  <c r="BH153" i="2"/>
  <c r="BA152" i="2"/>
  <c r="AU151" i="2"/>
  <c r="AT150" i="2"/>
  <c r="AR149" i="2"/>
  <c r="AV148" i="2"/>
  <c r="BC147" i="2"/>
  <c r="BL146" i="2"/>
  <c r="AK146" i="2"/>
  <c r="AY145" i="2"/>
  <c r="BN144" i="2"/>
  <c r="AJ144" i="2"/>
  <c r="AY143" i="2"/>
  <c r="BS142" i="2"/>
  <c r="AY142" i="2"/>
  <c r="BV141" i="2"/>
  <c r="BB141" i="2"/>
  <c r="BX140" i="2"/>
  <c r="BD140" i="2"/>
  <c r="AK140" i="2"/>
  <c r="BG139" i="2"/>
  <c r="AM139" i="2"/>
  <c r="BJ138" i="2"/>
  <c r="AP138" i="2"/>
  <c r="BM137" i="2"/>
  <c r="AR137" i="2"/>
  <c r="BQ136" i="2"/>
  <c r="AU136" i="2"/>
  <c r="BS135" i="2"/>
  <c r="AX135" i="2"/>
  <c r="BV134" i="2"/>
  <c r="BA134" i="2"/>
  <c r="BE133" i="2"/>
  <c r="BZ132" i="2"/>
  <c r="BG132" i="2"/>
  <c r="AL132" i="2"/>
  <c r="BJ131" i="2"/>
  <c r="AQ131" i="2"/>
  <c r="BQ130" i="2"/>
  <c r="AY130" i="2"/>
  <c r="BX129" i="2"/>
  <c r="BJ129" i="2"/>
  <c r="AW129" i="2"/>
  <c r="AJ129" i="2"/>
  <c r="BO128" i="2"/>
  <c r="BB128" i="2"/>
  <c r="AO128" i="2"/>
  <c r="BS127" i="2"/>
  <c r="BF127" i="2"/>
  <c r="AS127" i="2"/>
  <c r="BL126" i="2"/>
  <c r="AZ126" i="2"/>
  <c r="AN126" i="2"/>
  <c r="BT125" i="2"/>
  <c r="BH125" i="2"/>
  <c r="AV125" i="2"/>
  <c r="AJ125" i="2"/>
  <c r="BP124" i="2"/>
  <c r="BD124" i="2"/>
  <c r="AR124" i="2"/>
  <c r="BL123" i="2"/>
  <c r="AZ123" i="2"/>
  <c r="AN123" i="2"/>
  <c r="BT122" i="2"/>
  <c r="BH122" i="2"/>
  <c r="AV122" i="2"/>
  <c r="AJ122" i="2"/>
  <c r="BP121" i="2"/>
  <c r="BD121" i="2"/>
  <c r="AR121" i="2"/>
  <c r="BL120" i="2"/>
  <c r="AZ120" i="2"/>
  <c r="AN120" i="2"/>
  <c r="BT119" i="2"/>
  <c r="BH119" i="2"/>
  <c r="AV119" i="2"/>
  <c r="AJ119" i="2"/>
  <c r="BP118" i="2"/>
  <c r="BD118" i="2"/>
  <c r="AR118" i="2"/>
  <c r="BL117" i="2"/>
  <c r="AZ117" i="2"/>
  <c r="AN117" i="2"/>
  <c r="BT116" i="2"/>
  <c r="BH116" i="2"/>
  <c r="AV116" i="2"/>
  <c r="AJ116" i="2"/>
  <c r="BP115" i="2"/>
  <c r="BD115" i="2"/>
  <c r="AR115" i="2"/>
  <c r="BL114" i="2"/>
  <c r="AZ114" i="2"/>
  <c r="AN114" i="2"/>
  <c r="BQ178" i="2"/>
  <c r="AS177" i="2"/>
  <c r="BI175" i="2"/>
  <c r="BY173" i="2"/>
  <c r="BI172" i="2"/>
  <c r="BX170" i="2"/>
  <c r="AX169" i="2"/>
  <c r="BN167" i="2"/>
  <c r="AQ166" i="2"/>
  <c r="BP164" i="2"/>
  <c r="BI163" i="2"/>
  <c r="BC162" i="2"/>
  <c r="AV161" i="2"/>
  <c r="AQ160" i="2"/>
  <c r="AO159" i="2"/>
  <c r="BZ157" i="2"/>
  <c r="BT156" i="2"/>
  <c r="BM155" i="2"/>
  <c r="BG154" i="2"/>
  <c r="BF153" i="2"/>
  <c r="AY152" i="2"/>
  <c r="AS151" i="2"/>
  <c r="AM150" i="2"/>
  <c r="AM149" i="2"/>
  <c r="AU148" i="2"/>
  <c r="BA147" i="2"/>
  <c r="BK146" i="2"/>
  <c r="AU145" i="2"/>
  <c r="BM144" i="2"/>
  <c r="BZ143" i="2"/>
  <c r="AX143" i="2"/>
  <c r="BR142" i="2"/>
  <c r="AW142" i="2"/>
  <c r="BT141" i="2"/>
  <c r="BA141" i="2"/>
  <c r="BW140" i="2"/>
  <c r="BC140" i="2"/>
  <c r="BY139" i="2"/>
  <c r="BF139" i="2"/>
  <c r="AK139" i="2"/>
  <c r="BH138" i="2"/>
  <c r="AO138" i="2"/>
  <c r="BK137" i="2"/>
  <c r="AQ137" i="2"/>
  <c r="BN136" i="2"/>
  <c r="AT136" i="2"/>
  <c r="BQ135" i="2"/>
  <c r="AV135" i="2"/>
  <c r="BU134" i="2"/>
  <c r="AY134" i="2"/>
  <c r="BW133" i="2"/>
  <c r="BB133" i="2"/>
  <c r="BY132" i="2"/>
  <c r="BE132" i="2"/>
  <c r="AJ132" i="2"/>
  <c r="BI131" i="2"/>
  <c r="AO131" i="2"/>
  <c r="BN130" i="2"/>
  <c r="AW130" i="2"/>
  <c r="BV129" i="2"/>
  <c r="BI129" i="2"/>
  <c r="AV129" i="2"/>
  <c r="BZ128" i="2"/>
  <c r="BN128" i="2"/>
  <c r="BA128" i="2"/>
  <c r="AM128" i="2"/>
  <c r="BR127" i="2"/>
  <c r="BE127" i="2"/>
  <c r="AR127" i="2"/>
  <c r="BW126" i="2"/>
  <c r="BK126" i="2"/>
  <c r="AY126" i="2"/>
  <c r="AM126" i="2"/>
  <c r="BS125" i="2"/>
  <c r="BG125" i="2"/>
  <c r="AU125" i="2"/>
  <c r="BZ124" i="2"/>
  <c r="BO124" i="2"/>
  <c r="BC124" i="2"/>
  <c r="AQ124" i="2"/>
  <c r="BW123" i="2"/>
  <c r="BK123" i="2"/>
  <c r="AY123" i="2"/>
  <c r="AM123" i="2"/>
  <c r="BS122" i="2"/>
  <c r="BG122" i="2"/>
  <c r="AU122" i="2"/>
  <c r="BZ121" i="2"/>
  <c r="BO121" i="2"/>
  <c r="BC121" i="2"/>
  <c r="AQ121" i="2"/>
  <c r="BW120" i="2"/>
  <c r="BK120" i="2"/>
  <c r="AY120" i="2"/>
  <c r="AM120" i="2"/>
  <c r="BS119" i="2"/>
  <c r="BG119" i="2"/>
  <c r="AU119" i="2"/>
  <c r="BZ118" i="2"/>
  <c r="BO118" i="2"/>
  <c r="BC118" i="2"/>
  <c r="AQ118" i="2"/>
  <c r="BW117" i="2"/>
  <c r="BK117" i="2"/>
  <c r="AY117" i="2"/>
  <c r="AM117" i="2"/>
  <c r="BS116" i="2"/>
  <c r="BG116" i="2"/>
  <c r="AU116" i="2"/>
  <c r="BZ115" i="2"/>
  <c r="BO115" i="2"/>
  <c r="BC115" i="2"/>
  <c r="AQ115" i="2"/>
  <c r="BW114" i="2"/>
  <c r="BK114" i="2"/>
  <c r="AY114" i="2"/>
  <c r="AM114" i="2"/>
  <c r="BS113" i="2"/>
  <c r="BG113" i="2"/>
  <c r="AU113" i="2"/>
  <c r="BZ112" i="2"/>
  <c r="BO112" i="2"/>
  <c r="BC112" i="2"/>
  <c r="AQ112" i="2"/>
  <c r="BI178" i="2"/>
  <c r="AO177" i="2"/>
  <c r="BE175" i="2"/>
  <c r="BX173" i="2"/>
  <c r="AW172" i="2"/>
  <c r="BN170" i="2"/>
  <c r="AW169" i="2"/>
  <c r="BM167" i="2"/>
  <c r="AL166" i="2"/>
  <c r="BH164" i="2"/>
  <c r="BC163" i="2"/>
  <c r="BA162" i="2"/>
  <c r="AU161" i="2"/>
  <c r="AN160" i="2"/>
  <c r="BX158" i="2"/>
  <c r="BS157" i="2"/>
  <c r="BR156" i="2"/>
  <c r="BK155" i="2"/>
  <c r="BE154" i="2"/>
  <c r="AY153" i="2"/>
  <c r="AR152" i="2"/>
  <c r="AR151" i="2"/>
  <c r="AJ150" i="2"/>
  <c r="AK149" i="2"/>
  <c r="AN148" i="2"/>
  <c r="AW147" i="2"/>
  <c r="BI146" i="2"/>
  <c r="BW145" i="2"/>
  <c r="AT145" i="2"/>
  <c r="BH144" i="2"/>
  <c r="BW143" i="2"/>
  <c r="AW143" i="2"/>
  <c r="BQ142" i="2"/>
  <c r="AU142" i="2"/>
  <c r="BS141" i="2"/>
  <c r="AX141" i="2"/>
  <c r="BV140" i="2"/>
  <c r="BA140" i="2"/>
  <c r="BE139" i="2"/>
  <c r="BZ138" i="2"/>
  <c r="BG138" i="2"/>
  <c r="AL138" i="2"/>
  <c r="BJ137" i="2"/>
  <c r="AO137" i="2"/>
  <c r="BL136" i="2"/>
  <c r="AS136" i="2"/>
  <c r="BO135" i="2"/>
  <c r="AU135" i="2"/>
  <c r="BR134" i="2"/>
  <c r="AX134" i="2"/>
  <c r="BU133" i="2"/>
  <c r="AZ133" i="2"/>
  <c r="BX132" i="2"/>
  <c r="BC132" i="2"/>
  <c r="BZ131" i="2"/>
  <c r="BF131" i="2"/>
  <c r="AM131" i="2"/>
  <c r="BM130" i="2"/>
  <c r="AU130" i="2"/>
  <c r="BU129" i="2"/>
  <c r="BH129" i="2"/>
  <c r="AU129" i="2"/>
  <c r="BY128" i="2"/>
  <c r="BM128" i="2"/>
  <c r="AY128" i="2"/>
  <c r="AL128" i="2"/>
  <c r="BQ127" i="2"/>
  <c r="BD127" i="2"/>
  <c r="AQ127" i="2"/>
  <c r="BV126" i="2"/>
  <c r="BJ126" i="2"/>
  <c r="AX126" i="2"/>
  <c r="AL126" i="2"/>
  <c r="BR125" i="2"/>
  <c r="BF125" i="2"/>
  <c r="AT125" i="2"/>
  <c r="BY124" i="2"/>
  <c r="BN124" i="2"/>
  <c r="BB124" i="2"/>
  <c r="AP124" i="2"/>
  <c r="BV123" i="2"/>
  <c r="BJ123" i="2"/>
  <c r="AX123" i="2"/>
  <c r="AL123" i="2"/>
  <c r="BR122" i="2"/>
  <c r="BF122" i="2"/>
  <c r="AT122" i="2"/>
  <c r="BY121" i="2"/>
  <c r="BN121" i="2"/>
  <c r="BB121" i="2"/>
  <c r="AP121" i="2"/>
  <c r="BV120" i="2"/>
  <c r="BJ120" i="2"/>
  <c r="AX120" i="2"/>
  <c r="AL120" i="2"/>
  <c r="BR119" i="2"/>
  <c r="BF119" i="2"/>
  <c r="AT119" i="2"/>
  <c r="BY118" i="2"/>
  <c r="BN118" i="2"/>
  <c r="BB118" i="2"/>
  <c r="AP118" i="2"/>
  <c r="BV117" i="2"/>
  <c r="BJ117" i="2"/>
  <c r="AX117" i="2"/>
  <c r="AL117" i="2"/>
  <c r="BR116" i="2"/>
  <c r="BF116" i="2"/>
  <c r="AT116" i="2"/>
  <c r="BY115" i="2"/>
  <c r="BN115" i="2"/>
  <c r="BB115" i="2"/>
  <c r="AP115" i="2"/>
  <c r="BV114" i="2"/>
  <c r="BJ114" i="2"/>
  <c r="BE178" i="2"/>
  <c r="BU176" i="2"/>
  <c r="AW175" i="2"/>
  <c r="BU173" i="2"/>
  <c r="AS172" i="2"/>
  <c r="BM170" i="2"/>
  <c r="AK169" i="2"/>
  <c r="BB167" i="2"/>
  <c r="AK166" i="2"/>
  <c r="BG164" i="2"/>
  <c r="AZ163" i="2"/>
  <c r="AS162" i="2"/>
  <c r="AM161" i="2"/>
  <c r="AL160" i="2"/>
  <c r="BW158" i="2"/>
  <c r="BQ157" i="2"/>
  <c r="BK156" i="2"/>
  <c r="BD155" i="2"/>
  <c r="BD154" i="2"/>
  <c r="AV153" i="2"/>
  <c r="AP152" i="2"/>
  <c r="BZ150" i="2"/>
  <c r="BW149" i="2"/>
  <c r="AJ149" i="2"/>
  <c r="AL148" i="2"/>
  <c r="AV147" i="2"/>
  <c r="BD146" i="2"/>
  <c r="BS145" i="2"/>
  <c r="AS145" i="2"/>
  <c r="BG144" i="2"/>
  <c r="BV143" i="2"/>
  <c r="AR143" i="2"/>
  <c r="BN142" i="2"/>
  <c r="AT142" i="2"/>
  <c r="BQ141" i="2"/>
  <c r="AV141" i="2"/>
  <c r="BU140" i="2"/>
  <c r="AY140" i="2"/>
  <c r="BW139" i="2"/>
  <c r="BB139" i="2"/>
  <c r="BY138" i="2"/>
  <c r="BE138" i="2"/>
  <c r="AJ138" i="2"/>
  <c r="BI137" i="2"/>
  <c r="AM137" i="2"/>
  <c r="BK136" i="2"/>
  <c r="AP136" i="2"/>
  <c r="BN135" i="2"/>
  <c r="AS135" i="2"/>
  <c r="BP134" i="2"/>
  <c r="AW134" i="2"/>
  <c r="BS133" i="2"/>
  <c r="AY133" i="2"/>
  <c r="BV132" i="2"/>
  <c r="BB132" i="2"/>
  <c r="BX131" i="2"/>
  <c r="BD131" i="2"/>
  <c r="AL131" i="2"/>
  <c r="BL130" i="2"/>
  <c r="AT130" i="2"/>
  <c r="BT129" i="2"/>
  <c r="BG129" i="2"/>
  <c r="AT129" i="2"/>
  <c r="BX128" i="2"/>
  <c r="BK128" i="2"/>
  <c r="AX128" i="2"/>
  <c r="AK128" i="2"/>
  <c r="BP127" i="2"/>
  <c r="BC127" i="2"/>
  <c r="AP127" i="2"/>
  <c r="BU126" i="2"/>
  <c r="BI126" i="2"/>
  <c r="AW126" i="2"/>
  <c r="AK126" i="2"/>
  <c r="BQ125" i="2"/>
  <c r="BE125" i="2"/>
  <c r="AS125" i="2"/>
  <c r="BX124" i="2"/>
  <c r="BM124" i="2"/>
  <c r="BA124" i="2"/>
  <c r="AO124" i="2"/>
  <c r="BU123" i="2"/>
  <c r="BI123" i="2"/>
  <c r="AW123" i="2"/>
  <c r="AK123" i="2"/>
  <c r="BQ122" i="2"/>
  <c r="BE122" i="2"/>
  <c r="AS122" i="2"/>
  <c r="BX121" i="2"/>
  <c r="BM121" i="2"/>
  <c r="BA121" i="2"/>
  <c r="AO121" i="2"/>
  <c r="BU120" i="2"/>
  <c r="BI120" i="2"/>
  <c r="AW120" i="2"/>
  <c r="AK120" i="2"/>
  <c r="BQ119" i="2"/>
  <c r="BE119" i="2"/>
  <c r="AS119" i="2"/>
  <c r="BX118" i="2"/>
  <c r="BM118" i="2"/>
  <c r="BA118" i="2"/>
  <c r="AO118" i="2"/>
  <c r="BU117" i="2"/>
  <c r="BI117" i="2"/>
  <c r="AW117" i="2"/>
  <c r="AK117" i="2"/>
  <c r="BQ116" i="2"/>
  <c r="BE116" i="2"/>
  <c r="AS116" i="2"/>
  <c r="BD178" i="2"/>
  <c r="BT176" i="2"/>
  <c r="AS175" i="2"/>
  <c r="BI173" i="2"/>
  <c r="AK172" i="2"/>
  <c r="BI170" i="2"/>
  <c r="BX168" i="2"/>
  <c r="BA167" i="2"/>
  <c r="BQ165" i="2"/>
  <c r="AY164" i="2"/>
  <c r="AX163" i="2"/>
  <c r="AQ162" i="2"/>
  <c r="AK161" i="2"/>
  <c r="BW159" i="2"/>
  <c r="BP158" i="2"/>
  <c r="BP157" i="2"/>
  <c r="BH156" i="2"/>
  <c r="BB155" i="2"/>
  <c r="AU154" i="2"/>
  <c r="AO153" i="2"/>
  <c r="AO152" i="2"/>
  <c r="AR178" i="2"/>
  <c r="BI176" i="2"/>
  <c r="AR175" i="2"/>
  <c r="BH173" i="2"/>
  <c r="BX171" i="2"/>
  <c r="AW170" i="2"/>
  <c r="BQ168" i="2"/>
  <c r="AW167" i="2"/>
  <c r="BM165" i="2"/>
  <c r="AW164" i="2"/>
  <c r="AQ163" i="2"/>
  <c r="AJ162" i="2"/>
  <c r="AJ161" i="2"/>
  <c r="BT159" i="2"/>
  <c r="BN158" i="2"/>
  <c r="BG157" i="2"/>
  <c r="BA156" i="2"/>
  <c r="BA155" i="2"/>
  <c r="AS154" i="2"/>
  <c r="AN153" i="2"/>
  <c r="BR150" i="2"/>
  <c r="BT149" i="2"/>
  <c r="BS148" i="2"/>
  <c r="AN147" i="2"/>
  <c r="AY146" i="2"/>
  <c r="BQ145" i="2"/>
  <c r="AM145" i="2"/>
  <c r="BB144" i="2"/>
  <c r="BP143" i="2"/>
  <c r="AM143" i="2"/>
  <c r="BK142" i="2"/>
  <c r="AP142" i="2"/>
  <c r="BN141" i="2"/>
  <c r="AS141" i="2"/>
  <c r="BP140" i="2"/>
  <c r="AW140" i="2"/>
  <c r="BS139" i="2"/>
  <c r="AY139" i="2"/>
  <c r="BV138" i="2"/>
  <c r="BB138" i="2"/>
  <c r="BX137" i="2"/>
  <c r="BD137" i="2"/>
  <c r="AK137" i="2"/>
  <c r="BG136" i="2"/>
  <c r="AM136" i="2"/>
  <c r="BJ135" i="2"/>
  <c r="AP135" i="2"/>
  <c r="BM134" i="2"/>
  <c r="AR134" i="2"/>
  <c r="BQ133" i="2"/>
  <c r="AU133" i="2"/>
  <c r="BS132" i="2"/>
  <c r="AX132" i="2"/>
  <c r="BV131" i="2"/>
  <c r="BA131" i="2"/>
  <c r="BY130" i="2"/>
  <c r="BI130" i="2"/>
  <c r="AP130" i="2"/>
  <c r="BR129" i="2"/>
  <c r="BE129" i="2"/>
  <c r="AQ129" i="2"/>
  <c r="BV128" i="2"/>
  <c r="BI128" i="2"/>
  <c r="AV128" i="2"/>
  <c r="BZ127" i="2"/>
  <c r="BN127" i="2"/>
  <c r="BA127" i="2"/>
  <c r="AN127" i="2"/>
  <c r="BS126" i="2"/>
  <c r="BG126" i="2"/>
  <c r="AU126" i="2"/>
  <c r="BZ125" i="2"/>
  <c r="BO125" i="2"/>
  <c r="BC125" i="2"/>
  <c r="AQ125" i="2"/>
  <c r="BW124" i="2"/>
  <c r="BK124" i="2"/>
  <c r="AY124" i="2"/>
  <c r="AM124" i="2"/>
  <c r="BS123" i="2"/>
  <c r="BG123" i="2"/>
  <c r="AU123" i="2"/>
  <c r="BZ122" i="2"/>
  <c r="BO122" i="2"/>
  <c r="BC122" i="2"/>
  <c r="AQ122" i="2"/>
  <c r="BW121" i="2"/>
  <c r="BK121" i="2"/>
  <c r="AY121" i="2"/>
  <c r="AM121" i="2"/>
  <c r="BS120" i="2"/>
  <c r="BG120" i="2"/>
  <c r="AU120" i="2"/>
  <c r="BZ119" i="2"/>
  <c r="BO119" i="2"/>
  <c r="BC119" i="2"/>
  <c r="AQ119" i="2"/>
  <c r="BW118" i="2"/>
  <c r="BK118" i="2"/>
  <c r="AY118" i="2"/>
  <c r="AM118" i="2"/>
  <c r="BS117" i="2"/>
  <c r="BG117" i="2"/>
  <c r="AU117" i="2"/>
  <c r="BZ116" i="2"/>
  <c r="BO116" i="2"/>
  <c r="BC116" i="2"/>
  <c r="AQ116" i="2"/>
  <c r="BW115" i="2"/>
  <c r="BK115" i="2"/>
  <c r="AY115" i="2"/>
  <c r="AM115" i="2"/>
  <c r="BS114" i="2"/>
  <c r="BG114" i="2"/>
  <c r="AQ178" i="2"/>
  <c r="BS160" i="2"/>
  <c r="AY150" i="2"/>
  <c r="BX147" i="2"/>
  <c r="AQ146" i="2"/>
  <c r="BO144" i="2"/>
  <c r="AL143" i="2"/>
  <c r="BY141" i="2"/>
  <c r="BR140" i="2"/>
  <c r="BL139" i="2"/>
  <c r="BM138" i="2"/>
  <c r="BC137" i="2"/>
  <c r="AY136" i="2"/>
  <c r="AQ135" i="2"/>
  <c r="AL134" i="2"/>
  <c r="AK133" i="2"/>
  <c r="BU131" i="2"/>
  <c r="BS130" i="2"/>
  <c r="BS129" i="2"/>
  <c r="AM129" i="2"/>
  <c r="BH176" i="2"/>
  <c r="BM159" i="2"/>
  <c r="AV150" i="2"/>
  <c r="BW147" i="2"/>
  <c r="AM146" i="2"/>
  <c r="BC144" i="2"/>
  <c r="BX141" i="2"/>
  <c r="BO140" i="2"/>
  <c r="BK139" i="2"/>
  <c r="BC138" i="2"/>
  <c r="AX137" i="2"/>
  <c r="AW136" i="2"/>
  <c r="AO135" i="2"/>
  <c r="AK134" i="2"/>
  <c r="BT132" i="2"/>
  <c r="BO131" i="2"/>
  <c r="BR130" i="2"/>
  <c r="BQ129" i="2"/>
  <c r="AL129" i="2"/>
  <c r="AW128" i="2"/>
  <c r="BJ127" i="2"/>
  <c r="BX126" i="2"/>
  <c r="AT126" i="2"/>
  <c r="BJ125" i="2"/>
  <c r="AU124" i="2"/>
  <c r="BM123" i="2"/>
  <c r="BY122" i="2"/>
  <c r="AX122" i="2"/>
  <c r="BL121" i="2"/>
  <c r="BZ120" i="2"/>
  <c r="BA120" i="2"/>
  <c r="BN119" i="2"/>
  <c r="AL119" i="2"/>
  <c r="AZ118" i="2"/>
  <c r="BO117" i="2"/>
  <c r="AO117" i="2"/>
  <c r="BB116" i="2"/>
  <c r="BS115" i="2"/>
  <c r="AU115" i="2"/>
  <c r="BO114" i="2"/>
  <c r="AU114" i="2"/>
  <c r="BU113" i="2"/>
  <c r="BE113" i="2"/>
  <c r="AP113" i="2"/>
  <c r="BR112" i="2"/>
  <c r="BD112" i="2"/>
  <c r="AO112" i="2"/>
  <c r="BT111" i="2"/>
  <c r="BG111" i="2"/>
  <c r="AU111" i="2"/>
  <c r="BZ110" i="2"/>
  <c r="BO110" i="2"/>
  <c r="BC110" i="2"/>
  <c r="AQ110" i="2"/>
  <c r="BW109" i="2"/>
  <c r="BK109" i="2"/>
  <c r="AY109" i="2"/>
  <c r="AM109" i="2"/>
  <c r="BS108" i="2"/>
  <c r="BG108" i="2"/>
  <c r="AU108" i="2"/>
  <c r="BZ107" i="2"/>
  <c r="BO107" i="2"/>
  <c r="BC107" i="2"/>
  <c r="AQ107" i="2"/>
  <c r="BW106" i="2"/>
  <c r="BK106" i="2"/>
  <c r="AY106" i="2"/>
  <c r="AM106" i="2"/>
  <c r="BS105" i="2"/>
  <c r="BG105" i="2"/>
  <c r="AU105" i="2"/>
  <c r="BZ104" i="2"/>
  <c r="BO104" i="2"/>
  <c r="BC104" i="2"/>
  <c r="AQ104" i="2"/>
  <c r="BW103" i="2"/>
  <c r="BK103" i="2"/>
  <c r="AY103" i="2"/>
  <c r="AM103" i="2"/>
  <c r="BS102" i="2"/>
  <c r="BG102" i="2"/>
  <c r="AU102" i="2"/>
  <c r="BZ101" i="2"/>
  <c r="BO101" i="2"/>
  <c r="BC101" i="2"/>
  <c r="AQ101" i="2"/>
  <c r="BW100" i="2"/>
  <c r="BK100" i="2"/>
  <c r="AY100" i="2"/>
  <c r="AM100" i="2"/>
  <c r="BS99" i="2"/>
  <c r="BG99" i="2"/>
  <c r="AU99" i="2"/>
  <c r="BZ98" i="2"/>
  <c r="BO98" i="2"/>
  <c r="BC98" i="2"/>
  <c r="AQ98" i="2"/>
  <c r="BW97" i="2"/>
  <c r="BK97" i="2"/>
  <c r="AY97" i="2"/>
  <c r="AM97" i="2"/>
  <c r="BS96" i="2"/>
  <c r="BG96" i="2"/>
  <c r="AU96" i="2"/>
  <c r="BZ95" i="2"/>
  <c r="BO95" i="2"/>
  <c r="BC95" i="2"/>
  <c r="AQ95" i="2"/>
  <c r="BW94" i="2"/>
  <c r="BK94" i="2"/>
  <c r="AY94" i="2"/>
  <c r="AM94" i="2"/>
  <c r="BS93" i="2"/>
  <c r="BG93" i="2"/>
  <c r="AU93" i="2"/>
  <c r="BZ92" i="2"/>
  <c r="BO92" i="2"/>
  <c r="BC92" i="2"/>
  <c r="AQ92" i="2"/>
  <c r="BW91" i="2"/>
  <c r="BK91" i="2"/>
  <c r="AY91" i="2"/>
  <c r="AM91" i="2"/>
  <c r="BS90" i="2"/>
  <c r="BG90" i="2"/>
  <c r="AU90" i="2"/>
  <c r="BZ89" i="2"/>
  <c r="BO89" i="2"/>
  <c r="BC89" i="2"/>
  <c r="AQ89" i="2"/>
  <c r="BW88" i="2"/>
  <c r="BK88" i="2"/>
  <c r="BM158" i="2"/>
  <c r="BU149" i="2"/>
  <c r="BK147" i="2"/>
  <c r="AL146" i="2"/>
  <c r="BA144" i="2"/>
  <c r="BW142" i="2"/>
  <c r="BO141" i="2"/>
  <c r="BJ140" i="2"/>
  <c r="BI139" i="2"/>
  <c r="BA138" i="2"/>
  <c r="AW137" i="2"/>
  <c r="AN136" i="2"/>
  <c r="BZ134" i="2"/>
  <c r="BY133" i="2"/>
  <c r="BQ132" i="2"/>
  <c r="BM131" i="2"/>
  <c r="BK130" i="2"/>
  <c r="BM129" i="2"/>
  <c r="AK129" i="2"/>
  <c r="AU128" i="2"/>
  <c r="BI127" i="2"/>
  <c r="BT126" i="2"/>
  <c r="AQ126" i="2"/>
  <c r="BI125" i="2"/>
  <c r="BV124" i="2"/>
  <c r="AT124" i="2"/>
  <c r="BH123" i="2"/>
  <c r="BW122" i="2"/>
  <c r="AW122" i="2"/>
  <c r="BJ121" i="2"/>
  <c r="BY120" i="2"/>
  <c r="AV120" i="2"/>
  <c r="BK119" i="2"/>
  <c r="AK119" i="2"/>
  <c r="AX118" i="2"/>
  <c r="BN117" i="2"/>
  <c r="AJ117" i="2"/>
  <c r="AY116" i="2"/>
  <c r="BR115" i="2"/>
  <c r="AT115" i="2"/>
  <c r="BN114" i="2"/>
  <c r="AT114" i="2"/>
  <c r="BT113" i="2"/>
  <c r="BD113" i="2"/>
  <c r="AM113" i="2"/>
  <c r="BQ112" i="2"/>
  <c r="BB112" i="2"/>
  <c r="AN112" i="2"/>
  <c r="BS111" i="2"/>
  <c r="BF111" i="2"/>
  <c r="AT111" i="2"/>
  <c r="BY110" i="2"/>
  <c r="BN110" i="2"/>
  <c r="BB110" i="2"/>
  <c r="AP110" i="2"/>
  <c r="BV109" i="2"/>
  <c r="BJ109" i="2"/>
  <c r="AX109" i="2"/>
  <c r="AL109" i="2"/>
  <c r="BR108" i="2"/>
  <c r="BF108" i="2"/>
  <c r="AT108" i="2"/>
  <c r="BY107" i="2"/>
  <c r="BN107" i="2"/>
  <c r="BB107" i="2"/>
  <c r="AP107" i="2"/>
  <c r="BV106" i="2"/>
  <c r="BJ106" i="2"/>
  <c r="AX106" i="2"/>
  <c r="AL106" i="2"/>
  <c r="BR105" i="2"/>
  <c r="BF105" i="2"/>
  <c r="AT105" i="2"/>
  <c r="BY104" i="2"/>
  <c r="BN104" i="2"/>
  <c r="BB104" i="2"/>
  <c r="AP104" i="2"/>
  <c r="AW173" i="2"/>
  <c r="BE157" i="2"/>
  <c r="BL149" i="2"/>
  <c r="BJ147" i="2"/>
  <c r="BR145" i="2"/>
  <c r="AQ144" i="2"/>
  <c r="BU142" i="2"/>
  <c r="BM141" i="2"/>
  <c r="BI140" i="2"/>
  <c r="AZ139" i="2"/>
  <c r="AU138" i="2"/>
  <c r="AT137" i="2"/>
  <c r="AK136" i="2"/>
  <c r="BX134" i="2"/>
  <c r="BR133" i="2"/>
  <c r="BM132" i="2"/>
  <c r="BK131" i="2"/>
  <c r="AZ156" i="2"/>
  <c r="BB149" i="2"/>
  <c r="BI147" i="2"/>
  <c r="BL145" i="2"/>
  <c r="AP144" i="2"/>
  <c r="BL142" i="2"/>
  <c r="BG141" i="2"/>
  <c r="BF140" i="2"/>
  <c r="AW139" i="2"/>
  <c r="AS138" i="2"/>
  <c r="AL137" i="2"/>
  <c r="BX135" i="2"/>
  <c r="BW134" i="2"/>
  <c r="BN133" i="2"/>
  <c r="BJ132" i="2"/>
  <c r="BC131" i="2"/>
  <c r="AV170" i="2"/>
  <c r="AR155" i="2"/>
  <c r="BA149" i="2"/>
  <c r="AT147" i="2"/>
  <c r="BF145" i="2"/>
  <c r="AO144" i="2"/>
  <c r="BI142" i="2"/>
  <c r="BE141" i="2"/>
  <c r="AX140" i="2"/>
  <c r="AS139" i="2"/>
  <c r="AQ138" i="2"/>
  <c r="BY136" i="2"/>
  <c r="BV135" i="2"/>
  <c r="BO134" i="2"/>
  <c r="BI133" i="2"/>
  <c r="BH132" i="2"/>
  <c r="AY131" i="2"/>
  <c r="BA130" i="2"/>
  <c r="BF129" i="2"/>
  <c r="BR128" i="2"/>
  <c r="AP128" i="2"/>
  <c r="AZ127" i="2"/>
  <c r="BN126" i="2"/>
  <c r="AJ126" i="2"/>
  <c r="AY125" i="2"/>
  <c r="BQ124" i="2"/>
  <c r="AL124" i="2"/>
  <c r="BB123" i="2"/>
  <c r="BP122" i="2"/>
  <c r="AM122" i="2"/>
  <c r="BE121" i="2"/>
  <c r="BR120" i="2"/>
  <c r="AP120" i="2"/>
  <c r="BD119" i="2"/>
  <c r="BS118" i="2"/>
  <c r="AS118" i="2"/>
  <c r="BF117" i="2"/>
  <c r="BV116" i="2"/>
  <c r="AR116" i="2"/>
  <c r="BL115" i="2"/>
  <c r="AN115" i="2"/>
  <c r="BH114" i="2"/>
  <c r="AO114" i="2"/>
  <c r="BP113" i="2"/>
  <c r="AY113" i="2"/>
  <c r="AJ113" i="2"/>
  <c r="BM112" i="2"/>
  <c r="AY112" i="2"/>
  <c r="AJ112" i="2"/>
  <c r="BO111" i="2"/>
  <c r="BC111" i="2"/>
  <c r="AQ111" i="2"/>
  <c r="BW110" i="2"/>
  <c r="BK110" i="2"/>
  <c r="AY110" i="2"/>
  <c r="AM110" i="2"/>
  <c r="BS109" i="2"/>
  <c r="BG109" i="2"/>
  <c r="AU109" i="2"/>
  <c r="BZ108" i="2"/>
  <c r="BO108" i="2"/>
  <c r="BC108" i="2"/>
  <c r="AQ108" i="2"/>
  <c r="BW107" i="2"/>
  <c r="BK107" i="2"/>
  <c r="AY107" i="2"/>
  <c r="AM107" i="2"/>
  <c r="BS106" i="2"/>
  <c r="BG106" i="2"/>
  <c r="AU106" i="2"/>
  <c r="BZ105" i="2"/>
  <c r="BO105" i="2"/>
  <c r="BC105" i="2"/>
  <c r="AQ105" i="2"/>
  <c r="BW104" i="2"/>
  <c r="BK104" i="2"/>
  <c r="AY104" i="2"/>
  <c r="AM104" i="2"/>
  <c r="BS103" i="2"/>
  <c r="BG103" i="2"/>
  <c r="AU103" i="2"/>
  <c r="BZ102" i="2"/>
  <c r="BO102" i="2"/>
  <c r="BC102" i="2"/>
  <c r="AQ102" i="2"/>
  <c r="BW101" i="2"/>
  <c r="BK101" i="2"/>
  <c r="AY101" i="2"/>
  <c r="AM101" i="2"/>
  <c r="BS100" i="2"/>
  <c r="BG100" i="2"/>
  <c r="BM168" i="2"/>
  <c r="AL154" i="2"/>
  <c r="AU149" i="2"/>
  <c r="AM147" i="2"/>
  <c r="BE145" i="2"/>
  <c r="BU143" i="2"/>
  <c r="BE142" i="2"/>
  <c r="BC141" i="2"/>
  <c r="AT140" i="2"/>
  <c r="AP139" i="2"/>
  <c r="BZ137" i="2"/>
  <c r="BU136" i="2"/>
  <c r="BT135" i="2"/>
  <c r="BK134" i="2"/>
  <c r="BG133" i="2"/>
  <c r="BA132" i="2"/>
  <c r="AT131" i="2"/>
  <c r="AZ130" i="2"/>
  <c r="BC129" i="2"/>
  <c r="BQ128" i="2"/>
  <c r="AJ128" i="2"/>
  <c r="AW127" i="2"/>
  <c r="BM126" i="2"/>
  <c r="BY125" i="2"/>
  <c r="AX125" i="2"/>
  <c r="BL124" i="2"/>
  <c r="BZ123" i="2"/>
  <c r="BA123" i="2"/>
  <c r="BN122" i="2"/>
  <c r="AL122" i="2"/>
  <c r="AZ121" i="2"/>
  <c r="BO120" i="2"/>
  <c r="AO120" i="2"/>
  <c r="BB119" i="2"/>
  <c r="BR118" i="2"/>
  <c r="AN118" i="2"/>
  <c r="BC117" i="2"/>
  <c r="BU116" i="2"/>
  <c r="AP116" i="2"/>
  <c r="BJ115" i="2"/>
  <c r="AL115" i="2"/>
  <c r="BF114" i="2"/>
  <c r="AL114" i="2"/>
  <c r="BO113" i="2"/>
  <c r="AX113" i="2"/>
  <c r="BY112" i="2"/>
  <c r="BL112" i="2"/>
  <c r="AX112" i="2"/>
  <c r="BZ111" i="2"/>
  <c r="BN111" i="2"/>
  <c r="BB111" i="2"/>
  <c r="AP111" i="2"/>
  <c r="BV110" i="2"/>
  <c r="BJ110" i="2"/>
  <c r="AX110" i="2"/>
  <c r="AL110" i="2"/>
  <c r="BR109" i="2"/>
  <c r="BF109" i="2"/>
  <c r="AT109" i="2"/>
  <c r="BY108" i="2"/>
  <c r="BN108" i="2"/>
  <c r="BB108" i="2"/>
  <c r="AP108" i="2"/>
  <c r="BV107" i="2"/>
  <c r="BJ107" i="2"/>
  <c r="AX107" i="2"/>
  <c r="AL107" i="2"/>
  <c r="BR106" i="2"/>
  <c r="BF106" i="2"/>
  <c r="AT106" i="2"/>
  <c r="BY105" i="2"/>
  <c r="BN105" i="2"/>
  <c r="BB105" i="2"/>
  <c r="AP105" i="2"/>
  <c r="BV104" i="2"/>
  <c r="BJ104" i="2"/>
  <c r="AX104" i="2"/>
  <c r="AL104" i="2"/>
  <c r="BR103" i="2"/>
  <c r="BF103" i="2"/>
  <c r="AT103" i="2"/>
  <c r="BY102" i="2"/>
  <c r="BN102" i="2"/>
  <c r="BB102" i="2"/>
  <c r="AP102" i="2"/>
  <c r="BV101" i="2"/>
  <c r="BJ101" i="2"/>
  <c r="AX101" i="2"/>
  <c r="AL101" i="2"/>
  <c r="BR100" i="2"/>
  <c r="BF100" i="2"/>
  <c r="AT100" i="2"/>
  <c r="BY99" i="2"/>
  <c r="BN99" i="2"/>
  <c r="BB99" i="2"/>
  <c r="AP99" i="2"/>
  <c r="BV98" i="2"/>
  <c r="BJ98" i="2"/>
  <c r="AX98" i="2"/>
  <c r="AL98" i="2"/>
  <c r="BR97" i="2"/>
  <c r="BF97" i="2"/>
  <c r="AT97" i="2"/>
  <c r="BY96" i="2"/>
  <c r="BN96" i="2"/>
  <c r="BB96" i="2"/>
  <c r="AP96" i="2"/>
  <c r="BV95" i="2"/>
  <c r="BJ95" i="2"/>
  <c r="AX95" i="2"/>
  <c r="AL95" i="2"/>
  <c r="BR94" i="2"/>
  <c r="BF94" i="2"/>
  <c r="AT94" i="2"/>
  <c r="BY93" i="2"/>
  <c r="BN93" i="2"/>
  <c r="BB93" i="2"/>
  <c r="AP93" i="2"/>
  <c r="BV92" i="2"/>
  <c r="BJ92" i="2"/>
  <c r="AX92" i="2"/>
  <c r="AL92" i="2"/>
  <c r="BR91" i="2"/>
  <c r="BF91" i="2"/>
  <c r="AT91" i="2"/>
  <c r="BY90" i="2"/>
  <c r="AK167" i="2"/>
  <c r="AM153" i="2"/>
  <c r="BT148" i="2"/>
  <c r="AZ145" i="2"/>
  <c r="BO143" i="2"/>
  <c r="BB142" i="2"/>
  <c r="AU141" i="2"/>
  <c r="AO140" i="2"/>
  <c r="AN139" i="2"/>
  <c r="BW137" i="2"/>
  <c r="BS136" i="2"/>
  <c r="BM135" i="2"/>
  <c r="BF134" i="2"/>
  <c r="BF133" i="2"/>
  <c r="AV132" i="2"/>
  <c r="AS131" i="2"/>
  <c r="AS130" i="2"/>
  <c r="AZ129" i="2"/>
  <c r="BP128" i="2"/>
  <c r="BE165" i="2"/>
  <c r="BV151" i="2"/>
  <c r="BN148" i="2"/>
  <c r="BR146" i="2"/>
  <c r="AN145" i="2"/>
  <c r="BI143" i="2"/>
  <c r="AZ142" i="2"/>
  <c r="AQ141" i="2"/>
  <c r="AM140" i="2"/>
  <c r="BX138" i="2"/>
  <c r="BR137" i="2"/>
  <c r="BR136" i="2"/>
  <c r="BH135" i="2"/>
  <c r="BD134" i="2"/>
  <c r="AW133" i="2"/>
  <c r="AQ132" i="2"/>
  <c r="AR131" i="2"/>
  <c r="AO130" i="2"/>
  <c r="AY129" i="2"/>
  <c r="BJ128" i="2"/>
  <c r="BW127" i="2"/>
  <c r="AT127" i="2"/>
  <c r="BF126" i="2"/>
  <c r="BV125" i="2"/>
  <c r="AR125" i="2"/>
  <c r="BG124" i="2"/>
  <c r="BX123" i="2"/>
  <c r="AT123" i="2"/>
  <c r="BJ122" i="2"/>
  <c r="AU121" i="2"/>
  <c r="BM120" i="2"/>
  <c r="BY119" i="2"/>
  <c r="AX119" i="2"/>
  <c r="BL118" i="2"/>
  <c r="BZ117" i="2"/>
  <c r="BA117" i="2"/>
  <c r="BN116" i="2"/>
  <c r="AL116" i="2"/>
  <c r="BF115" i="2"/>
  <c r="BY114" i="2"/>
  <c r="BB114" i="2"/>
  <c r="AJ114" i="2"/>
  <c r="BK113" i="2"/>
  <c r="AV113" i="2"/>
  <c r="BJ112" i="2"/>
  <c r="AU112" i="2"/>
  <c r="BX111" i="2"/>
  <c r="BL111" i="2"/>
  <c r="AZ111" i="2"/>
  <c r="AN111" i="2"/>
  <c r="BT110" i="2"/>
  <c r="BH110" i="2"/>
  <c r="AV110" i="2"/>
  <c r="AJ110" i="2"/>
  <c r="BP109" i="2"/>
  <c r="BD109" i="2"/>
  <c r="AR109" i="2"/>
  <c r="BL108" i="2"/>
  <c r="AZ108" i="2"/>
  <c r="AN108" i="2"/>
  <c r="BT107" i="2"/>
  <c r="BH107" i="2"/>
  <c r="AV107" i="2"/>
  <c r="AJ107" i="2"/>
  <c r="BP106" i="2"/>
  <c r="BD106" i="2"/>
  <c r="AR106" i="2"/>
  <c r="BL105" i="2"/>
  <c r="AZ105" i="2"/>
  <c r="AN105" i="2"/>
  <c r="BT104" i="2"/>
  <c r="BH104" i="2"/>
  <c r="AV104" i="2"/>
  <c r="AJ104" i="2"/>
  <c r="BP103" i="2"/>
  <c r="BD103" i="2"/>
  <c r="AR103" i="2"/>
  <c r="BL102" i="2"/>
  <c r="AZ102" i="2"/>
  <c r="AN102" i="2"/>
  <c r="BT101" i="2"/>
  <c r="BH101" i="2"/>
  <c r="AV101" i="2"/>
  <c r="AJ101" i="2"/>
  <c r="BP100" i="2"/>
  <c r="BD100" i="2"/>
  <c r="AR100" i="2"/>
  <c r="BL99" i="2"/>
  <c r="AZ99" i="2"/>
  <c r="AN99" i="2"/>
  <c r="BT98" i="2"/>
  <c r="BH98" i="2"/>
  <c r="AV98" i="2"/>
  <c r="AJ98" i="2"/>
  <c r="BP97" i="2"/>
  <c r="BD97" i="2"/>
  <c r="AR97" i="2"/>
  <c r="BL96" i="2"/>
  <c r="AZ96" i="2"/>
  <c r="AN96" i="2"/>
  <c r="BT95" i="2"/>
  <c r="BH95" i="2"/>
  <c r="AV95" i="2"/>
  <c r="AJ95" i="2"/>
  <c r="BP94" i="2"/>
  <c r="BD94" i="2"/>
  <c r="AR94" i="2"/>
  <c r="BL93" i="2"/>
  <c r="AZ93" i="2"/>
  <c r="AN93" i="2"/>
  <c r="BT92" i="2"/>
  <c r="BH92" i="2"/>
  <c r="AV92" i="2"/>
  <c r="AJ92" i="2"/>
  <c r="BP91" i="2"/>
  <c r="BD91" i="2"/>
  <c r="AR91" i="2"/>
  <c r="BL90" i="2"/>
  <c r="AV164" i="2"/>
  <c r="BX150" i="2"/>
  <c r="BD148" i="2"/>
  <c r="BQ146" i="2"/>
  <c r="BZ144" i="2"/>
  <c r="BD143" i="2"/>
  <c r="AS142" i="2"/>
  <c r="AL141" i="2"/>
  <c r="AL140" i="2"/>
  <c r="BT138" i="2"/>
  <c r="BP137" i="2"/>
  <c r="BI136" i="2"/>
  <c r="BC135" i="2"/>
  <c r="BC134" i="2"/>
  <c r="AT133" i="2"/>
  <c r="AP132" i="2"/>
  <c r="AK131" i="2"/>
  <c r="AK130" i="2"/>
  <c r="AX129" i="2"/>
  <c r="BH128" i="2"/>
  <c r="BV127" i="2"/>
  <c r="AO127" i="2"/>
  <c r="BC126" i="2"/>
  <c r="BU125" i="2"/>
  <c r="AP125" i="2"/>
  <c r="BF124" i="2"/>
  <c r="BT123" i="2"/>
  <c r="AQ123" i="2"/>
  <c r="BI122" i="2"/>
  <c r="BV121" i="2"/>
  <c r="AT121" i="2"/>
  <c r="BH120" i="2"/>
  <c r="BW119" i="2"/>
  <c r="AW119" i="2"/>
  <c r="BJ118" i="2"/>
  <c r="BY117" i="2"/>
  <c r="AV117" i="2"/>
  <c r="BK116" i="2"/>
  <c r="AK116" i="2"/>
  <c r="BE115" i="2"/>
  <c r="BX114" i="2"/>
  <c r="BA114" i="2"/>
  <c r="BZ113" i="2"/>
  <c r="BJ113" i="2"/>
  <c r="AT113" i="2"/>
  <c r="BW112" i="2"/>
  <c r="BH112" i="2"/>
  <c r="AT112" i="2"/>
  <c r="BK111" i="2"/>
  <c r="AY111" i="2"/>
  <c r="AM111" i="2"/>
  <c r="BS110" i="2"/>
  <c r="BG110" i="2"/>
  <c r="AU110" i="2"/>
  <c r="BZ109" i="2"/>
  <c r="BO109" i="2"/>
  <c r="BC109" i="2"/>
  <c r="AQ109" i="2"/>
  <c r="BW108" i="2"/>
  <c r="BK108" i="2"/>
  <c r="AY108" i="2"/>
  <c r="AM108" i="2"/>
  <c r="BS107" i="2"/>
  <c r="BG107" i="2"/>
  <c r="AU107" i="2"/>
  <c r="BZ106" i="2"/>
  <c r="BO106" i="2"/>
  <c r="BC106" i="2"/>
  <c r="AQ106" i="2"/>
  <c r="BW105" i="2"/>
  <c r="BK105" i="2"/>
  <c r="AY105" i="2"/>
  <c r="AM105" i="2"/>
  <c r="BS104" i="2"/>
  <c r="BG104" i="2"/>
  <c r="AU104" i="2"/>
  <c r="BY161" i="2"/>
  <c r="BE150" i="2"/>
  <c r="AW148" i="2"/>
  <c r="AX146" i="2"/>
  <c r="BS144" i="2"/>
  <c r="AQ143" i="2"/>
  <c r="BZ141" i="2"/>
  <c r="BZ140" i="2"/>
  <c r="BR139" i="2"/>
  <c r="BN138" i="2"/>
  <c r="BF137" i="2"/>
  <c r="AZ136" i="2"/>
  <c r="BA135" i="2"/>
  <c r="AQ134" i="2"/>
  <c r="AM133" i="2"/>
  <c r="BW131" i="2"/>
  <c r="BU130" i="2"/>
  <c r="BY129" i="2"/>
  <c r="AP129" i="2"/>
  <c r="BD128" i="2"/>
  <c r="BO127" i="2"/>
  <c r="BZ126" i="2"/>
  <c r="BA126" i="2"/>
  <c r="BN125" i="2"/>
  <c r="AL125" i="2"/>
  <c r="AZ124" i="2"/>
  <c r="BO123" i="2"/>
  <c r="AO123" i="2"/>
  <c r="BB122" i="2"/>
  <c r="BR121" i="2"/>
  <c r="AN121" i="2"/>
  <c r="BC120" i="2"/>
  <c r="BU119" i="2"/>
  <c r="AP119" i="2"/>
  <c r="BF118" i="2"/>
  <c r="BT117" i="2"/>
  <c r="AQ117" i="2"/>
  <c r="BI116" i="2"/>
  <c r="AZ115" i="2"/>
  <c r="BT114" i="2"/>
  <c r="AW114" i="2"/>
  <c r="BW113" i="2"/>
  <c r="BH113" i="2"/>
  <c r="AR113" i="2"/>
  <c r="BT112" i="2"/>
  <c r="BF112" i="2"/>
  <c r="AR112" i="2"/>
  <c r="BV111" i="2"/>
  <c r="BI111" i="2"/>
  <c r="AW111" i="2"/>
  <c r="AK111" i="2"/>
  <c r="BQ110" i="2"/>
  <c r="BE110" i="2"/>
  <c r="AS110" i="2"/>
  <c r="BX109" i="2"/>
  <c r="BM109" i="2"/>
  <c r="BA109" i="2"/>
  <c r="AO109" i="2"/>
  <c r="BU108" i="2"/>
  <c r="BI108" i="2"/>
  <c r="AW108" i="2"/>
  <c r="AK108" i="2"/>
  <c r="BQ107" i="2"/>
  <c r="BE107" i="2"/>
  <c r="AS107" i="2"/>
  <c r="BX106" i="2"/>
  <c r="BM106" i="2"/>
  <c r="BA106" i="2"/>
  <c r="AO106" i="2"/>
  <c r="BU105" i="2"/>
  <c r="BI105" i="2"/>
  <c r="AW105" i="2"/>
  <c r="AK105" i="2"/>
  <c r="BQ104" i="2"/>
  <c r="BE104" i="2"/>
  <c r="AS104" i="2"/>
  <c r="BX103" i="2"/>
  <c r="BM103" i="2"/>
  <c r="BA103" i="2"/>
  <c r="AO103" i="2"/>
  <c r="BU102" i="2"/>
  <c r="BI102" i="2"/>
  <c r="AW102" i="2"/>
  <c r="AK102" i="2"/>
  <c r="BQ101" i="2"/>
  <c r="BE101" i="2"/>
  <c r="AS101" i="2"/>
  <c r="BX100" i="2"/>
  <c r="BM100" i="2"/>
  <c r="BA100" i="2"/>
  <c r="AO100" i="2"/>
  <c r="BU99" i="2"/>
  <c r="BI99" i="2"/>
  <c r="AW99" i="2"/>
  <c r="AK99" i="2"/>
  <c r="BQ98" i="2"/>
  <c r="BE98" i="2"/>
  <c r="AS98" i="2"/>
  <c r="BX97" i="2"/>
  <c r="BM97" i="2"/>
  <c r="BA97" i="2"/>
  <c r="AO97" i="2"/>
  <c r="BU96" i="2"/>
  <c r="BI96" i="2"/>
  <c r="AW96" i="2"/>
  <c r="AK96" i="2"/>
  <c r="BQ95" i="2"/>
  <c r="BE95" i="2"/>
  <c r="AS95" i="2"/>
  <c r="BX94" i="2"/>
  <c r="BM94" i="2"/>
  <c r="BA94" i="2"/>
  <c r="AO94" i="2"/>
  <c r="BU93" i="2"/>
  <c r="BI93" i="2"/>
  <c r="AW93" i="2"/>
  <c r="AK93" i="2"/>
  <c r="BQ92" i="2"/>
  <c r="BE92" i="2"/>
  <c r="AS92" i="2"/>
  <c r="BX91" i="2"/>
  <c r="BM91" i="2"/>
  <c r="BA91" i="2"/>
  <c r="AO91" i="2"/>
  <c r="BU90" i="2"/>
  <c r="AN163" i="2"/>
  <c r="BB135" i="2"/>
  <c r="BU128" i="2"/>
  <c r="BY126" i="2"/>
  <c r="BB125" i="2"/>
  <c r="BR123" i="2"/>
  <c r="AR122" i="2"/>
  <c r="BN120" i="2"/>
  <c r="AM119" i="2"/>
  <c r="BH117" i="2"/>
  <c r="BX115" i="2"/>
  <c r="BM114" i="2"/>
  <c r="BN113" i="2"/>
  <c r="BS112" i="2"/>
  <c r="AL112" i="2"/>
  <c r="AX111" i="2"/>
  <c r="BM110" i="2"/>
  <c r="AK110" i="2"/>
  <c r="AZ109" i="2"/>
  <c r="BP108" i="2"/>
  <c r="AL108" i="2"/>
  <c r="BA107" i="2"/>
  <c r="BQ106" i="2"/>
  <c r="AN106" i="2"/>
  <c r="BD105" i="2"/>
  <c r="BR104" i="2"/>
  <c r="AO104" i="2"/>
  <c r="BL103" i="2"/>
  <c r="AQ103" i="2"/>
  <c r="BP102" i="2"/>
  <c r="AT102" i="2"/>
  <c r="BR101" i="2"/>
  <c r="AW101" i="2"/>
  <c r="BU100" i="2"/>
  <c r="AZ100" i="2"/>
  <c r="BZ99" i="2"/>
  <c r="BH99" i="2"/>
  <c r="AQ99" i="2"/>
  <c r="BP98" i="2"/>
  <c r="AY98" i="2"/>
  <c r="BG97" i="2"/>
  <c r="AN97" i="2"/>
  <c r="BO96" i="2"/>
  <c r="AV96" i="2"/>
  <c r="BW95" i="2"/>
  <c r="BD95" i="2"/>
  <c r="AM95" i="2"/>
  <c r="BL94" i="2"/>
  <c r="AU94" i="2"/>
  <c r="BT93" i="2"/>
  <c r="BC93" i="2"/>
  <c r="AJ93" i="2"/>
  <c r="BK92" i="2"/>
  <c r="AR92" i="2"/>
  <c r="BS91" i="2"/>
  <c r="AZ91" i="2"/>
  <c r="BZ90" i="2"/>
  <c r="BJ90" i="2"/>
  <c r="AW90" i="2"/>
  <c r="AJ90" i="2"/>
  <c r="BN89" i="2"/>
  <c r="BA89" i="2"/>
  <c r="AN89" i="2"/>
  <c r="BS88" i="2"/>
  <c r="BF88" i="2"/>
  <c r="AT88" i="2"/>
  <c r="BY87" i="2"/>
  <c r="BN87" i="2"/>
  <c r="BB87" i="2"/>
  <c r="AP87" i="2"/>
  <c r="BV86" i="2"/>
  <c r="BJ86" i="2"/>
  <c r="AX86" i="2"/>
  <c r="AL86" i="2"/>
  <c r="BR85" i="2"/>
  <c r="BF85" i="2"/>
  <c r="AT85" i="2"/>
  <c r="BY84" i="2"/>
  <c r="BN84" i="2"/>
  <c r="BB84" i="2"/>
  <c r="AP84" i="2"/>
  <c r="BV83" i="2"/>
  <c r="BJ83" i="2"/>
  <c r="AX83" i="2"/>
  <c r="AL83" i="2"/>
  <c r="BR82" i="2"/>
  <c r="BF82" i="2"/>
  <c r="AT82" i="2"/>
  <c r="BY81" i="2"/>
  <c r="BN81" i="2"/>
  <c r="BB81" i="2"/>
  <c r="AP81" i="2"/>
  <c r="BV80" i="2"/>
  <c r="BJ80" i="2"/>
  <c r="AX80" i="2"/>
  <c r="AL80" i="2"/>
  <c r="BR79" i="2"/>
  <c r="BF79" i="2"/>
  <c r="AT79" i="2"/>
  <c r="BY78" i="2"/>
  <c r="BN78" i="2"/>
  <c r="BB78" i="2"/>
  <c r="AP78" i="2"/>
  <c r="BV77" i="2"/>
  <c r="BJ77" i="2"/>
  <c r="AX77" i="2"/>
  <c r="AL77" i="2"/>
  <c r="BR76" i="2"/>
  <c r="BF76" i="2"/>
  <c r="AT76" i="2"/>
  <c r="BY75" i="2"/>
  <c r="BN75" i="2"/>
  <c r="BB75" i="2"/>
  <c r="AP75" i="2"/>
  <c r="BV74" i="2"/>
  <c r="BJ74" i="2"/>
  <c r="AX74" i="2"/>
  <c r="AL74" i="2"/>
  <c r="BR73" i="2"/>
  <c r="BF73" i="2"/>
  <c r="AT73" i="2"/>
  <c r="BY72" i="2"/>
  <c r="BN72" i="2"/>
  <c r="BB72" i="2"/>
  <c r="AP72" i="2"/>
  <c r="BV71" i="2"/>
  <c r="BJ71" i="2"/>
  <c r="AX71" i="2"/>
  <c r="AL71" i="2"/>
  <c r="BR70" i="2"/>
  <c r="BF70" i="2"/>
  <c r="AT70" i="2"/>
  <c r="BY69" i="2"/>
  <c r="BN69" i="2"/>
  <c r="BB69" i="2"/>
  <c r="BQ150" i="2"/>
  <c r="AT134" i="2"/>
  <c r="BE128" i="2"/>
  <c r="BR126" i="2"/>
  <c r="AW125" i="2"/>
  <c r="BN123" i="2"/>
  <c r="AP122" i="2"/>
  <c r="BF120" i="2"/>
  <c r="BB117" i="2"/>
  <c r="BV115" i="2"/>
  <c r="BI114" i="2"/>
  <c r="BI113" i="2"/>
  <c r="BP112" i="2"/>
  <c r="BY111" i="2"/>
  <c r="AV111" i="2"/>
  <c r="BL110" i="2"/>
  <c r="BY109" i="2"/>
  <c r="AW109" i="2"/>
  <c r="BM108" i="2"/>
  <c r="AJ108" i="2"/>
  <c r="AZ107" i="2"/>
  <c r="BN106" i="2"/>
  <c r="AK106" i="2"/>
  <c r="BA105" i="2"/>
  <c r="BP104" i="2"/>
  <c r="AN104" i="2"/>
  <c r="BJ103" i="2"/>
  <c r="AP103" i="2"/>
  <c r="BM102" i="2"/>
  <c r="AS102" i="2"/>
  <c r="BP101" i="2"/>
  <c r="AU101" i="2"/>
  <c r="BT100" i="2"/>
  <c r="AX100" i="2"/>
  <c r="BX99" i="2"/>
  <c r="BF99" i="2"/>
  <c r="AO99" i="2"/>
  <c r="BN98" i="2"/>
  <c r="AW98" i="2"/>
  <c r="BV97" i="2"/>
  <c r="BE97" i="2"/>
  <c r="AL97" i="2"/>
  <c r="BM96" i="2"/>
  <c r="AT96" i="2"/>
  <c r="BU95" i="2"/>
  <c r="BB95" i="2"/>
  <c r="AK95" i="2"/>
  <c r="BJ94" i="2"/>
  <c r="AS94" i="2"/>
  <c r="BR93" i="2"/>
  <c r="BA93" i="2"/>
  <c r="BY92" i="2"/>
  <c r="BI92" i="2"/>
  <c r="AP92" i="2"/>
  <c r="BQ91" i="2"/>
  <c r="AX91" i="2"/>
  <c r="BX90" i="2"/>
  <c r="BI90" i="2"/>
  <c r="AV90" i="2"/>
  <c r="BY89" i="2"/>
  <c r="BM89" i="2"/>
  <c r="AZ89" i="2"/>
  <c r="AM89" i="2"/>
  <c r="BR88" i="2"/>
  <c r="BE88" i="2"/>
  <c r="AS88" i="2"/>
  <c r="BX87" i="2"/>
  <c r="BM87" i="2"/>
  <c r="BA87" i="2"/>
  <c r="AO87" i="2"/>
  <c r="BU86" i="2"/>
  <c r="BI86" i="2"/>
  <c r="AW86" i="2"/>
  <c r="AK86" i="2"/>
  <c r="BQ85" i="2"/>
  <c r="BE85" i="2"/>
  <c r="AS85" i="2"/>
  <c r="BX84" i="2"/>
  <c r="BM84" i="2"/>
  <c r="BA84" i="2"/>
  <c r="AO84" i="2"/>
  <c r="BU83" i="2"/>
  <c r="BI83" i="2"/>
  <c r="AW83" i="2"/>
  <c r="AK83" i="2"/>
  <c r="BQ82" i="2"/>
  <c r="BE82" i="2"/>
  <c r="AS82" i="2"/>
  <c r="BX81" i="2"/>
  <c r="BM81" i="2"/>
  <c r="BA81" i="2"/>
  <c r="AO81" i="2"/>
  <c r="BU80" i="2"/>
  <c r="BI80" i="2"/>
  <c r="AW80" i="2"/>
  <c r="AK80" i="2"/>
  <c r="BQ79" i="2"/>
  <c r="BE79" i="2"/>
  <c r="AS79" i="2"/>
  <c r="BX78" i="2"/>
  <c r="BM78" i="2"/>
  <c r="BA78" i="2"/>
  <c r="AO78" i="2"/>
  <c r="BU77" i="2"/>
  <c r="BI77" i="2"/>
  <c r="AW77" i="2"/>
  <c r="AK77" i="2"/>
  <c r="BQ76" i="2"/>
  <c r="BE76" i="2"/>
  <c r="AS76" i="2"/>
  <c r="BX75" i="2"/>
  <c r="BM75" i="2"/>
  <c r="BA75" i="2"/>
  <c r="AO75" i="2"/>
  <c r="BU74" i="2"/>
  <c r="BI74" i="2"/>
  <c r="AW74" i="2"/>
  <c r="AK74" i="2"/>
  <c r="BQ73" i="2"/>
  <c r="BE73" i="2"/>
  <c r="AS73" i="2"/>
  <c r="BX72" i="2"/>
  <c r="BM72" i="2"/>
  <c r="BA72" i="2"/>
  <c r="AO72" i="2"/>
  <c r="BU71" i="2"/>
  <c r="BI71" i="2"/>
  <c r="AW71" i="2"/>
  <c r="AK71" i="2"/>
  <c r="BQ70" i="2"/>
  <c r="BE70" i="2"/>
  <c r="AS70" i="2"/>
  <c r="BX69" i="2"/>
  <c r="BM69" i="2"/>
  <c r="BA69" i="2"/>
  <c r="BC148" i="2"/>
  <c r="AN133" i="2"/>
  <c r="BC128" i="2"/>
  <c r="BO126" i="2"/>
  <c r="AM125" i="2"/>
  <c r="BF123" i="2"/>
  <c r="AK122" i="2"/>
  <c r="BB120" i="2"/>
  <c r="BV118" i="2"/>
  <c r="AT117" i="2"/>
  <c r="BQ115" i="2"/>
  <c r="BC114" i="2"/>
  <c r="BF113" i="2"/>
  <c r="BN112" i="2"/>
  <c r="BW111" i="2"/>
  <c r="AS111" i="2"/>
  <c r="BI110" i="2"/>
  <c r="AV109" i="2"/>
  <c r="BJ108" i="2"/>
  <c r="BX107" i="2"/>
  <c r="AW107" i="2"/>
  <c r="BL106" i="2"/>
  <c r="AJ106" i="2"/>
  <c r="AX105" i="2"/>
  <c r="BM104" i="2"/>
  <c r="AK104" i="2"/>
  <c r="BI103" i="2"/>
  <c r="AN103" i="2"/>
  <c r="BK102" i="2"/>
  <c r="AR102" i="2"/>
  <c r="BN101" i="2"/>
  <c r="AT101" i="2"/>
  <c r="BQ100" i="2"/>
  <c r="AW100" i="2"/>
  <c r="BW99" i="2"/>
  <c r="BE99" i="2"/>
  <c r="AM99" i="2"/>
  <c r="BM98" i="2"/>
  <c r="AU98" i="2"/>
  <c r="BU97" i="2"/>
  <c r="BC97" i="2"/>
  <c r="AK97" i="2"/>
  <c r="BK96" i="2"/>
  <c r="AS96" i="2"/>
  <c r="BS95" i="2"/>
  <c r="BA95" i="2"/>
  <c r="BZ94" i="2"/>
  <c r="BI94" i="2"/>
  <c r="AQ94" i="2"/>
  <c r="BQ93" i="2"/>
  <c r="AY93" i="2"/>
  <c r="BC146" i="2"/>
  <c r="AO132" i="2"/>
  <c r="AR128" i="2"/>
  <c r="BH126" i="2"/>
  <c r="AK125" i="2"/>
  <c r="BC123" i="2"/>
  <c r="BS121" i="2"/>
  <c r="AT120" i="2"/>
  <c r="BQ118" i="2"/>
  <c r="AP117" i="2"/>
  <c r="BM115" i="2"/>
  <c r="AX114" i="2"/>
  <c r="BC113" i="2"/>
  <c r="BK112" i="2"/>
  <c r="BU111" i="2"/>
  <c r="AR111" i="2"/>
  <c r="BF110" i="2"/>
  <c r="BU109" i="2"/>
  <c r="AS109" i="2"/>
  <c r="BH108" i="2"/>
  <c r="AT107" i="2"/>
  <c r="BI106" i="2"/>
  <c r="BX105" i="2"/>
  <c r="AV105" i="2"/>
  <c r="BL104" i="2"/>
  <c r="BZ103" i="2"/>
  <c r="BH103" i="2"/>
  <c r="AL103" i="2"/>
  <c r="BJ102" i="2"/>
  <c r="AO102" i="2"/>
  <c r="BM101" i="2"/>
  <c r="AR101" i="2"/>
  <c r="BO100" i="2"/>
  <c r="AV100" i="2"/>
  <c r="BV99" i="2"/>
  <c r="BD99" i="2"/>
  <c r="AL99" i="2"/>
  <c r="BL98" i="2"/>
  <c r="AT98" i="2"/>
  <c r="BT97" i="2"/>
  <c r="BB97" i="2"/>
  <c r="AJ97" i="2"/>
  <c r="BJ96" i="2"/>
  <c r="AR96" i="2"/>
  <c r="BR95" i="2"/>
  <c r="AZ95" i="2"/>
  <c r="BY94" i="2"/>
  <c r="BH94" i="2"/>
  <c r="AP94" i="2"/>
  <c r="BP93" i="2"/>
  <c r="AX93" i="2"/>
  <c r="BF92" i="2"/>
  <c r="AN92" i="2"/>
  <c r="BN91" i="2"/>
  <c r="AV91" i="2"/>
  <c r="BV90" i="2"/>
  <c r="BF90" i="2"/>
  <c r="AS90" i="2"/>
  <c r="BK89" i="2"/>
  <c r="AX89" i="2"/>
  <c r="AK89" i="2"/>
  <c r="BP88" i="2"/>
  <c r="BC88" i="2"/>
  <c r="AQ88" i="2"/>
  <c r="BW87" i="2"/>
  <c r="BK87" i="2"/>
  <c r="AY87" i="2"/>
  <c r="AM87" i="2"/>
  <c r="BS86" i="2"/>
  <c r="BG86" i="2"/>
  <c r="AU86" i="2"/>
  <c r="BZ85" i="2"/>
  <c r="BO85" i="2"/>
  <c r="BC85" i="2"/>
  <c r="AQ85" i="2"/>
  <c r="BW84" i="2"/>
  <c r="BK84" i="2"/>
  <c r="AY84" i="2"/>
  <c r="AM84" i="2"/>
  <c r="BS83" i="2"/>
  <c r="BG83" i="2"/>
  <c r="AU83" i="2"/>
  <c r="BZ82" i="2"/>
  <c r="BT144" i="2"/>
  <c r="BX130" i="2"/>
  <c r="AQ128" i="2"/>
  <c r="BB126" i="2"/>
  <c r="BS124" i="2"/>
  <c r="AV123" i="2"/>
  <c r="BQ121" i="2"/>
  <c r="AQ120" i="2"/>
  <c r="BG118" i="2"/>
  <c r="BY116" i="2"/>
  <c r="BG115" i="2"/>
  <c r="AV114" i="2"/>
  <c r="BB113" i="2"/>
  <c r="BG112" i="2"/>
  <c r="BR111" i="2"/>
  <c r="AO111" i="2"/>
  <c r="BD110" i="2"/>
  <c r="BT109" i="2"/>
  <c r="AP109" i="2"/>
  <c r="BE108" i="2"/>
  <c r="BU107" i="2"/>
  <c r="AR107" i="2"/>
  <c r="BH106" i="2"/>
  <c r="BV105" i="2"/>
  <c r="AS105" i="2"/>
  <c r="BI104" i="2"/>
  <c r="BY103" i="2"/>
  <c r="BE103" i="2"/>
  <c r="AK103" i="2"/>
  <c r="BH102" i="2"/>
  <c r="AM102" i="2"/>
  <c r="BL101" i="2"/>
  <c r="AP101" i="2"/>
  <c r="BN100" i="2"/>
  <c r="AU100" i="2"/>
  <c r="BT99" i="2"/>
  <c r="BC99" i="2"/>
  <c r="AJ99" i="2"/>
  <c r="BK98" i="2"/>
  <c r="AR98" i="2"/>
  <c r="BS97" i="2"/>
  <c r="AZ97" i="2"/>
  <c r="BZ96" i="2"/>
  <c r="BH96" i="2"/>
  <c r="AQ96" i="2"/>
  <c r="BP95" i="2"/>
  <c r="AY95" i="2"/>
  <c r="BG94" i="2"/>
  <c r="AN94" i="2"/>
  <c r="BO93" i="2"/>
  <c r="AV93" i="2"/>
  <c r="BW92" i="2"/>
  <c r="BD92" i="2"/>
  <c r="AM92" i="2"/>
  <c r="BL91" i="2"/>
  <c r="AU91" i="2"/>
  <c r="BT90" i="2"/>
  <c r="BE90" i="2"/>
  <c r="AR90" i="2"/>
  <c r="BW89" i="2"/>
  <c r="BJ89" i="2"/>
  <c r="AW89" i="2"/>
  <c r="AJ89" i="2"/>
  <c r="BO88" i="2"/>
  <c r="BB88" i="2"/>
  <c r="AP88" i="2"/>
  <c r="BV87" i="2"/>
  <c r="BJ87" i="2"/>
  <c r="AX87" i="2"/>
  <c r="AL87" i="2"/>
  <c r="BR86" i="2"/>
  <c r="BF86" i="2"/>
  <c r="AT86" i="2"/>
  <c r="BY85" i="2"/>
  <c r="BN85" i="2"/>
  <c r="BB85" i="2"/>
  <c r="AP85" i="2"/>
  <c r="BV84" i="2"/>
  <c r="BJ84" i="2"/>
  <c r="AX84" i="2"/>
  <c r="AL84" i="2"/>
  <c r="BR83" i="2"/>
  <c r="BF83" i="2"/>
  <c r="AT83" i="2"/>
  <c r="BY82" i="2"/>
  <c r="BC143" i="2"/>
  <c r="BG130" i="2"/>
  <c r="BY127" i="2"/>
  <c r="AV126" i="2"/>
  <c r="BR124" i="2"/>
  <c r="AP123" i="2"/>
  <c r="BG121" i="2"/>
  <c r="AJ120" i="2"/>
  <c r="BE118" i="2"/>
  <c r="BW116" i="2"/>
  <c r="BA115" i="2"/>
  <c r="AQ114" i="2"/>
  <c r="AW113" i="2"/>
  <c r="BE112" i="2"/>
  <c r="BP111" i="2"/>
  <c r="AL111" i="2"/>
  <c r="BA110" i="2"/>
  <c r="BQ109" i="2"/>
  <c r="AN109" i="2"/>
  <c r="BD108" i="2"/>
  <c r="BR107" i="2"/>
  <c r="AO107" i="2"/>
  <c r="BE106" i="2"/>
  <c r="BT105" i="2"/>
  <c r="AR105" i="2"/>
  <c r="BF104" i="2"/>
  <c r="BC103" i="2"/>
  <c r="AJ103" i="2"/>
  <c r="BF102" i="2"/>
  <c r="AL102" i="2"/>
  <c r="BI101" i="2"/>
  <c r="AO101" i="2"/>
  <c r="BL100" i="2"/>
  <c r="AS100" i="2"/>
  <c r="BR99" i="2"/>
  <c r="BA99" i="2"/>
  <c r="BY98" i="2"/>
  <c r="BI98" i="2"/>
  <c r="AP98" i="2"/>
  <c r="BQ97" i="2"/>
  <c r="AX97" i="2"/>
  <c r="BX96" i="2"/>
  <c r="BF96" i="2"/>
  <c r="AO96" i="2"/>
  <c r="BN95" i="2"/>
  <c r="AW95" i="2"/>
  <c r="BV94" i="2"/>
  <c r="BE94" i="2"/>
  <c r="AL94" i="2"/>
  <c r="BM93" i="2"/>
  <c r="AT93" i="2"/>
  <c r="BU92" i="2"/>
  <c r="BB92" i="2"/>
  <c r="AK92" i="2"/>
  <c r="BJ91" i="2"/>
  <c r="AS91" i="2"/>
  <c r="BR90" i="2"/>
  <c r="BD90" i="2"/>
  <c r="AQ90" i="2"/>
  <c r="BV89" i="2"/>
  <c r="BI89" i="2"/>
  <c r="AV89" i="2"/>
  <c r="BZ88" i="2"/>
  <c r="BN88" i="2"/>
  <c r="BA88" i="2"/>
  <c r="AO88" i="2"/>
  <c r="BU87" i="2"/>
  <c r="BI87" i="2"/>
  <c r="AW87" i="2"/>
  <c r="AK87" i="2"/>
  <c r="BQ86" i="2"/>
  <c r="BE86" i="2"/>
  <c r="AS86" i="2"/>
  <c r="BX85" i="2"/>
  <c r="BM85" i="2"/>
  <c r="BA85" i="2"/>
  <c r="AO85" i="2"/>
  <c r="BU84" i="2"/>
  <c r="BI84" i="2"/>
  <c r="AW84" i="2"/>
  <c r="AK84" i="2"/>
  <c r="BQ83" i="2"/>
  <c r="BE83" i="2"/>
  <c r="AS83" i="2"/>
  <c r="BX82" i="2"/>
  <c r="BM82" i="2"/>
  <c r="BA82" i="2"/>
  <c r="AO82" i="2"/>
  <c r="BU81" i="2"/>
  <c r="BI81" i="2"/>
  <c r="AW81" i="2"/>
  <c r="AK81" i="2"/>
  <c r="BQ80" i="2"/>
  <c r="BE80" i="2"/>
  <c r="AS80" i="2"/>
  <c r="BX79" i="2"/>
  <c r="BM79" i="2"/>
  <c r="BA79" i="2"/>
  <c r="AO79" i="2"/>
  <c r="BU78" i="2"/>
  <c r="BI78" i="2"/>
  <c r="AW78" i="2"/>
  <c r="AK78" i="2"/>
  <c r="BQ77" i="2"/>
  <c r="BE77" i="2"/>
  <c r="AS77" i="2"/>
  <c r="BX76" i="2"/>
  <c r="BM76" i="2"/>
  <c r="BA76" i="2"/>
  <c r="AO76" i="2"/>
  <c r="BU75" i="2"/>
  <c r="BI75" i="2"/>
  <c r="AW75" i="2"/>
  <c r="AK75" i="2"/>
  <c r="BQ74" i="2"/>
  <c r="BE74" i="2"/>
  <c r="AS74" i="2"/>
  <c r="BX73" i="2"/>
  <c r="BM73" i="2"/>
  <c r="BA73" i="2"/>
  <c r="AO73" i="2"/>
  <c r="BU72" i="2"/>
  <c r="BI72" i="2"/>
  <c r="AW72" i="2"/>
  <c r="AK72" i="2"/>
  <c r="BQ71" i="2"/>
  <c r="BE71" i="2"/>
  <c r="AS71" i="2"/>
  <c r="BX70" i="2"/>
  <c r="BM70" i="2"/>
  <c r="BA70" i="2"/>
  <c r="AO70" i="2"/>
  <c r="AN142" i="2"/>
  <c r="BB130" i="2"/>
  <c r="BU127" i="2"/>
  <c r="AP126" i="2"/>
  <c r="BJ124" i="2"/>
  <c r="AJ123" i="2"/>
  <c r="BF121" i="2"/>
  <c r="BV119" i="2"/>
  <c r="AU118" i="2"/>
  <c r="BP116" i="2"/>
  <c r="AX115" i="2"/>
  <c r="AP114" i="2"/>
  <c r="AS113" i="2"/>
  <c r="BA112" i="2"/>
  <c r="BM111" i="2"/>
  <c r="AJ111" i="2"/>
  <c r="AZ110" i="2"/>
  <c r="BN109" i="2"/>
  <c r="AK109" i="2"/>
  <c r="BA108" i="2"/>
  <c r="BP107" i="2"/>
  <c r="AN107" i="2"/>
  <c r="BB106" i="2"/>
  <c r="BQ105" i="2"/>
  <c r="AO105" i="2"/>
  <c r="BD104" i="2"/>
  <c r="BV103" i="2"/>
  <c r="BB103" i="2"/>
  <c r="BX102" i="2"/>
  <c r="BE102" i="2"/>
  <c r="AJ102" i="2"/>
  <c r="BG101" i="2"/>
  <c r="AN101" i="2"/>
  <c r="BJ100" i="2"/>
  <c r="AQ100" i="2"/>
  <c r="BQ99" i="2"/>
  <c r="AY99" i="2"/>
  <c r="BX98" i="2"/>
  <c r="BG98" i="2"/>
  <c r="AO98" i="2"/>
  <c r="BO97" i="2"/>
  <c r="AW97" i="2"/>
  <c r="BW96" i="2"/>
  <c r="BE96" i="2"/>
  <c r="AM96" i="2"/>
  <c r="BM95" i="2"/>
  <c r="AU95" i="2"/>
  <c r="BU94" i="2"/>
  <c r="BC94" i="2"/>
  <c r="AK94" i="2"/>
  <c r="BK93" i="2"/>
  <c r="AS93" i="2"/>
  <c r="BS92" i="2"/>
  <c r="BA92" i="2"/>
  <c r="BZ91" i="2"/>
  <c r="BI91" i="2"/>
  <c r="AQ91" i="2"/>
  <c r="BQ90" i="2"/>
  <c r="BC90" i="2"/>
  <c r="AP90" i="2"/>
  <c r="BU89" i="2"/>
  <c r="BH89" i="2"/>
  <c r="AU89" i="2"/>
  <c r="BY88" i="2"/>
  <c r="BM88" i="2"/>
  <c r="AZ88" i="2"/>
  <c r="AN88" i="2"/>
  <c r="BT87" i="2"/>
  <c r="BH87" i="2"/>
  <c r="AV87" i="2"/>
  <c r="AJ87" i="2"/>
  <c r="BP86" i="2"/>
  <c r="BD86" i="2"/>
  <c r="AR86" i="2"/>
  <c r="BL85" i="2"/>
  <c r="AZ85" i="2"/>
  <c r="AN85" i="2"/>
  <c r="BT84" i="2"/>
  <c r="BH84" i="2"/>
  <c r="AV84" i="2"/>
  <c r="AJ84" i="2"/>
  <c r="BP83" i="2"/>
  <c r="BD83" i="2"/>
  <c r="AR83" i="2"/>
  <c r="BL82" i="2"/>
  <c r="AZ82" i="2"/>
  <c r="AN82" i="2"/>
  <c r="BT81" i="2"/>
  <c r="BH81" i="2"/>
  <c r="AV81" i="2"/>
  <c r="AJ81" i="2"/>
  <c r="BP80" i="2"/>
  <c r="BD80" i="2"/>
  <c r="AR80" i="2"/>
  <c r="BL79" i="2"/>
  <c r="AZ79" i="2"/>
  <c r="AN79" i="2"/>
  <c r="BT78" i="2"/>
  <c r="BH78" i="2"/>
  <c r="AV78" i="2"/>
  <c r="AJ78" i="2"/>
  <c r="BP77" i="2"/>
  <c r="BD77" i="2"/>
  <c r="AR77" i="2"/>
  <c r="BL76" i="2"/>
  <c r="AZ76" i="2"/>
  <c r="AN76" i="2"/>
  <c r="BT75" i="2"/>
  <c r="BH75" i="2"/>
  <c r="AV75" i="2"/>
  <c r="AJ75" i="2"/>
  <c r="BP74" i="2"/>
  <c r="BD74" i="2"/>
  <c r="AR74" i="2"/>
  <c r="BL73" i="2"/>
  <c r="AZ73" i="2"/>
  <c r="AN73" i="2"/>
  <c r="BT72" i="2"/>
  <c r="BH72" i="2"/>
  <c r="AV72" i="2"/>
  <c r="AJ72" i="2"/>
  <c r="BP71" i="2"/>
  <c r="AJ141" i="2"/>
  <c r="BZ129" i="2"/>
  <c r="BM127" i="2"/>
  <c r="AO126" i="2"/>
  <c r="BE124" i="2"/>
  <c r="BV122" i="2"/>
  <c r="AX121" i="2"/>
  <c r="BP119" i="2"/>
  <c r="AT118" i="2"/>
  <c r="BJ116" i="2"/>
  <c r="AS115" i="2"/>
  <c r="AK114" i="2"/>
  <c r="AQ113" i="2"/>
  <c r="AZ112" i="2"/>
  <c r="BJ111" i="2"/>
  <c r="BX110" i="2"/>
  <c r="AW110" i="2"/>
  <c r="BL109" i="2"/>
  <c r="AJ109" i="2"/>
  <c r="AX108" i="2"/>
  <c r="BM107" i="2"/>
  <c r="AK107" i="2"/>
  <c r="AZ106" i="2"/>
  <c r="BP105" i="2"/>
  <c r="AL105" i="2"/>
  <c r="BA104" i="2"/>
  <c r="BU103" i="2"/>
  <c r="AZ103" i="2"/>
  <c r="BW102" i="2"/>
  <c r="BD102" i="2"/>
  <c r="BY101" i="2"/>
  <c r="BF101" i="2"/>
  <c r="AK101" i="2"/>
  <c r="BI100" i="2"/>
  <c r="AP100" i="2"/>
  <c r="BP99" i="2"/>
  <c r="AX99" i="2"/>
  <c r="BF98" i="2"/>
  <c r="AN98" i="2"/>
  <c r="BN97" i="2"/>
  <c r="AV97" i="2"/>
  <c r="BV96" i="2"/>
  <c r="BD96" i="2"/>
  <c r="AL96" i="2"/>
  <c r="BL95" i="2"/>
  <c r="AT95" i="2"/>
  <c r="BT94" i="2"/>
  <c r="BB94" i="2"/>
  <c r="AJ94" i="2"/>
  <c r="BJ93" i="2"/>
  <c r="AR93" i="2"/>
  <c r="BR92" i="2"/>
  <c r="AZ92" i="2"/>
  <c r="BY91" i="2"/>
  <c r="BH91" i="2"/>
  <c r="AP91" i="2"/>
  <c r="BP90" i="2"/>
  <c r="BB90" i="2"/>
  <c r="AO90" i="2"/>
  <c r="BT89" i="2"/>
  <c r="BG89" i="2"/>
  <c r="AT89" i="2"/>
  <c r="BX88" i="2"/>
  <c r="BL88" i="2"/>
  <c r="AY88" i="2"/>
  <c r="AM88" i="2"/>
  <c r="BS87" i="2"/>
  <c r="BG87" i="2"/>
  <c r="AU87" i="2"/>
  <c r="BZ86" i="2"/>
  <c r="BO86" i="2"/>
  <c r="BC86" i="2"/>
  <c r="AQ86" i="2"/>
  <c r="BW85" i="2"/>
  <c r="BK85" i="2"/>
  <c r="AY85" i="2"/>
  <c r="AM85" i="2"/>
  <c r="BS84" i="2"/>
  <c r="BG84" i="2"/>
  <c r="AU84" i="2"/>
  <c r="BZ83" i="2"/>
  <c r="BO83" i="2"/>
  <c r="BC83" i="2"/>
  <c r="AQ83" i="2"/>
  <c r="BW82" i="2"/>
  <c r="BK82" i="2"/>
  <c r="AY82" i="2"/>
  <c r="AM82" i="2"/>
  <c r="BS81" i="2"/>
  <c r="BG81" i="2"/>
  <c r="AU81" i="2"/>
  <c r="BZ80" i="2"/>
  <c r="BO80" i="2"/>
  <c r="BC80" i="2"/>
  <c r="AQ80" i="2"/>
  <c r="BW79" i="2"/>
  <c r="BK79" i="2"/>
  <c r="AY79" i="2"/>
  <c r="AM79" i="2"/>
  <c r="BS78" i="2"/>
  <c r="BG78" i="2"/>
  <c r="AU78" i="2"/>
  <c r="BZ77" i="2"/>
  <c r="BO77" i="2"/>
  <c r="BC77" i="2"/>
  <c r="AQ77" i="2"/>
  <c r="BW76" i="2"/>
  <c r="BK76" i="2"/>
  <c r="AY76" i="2"/>
  <c r="AM76" i="2"/>
  <c r="BS75" i="2"/>
  <c r="BG75" i="2"/>
  <c r="AU75" i="2"/>
  <c r="BZ74" i="2"/>
  <c r="BO74" i="2"/>
  <c r="BC74" i="2"/>
  <c r="AQ74" i="2"/>
  <c r="BW73" i="2"/>
  <c r="BK73" i="2"/>
  <c r="AY73" i="2"/>
  <c r="AM73" i="2"/>
  <c r="BS72" i="2"/>
  <c r="BG72" i="2"/>
  <c r="BU139" i="2"/>
  <c r="BL129" i="2"/>
  <c r="BG127" i="2"/>
  <c r="BW125" i="2"/>
  <c r="AX124" i="2"/>
  <c r="BU122" i="2"/>
  <c r="AS121" i="2"/>
  <c r="BJ119" i="2"/>
  <c r="AL118" i="2"/>
  <c r="BD116" i="2"/>
  <c r="AO115" i="2"/>
  <c r="BY113" i="2"/>
  <c r="AL113" i="2"/>
  <c r="AV112" i="2"/>
  <c r="BH111" i="2"/>
  <c r="AT110" i="2"/>
  <c r="BI109" i="2"/>
  <c r="BX108" i="2"/>
  <c r="AV108" i="2"/>
  <c r="BL107" i="2"/>
  <c r="BY106" i="2"/>
  <c r="AW106" i="2"/>
  <c r="BM105" i="2"/>
  <c r="AJ105" i="2"/>
  <c r="AZ104" i="2"/>
  <c r="BT103" i="2"/>
  <c r="AX103" i="2"/>
  <c r="BV102" i="2"/>
  <c r="BA102" i="2"/>
  <c r="BX101" i="2"/>
  <c r="BD101" i="2"/>
  <c r="BZ100" i="2"/>
  <c r="BH100" i="2"/>
  <c r="AN100" i="2"/>
  <c r="BO99" i="2"/>
  <c r="AV99" i="2"/>
  <c r="BW98" i="2"/>
  <c r="BD98" i="2"/>
  <c r="AM98" i="2"/>
  <c r="BL97" i="2"/>
  <c r="AU97" i="2"/>
  <c r="BT96" i="2"/>
  <c r="BC96" i="2"/>
  <c r="AJ96" i="2"/>
  <c r="BK95" i="2"/>
  <c r="AR95" i="2"/>
  <c r="BS94" i="2"/>
  <c r="AZ94" i="2"/>
  <c r="BZ93" i="2"/>
  <c r="BH93" i="2"/>
  <c r="AQ93" i="2"/>
  <c r="BP92" i="2"/>
  <c r="AY92" i="2"/>
  <c r="BG91" i="2"/>
  <c r="AN91" i="2"/>
  <c r="BO90" i="2"/>
  <c r="BA90" i="2"/>
  <c r="AN90" i="2"/>
  <c r="BS89" i="2"/>
  <c r="BF89" i="2"/>
  <c r="AS89" i="2"/>
  <c r="BJ88" i="2"/>
  <c r="AX88" i="2"/>
  <c r="AL88" i="2"/>
  <c r="BR87" i="2"/>
  <c r="BF87" i="2"/>
  <c r="AT87" i="2"/>
  <c r="BY86" i="2"/>
  <c r="BN86" i="2"/>
  <c r="BB86" i="2"/>
  <c r="AP86" i="2"/>
  <c r="BV85" i="2"/>
  <c r="BJ85" i="2"/>
  <c r="AX85" i="2"/>
  <c r="AL85" i="2"/>
  <c r="BR84" i="2"/>
  <c r="BF84" i="2"/>
  <c r="AT84" i="2"/>
  <c r="BY83" i="2"/>
  <c r="BN83" i="2"/>
  <c r="BB83" i="2"/>
  <c r="AP83" i="2"/>
  <c r="BV82" i="2"/>
  <c r="BJ82" i="2"/>
  <c r="AX82" i="2"/>
  <c r="AL82" i="2"/>
  <c r="BR81" i="2"/>
  <c r="BF81" i="2"/>
  <c r="AT81" i="2"/>
  <c r="BY80" i="2"/>
  <c r="BN80" i="2"/>
  <c r="BB80" i="2"/>
  <c r="AP80" i="2"/>
  <c r="BV79" i="2"/>
  <c r="BJ79" i="2"/>
  <c r="AX79" i="2"/>
  <c r="AL79" i="2"/>
  <c r="BR78" i="2"/>
  <c r="BF78" i="2"/>
  <c r="AT78" i="2"/>
  <c r="BY77" i="2"/>
  <c r="BN77" i="2"/>
  <c r="BB77" i="2"/>
  <c r="AP77" i="2"/>
  <c r="BV76" i="2"/>
  <c r="BJ76" i="2"/>
  <c r="AX76" i="2"/>
  <c r="AL76" i="2"/>
  <c r="BR75" i="2"/>
  <c r="BF75" i="2"/>
  <c r="AT75" i="2"/>
  <c r="BY74" i="2"/>
  <c r="BN74" i="2"/>
  <c r="BB74" i="2"/>
  <c r="AP74" i="2"/>
  <c r="BV73" i="2"/>
  <c r="BJ73" i="2"/>
  <c r="AX73" i="2"/>
  <c r="AL73" i="2"/>
  <c r="BR72" i="2"/>
  <c r="BF72" i="2"/>
  <c r="BO138" i="2"/>
  <c r="BK129" i="2"/>
  <c r="BB127" i="2"/>
  <c r="BP125" i="2"/>
  <c r="AS124" i="2"/>
  <c r="BK122" i="2"/>
  <c r="AL121" i="2"/>
  <c r="BI119" i="2"/>
  <c r="BX117" i="2"/>
  <c r="AX116" i="2"/>
  <c r="BZ114" i="2"/>
  <c r="BV113" i="2"/>
  <c r="AK113" i="2"/>
  <c r="AS112" i="2"/>
  <c r="BE111" i="2"/>
  <c r="BU110" i="2"/>
  <c r="AR110" i="2"/>
  <c r="BH109" i="2"/>
  <c r="BV108" i="2"/>
  <c r="AS108" i="2"/>
  <c r="BI107" i="2"/>
  <c r="AV106" i="2"/>
  <c r="BJ105" i="2"/>
  <c r="BX104" i="2"/>
  <c r="AW104" i="2"/>
  <c r="BQ103" i="2"/>
  <c r="AW103" i="2"/>
  <c r="BT102" i="2"/>
  <c r="AY102" i="2"/>
  <c r="BB101" i="2"/>
  <c r="BY100" i="2"/>
  <c r="BE100" i="2"/>
  <c r="AL100" i="2"/>
  <c r="BM99" i="2"/>
  <c r="AT99" i="2"/>
  <c r="BU98" i="2"/>
  <c r="BB98" i="2"/>
  <c r="AK98" i="2"/>
  <c r="BJ97" i="2"/>
  <c r="AS97" i="2"/>
  <c r="BR96" i="2"/>
  <c r="BA96" i="2"/>
  <c r="BY95" i="2"/>
  <c r="BI95" i="2"/>
  <c r="AP95" i="2"/>
  <c r="BQ94" i="2"/>
  <c r="AX94" i="2"/>
  <c r="BX93" i="2"/>
  <c r="BF93" i="2"/>
  <c r="BO137" i="2"/>
  <c r="AS129" i="2"/>
  <c r="AU127" i="2"/>
  <c r="BK125" i="2"/>
  <c r="AN124" i="2"/>
  <c r="BD122" i="2"/>
  <c r="BX120" i="2"/>
  <c r="AY119" i="2"/>
  <c r="BR117" i="2"/>
  <c r="AW116" i="2"/>
  <c r="BU114" i="2"/>
  <c r="BR113" i="2"/>
  <c r="BX112" i="2"/>
  <c r="AP112" i="2"/>
  <c r="BD111" i="2"/>
  <c r="BR110" i="2"/>
  <c r="AO110" i="2"/>
  <c r="BE109" i="2"/>
  <c r="BT108" i="2"/>
  <c r="AR108" i="2"/>
  <c r="BF107" i="2"/>
  <c r="BU106" i="2"/>
  <c r="AS106" i="2"/>
  <c r="BH105" i="2"/>
  <c r="AT104" i="2"/>
  <c r="BO103" i="2"/>
  <c r="AV103" i="2"/>
  <c r="BR102" i="2"/>
  <c r="AX102" i="2"/>
  <c r="BU101" i="2"/>
  <c r="BA101" i="2"/>
  <c r="BC100" i="2"/>
  <c r="AK100" i="2"/>
  <c r="BK99" i="2"/>
  <c r="AS99" i="2"/>
  <c r="BS98" i="2"/>
  <c r="BA98" i="2"/>
  <c r="BZ97" i="2"/>
  <c r="BI97" i="2"/>
  <c r="AQ97" i="2"/>
  <c r="BQ96" i="2"/>
  <c r="AY96" i="2"/>
  <c r="BX95" i="2"/>
  <c r="BG95" i="2"/>
  <c r="AO95" i="2"/>
  <c r="BO94" i="2"/>
  <c r="AW94" i="2"/>
  <c r="BW93" i="2"/>
  <c r="BE93" i="2"/>
  <c r="AM93" i="2"/>
  <c r="BM92" i="2"/>
  <c r="AU92" i="2"/>
  <c r="BU91" i="2"/>
  <c r="BC91" i="2"/>
  <c r="AK91" i="2"/>
  <c r="BM90" i="2"/>
  <c r="AY90" i="2"/>
  <c r="AL90" i="2"/>
  <c r="BQ89" i="2"/>
  <c r="BD89" i="2"/>
  <c r="AP89" i="2"/>
  <c r="BU88" i="2"/>
  <c r="BH88" i="2"/>
  <c r="AV88" i="2"/>
  <c r="AJ88" i="2"/>
  <c r="BP87" i="2"/>
  <c r="BD87" i="2"/>
  <c r="AR87" i="2"/>
  <c r="BL86" i="2"/>
  <c r="AZ86" i="2"/>
  <c r="AN86" i="2"/>
  <c r="BT85" i="2"/>
  <c r="BH85" i="2"/>
  <c r="AV85" i="2"/>
  <c r="AJ85" i="2"/>
  <c r="BP84" i="2"/>
  <c r="BD84" i="2"/>
  <c r="AR84" i="2"/>
  <c r="BL83" i="2"/>
  <c r="AZ83" i="2"/>
  <c r="AN83" i="2"/>
  <c r="BT82" i="2"/>
  <c r="BH82" i="2"/>
  <c r="AV82" i="2"/>
  <c r="AJ82" i="2"/>
  <c r="BP81" i="2"/>
  <c r="BD81" i="2"/>
  <c r="AR81" i="2"/>
  <c r="BL80" i="2"/>
  <c r="AZ80" i="2"/>
  <c r="AN80" i="2"/>
  <c r="BT79" i="2"/>
  <c r="BH79" i="2"/>
  <c r="AV79" i="2"/>
  <c r="AJ79" i="2"/>
  <c r="BP78" i="2"/>
  <c r="BD78" i="2"/>
  <c r="AR78" i="2"/>
  <c r="BL77" i="2"/>
  <c r="AZ77" i="2"/>
  <c r="AN77" i="2"/>
  <c r="BT76" i="2"/>
  <c r="BH76" i="2"/>
  <c r="AV76" i="2"/>
  <c r="AJ76" i="2"/>
  <c r="BP75" i="2"/>
  <c r="BD75" i="2"/>
  <c r="AR75" i="2"/>
  <c r="BL74" i="2"/>
  <c r="AZ74" i="2"/>
  <c r="AN74" i="2"/>
  <c r="BT73" i="2"/>
  <c r="BH73" i="2"/>
  <c r="AV73" i="2"/>
  <c r="AJ73" i="2"/>
  <c r="BP72" i="2"/>
  <c r="BD72" i="2"/>
  <c r="BF136" i="2"/>
  <c r="BV112" i="2"/>
  <c r="BU104" i="2"/>
  <c r="AR99" i="2"/>
  <c r="AV94" i="2"/>
  <c r="BV91" i="2"/>
  <c r="AZ90" i="2"/>
  <c r="AR89" i="2"/>
  <c r="AK88" i="2"/>
  <c r="BX86" i="2"/>
  <c r="BU85" i="2"/>
  <c r="BQ84" i="2"/>
  <c r="BM83" i="2"/>
  <c r="BO82" i="2"/>
  <c r="AK82" i="2"/>
  <c r="AZ81" i="2"/>
  <c r="BR80" i="2"/>
  <c r="AM80" i="2"/>
  <c r="BC79" i="2"/>
  <c r="BQ78" i="2"/>
  <c r="AN78" i="2"/>
  <c r="BF77" i="2"/>
  <c r="BS76" i="2"/>
  <c r="AQ76" i="2"/>
  <c r="BE75" i="2"/>
  <c r="BT74" i="2"/>
  <c r="AT74" i="2"/>
  <c r="BG73" i="2"/>
  <c r="BW72" i="2"/>
  <c r="AU72" i="2"/>
  <c r="BW71" i="2"/>
  <c r="BD71" i="2"/>
  <c r="AO71" i="2"/>
  <c r="BP70" i="2"/>
  <c r="AZ70" i="2"/>
  <c r="AK70" i="2"/>
  <c r="BO69" i="2"/>
  <c r="AY69" i="2"/>
  <c r="AM69" i="2"/>
  <c r="BS68" i="2"/>
  <c r="BG68" i="2"/>
  <c r="AU68" i="2"/>
  <c r="BZ67" i="2"/>
  <c r="BO67" i="2"/>
  <c r="BC67" i="2"/>
  <c r="AQ67" i="2"/>
  <c r="BW66" i="2"/>
  <c r="BK66" i="2"/>
  <c r="AY66" i="2"/>
  <c r="AM66" i="2"/>
  <c r="BS65" i="2"/>
  <c r="BG65" i="2"/>
  <c r="AU65" i="2"/>
  <c r="BZ64" i="2"/>
  <c r="BO64" i="2"/>
  <c r="BC64" i="2"/>
  <c r="AQ64" i="2"/>
  <c r="BW63" i="2"/>
  <c r="BK63" i="2"/>
  <c r="AY63" i="2"/>
  <c r="AM63" i="2"/>
  <c r="BS62" i="2"/>
  <c r="BG62" i="2"/>
  <c r="AU62" i="2"/>
  <c r="BZ61" i="2"/>
  <c r="BO61" i="2"/>
  <c r="BC61" i="2"/>
  <c r="AQ61" i="2"/>
  <c r="BW60" i="2"/>
  <c r="BK60" i="2"/>
  <c r="AY60" i="2"/>
  <c r="BW128" i="2"/>
  <c r="AM112" i="2"/>
  <c r="AR104" i="2"/>
  <c r="BR98" i="2"/>
  <c r="BV93" i="2"/>
  <c r="BT91" i="2"/>
  <c r="AX90" i="2"/>
  <c r="AO89" i="2"/>
  <c r="BZ87" i="2"/>
  <c r="BW86" i="2"/>
  <c r="BS85" i="2"/>
  <c r="BO84" i="2"/>
  <c r="BK83" i="2"/>
  <c r="BN82" i="2"/>
  <c r="BZ81" i="2"/>
  <c r="AY81" i="2"/>
  <c r="BM80" i="2"/>
  <c r="AJ80" i="2"/>
  <c r="BB79" i="2"/>
  <c r="BO78" i="2"/>
  <c r="AM78" i="2"/>
  <c r="BA77" i="2"/>
  <c r="BP76" i="2"/>
  <c r="AP76" i="2"/>
  <c r="BC75" i="2"/>
  <c r="BS74" i="2"/>
  <c r="AO74" i="2"/>
  <c r="BD73" i="2"/>
  <c r="BV72" i="2"/>
  <c r="AT72" i="2"/>
  <c r="BT71" i="2"/>
  <c r="BC71" i="2"/>
  <c r="AN71" i="2"/>
  <c r="BO70" i="2"/>
  <c r="AY70" i="2"/>
  <c r="AJ70" i="2"/>
  <c r="BL69" i="2"/>
  <c r="AX69" i="2"/>
  <c r="AL69" i="2"/>
  <c r="BR68" i="2"/>
  <c r="BF68" i="2"/>
  <c r="AT68" i="2"/>
  <c r="BY67" i="2"/>
  <c r="BN67" i="2"/>
  <c r="BB67" i="2"/>
  <c r="AP67" i="2"/>
  <c r="BV66" i="2"/>
  <c r="BJ66" i="2"/>
  <c r="AX66" i="2"/>
  <c r="AL66" i="2"/>
  <c r="BR65" i="2"/>
  <c r="BF65" i="2"/>
  <c r="AT65" i="2"/>
  <c r="BY64" i="2"/>
  <c r="BN64" i="2"/>
  <c r="BB64" i="2"/>
  <c r="AP64" i="2"/>
  <c r="BV63" i="2"/>
  <c r="BJ63" i="2"/>
  <c r="AX63" i="2"/>
  <c r="AL63" i="2"/>
  <c r="BR62" i="2"/>
  <c r="BF62" i="2"/>
  <c r="AT62" i="2"/>
  <c r="BY61" i="2"/>
  <c r="BN61" i="2"/>
  <c r="BB61" i="2"/>
  <c r="AP61" i="2"/>
  <c r="BV60" i="2"/>
  <c r="BJ60" i="2"/>
  <c r="AX60" i="2"/>
  <c r="AL60" i="2"/>
  <c r="BR59" i="2"/>
  <c r="BF59" i="2"/>
  <c r="AT59" i="2"/>
  <c r="BY58" i="2"/>
  <c r="BN58" i="2"/>
  <c r="BB58" i="2"/>
  <c r="AP58" i="2"/>
  <c r="BV57" i="2"/>
  <c r="BJ57" i="2"/>
  <c r="AX57" i="2"/>
  <c r="AL57" i="2"/>
  <c r="BR56" i="2"/>
  <c r="BF56" i="2"/>
  <c r="AT56" i="2"/>
  <c r="BY55" i="2"/>
  <c r="BN55" i="2"/>
  <c r="BB55" i="2"/>
  <c r="AP55" i="2"/>
  <c r="BV54" i="2"/>
  <c r="BJ54" i="2"/>
  <c r="AX54" i="2"/>
  <c r="AL54" i="2"/>
  <c r="BR53" i="2"/>
  <c r="BF53" i="2"/>
  <c r="AT53" i="2"/>
  <c r="BY52" i="2"/>
  <c r="BN52" i="2"/>
  <c r="BB52" i="2"/>
  <c r="AP52" i="2"/>
  <c r="BV51" i="2"/>
  <c r="BJ51" i="2"/>
  <c r="AX51" i="2"/>
  <c r="AL51" i="2"/>
  <c r="BR50" i="2"/>
  <c r="BF50" i="2"/>
  <c r="AT50" i="2"/>
  <c r="BY49" i="2"/>
  <c r="BN49" i="2"/>
  <c r="BB49" i="2"/>
  <c r="AP49" i="2"/>
  <c r="BV48" i="2"/>
  <c r="BJ48" i="2"/>
  <c r="AX48" i="2"/>
  <c r="AL48" i="2"/>
  <c r="BR47" i="2"/>
  <c r="BF47" i="2"/>
  <c r="AT47" i="2"/>
  <c r="BY46" i="2"/>
  <c r="BN46" i="2"/>
  <c r="BB46" i="2"/>
  <c r="AP46" i="2"/>
  <c r="BV45" i="2"/>
  <c r="BJ45" i="2"/>
  <c r="AX45" i="2"/>
  <c r="AL45" i="2"/>
  <c r="BR44" i="2"/>
  <c r="BF44" i="2"/>
  <c r="AT44" i="2"/>
  <c r="BY43" i="2"/>
  <c r="BN43" i="2"/>
  <c r="BB43" i="2"/>
  <c r="AP43" i="2"/>
  <c r="AM127" i="2"/>
  <c r="BA111" i="2"/>
  <c r="BN103" i="2"/>
  <c r="AZ98" i="2"/>
  <c r="BD93" i="2"/>
  <c r="BO91" i="2"/>
  <c r="AT90" i="2"/>
  <c r="AL89" i="2"/>
  <c r="BT86" i="2"/>
  <c r="BP85" i="2"/>
  <c r="BL84" i="2"/>
  <c r="BH83" i="2"/>
  <c r="BI82" i="2"/>
  <c r="AX81" i="2"/>
  <c r="BK80" i="2"/>
  <c r="BZ79" i="2"/>
  <c r="AW79" i="2"/>
  <c r="BL78" i="2"/>
  <c r="AL78" i="2"/>
  <c r="AY77" i="2"/>
  <c r="BO76" i="2"/>
  <c r="AK76" i="2"/>
  <c r="AZ75" i="2"/>
  <c r="BR74" i="2"/>
  <c r="AM74" i="2"/>
  <c r="BC73" i="2"/>
  <c r="BQ72" i="2"/>
  <c r="AS72" i="2"/>
  <c r="BS71" i="2"/>
  <c r="BB71" i="2"/>
  <c r="AM71" i="2"/>
  <c r="BN70" i="2"/>
  <c r="AX70" i="2"/>
  <c r="BZ69" i="2"/>
  <c r="BK69" i="2"/>
  <c r="AW69" i="2"/>
  <c r="AK69" i="2"/>
  <c r="BQ68" i="2"/>
  <c r="BE68" i="2"/>
  <c r="AS68" i="2"/>
  <c r="BX67" i="2"/>
  <c r="BM67" i="2"/>
  <c r="BA67" i="2"/>
  <c r="AO67" i="2"/>
  <c r="BU66" i="2"/>
  <c r="BI66" i="2"/>
  <c r="AW66" i="2"/>
  <c r="AK66" i="2"/>
  <c r="BQ65" i="2"/>
  <c r="BE65" i="2"/>
  <c r="AS65" i="2"/>
  <c r="BX64" i="2"/>
  <c r="BM64" i="2"/>
  <c r="BA64" i="2"/>
  <c r="AO64" i="2"/>
  <c r="BU63" i="2"/>
  <c r="BI63" i="2"/>
  <c r="AW63" i="2"/>
  <c r="AK63" i="2"/>
  <c r="BQ62" i="2"/>
  <c r="BE62" i="2"/>
  <c r="AS62" i="2"/>
  <c r="BX61" i="2"/>
  <c r="BM61" i="2"/>
  <c r="BA61" i="2"/>
  <c r="AO61" i="2"/>
  <c r="BU60" i="2"/>
  <c r="BD125" i="2"/>
  <c r="BP110" i="2"/>
  <c r="AS103" i="2"/>
  <c r="BY97" i="2"/>
  <c r="AO93" i="2"/>
  <c r="BE91" i="2"/>
  <c r="AM90" i="2"/>
  <c r="BV88" i="2"/>
  <c r="BQ87" i="2"/>
  <c r="BM86" i="2"/>
  <c r="BI85" i="2"/>
  <c r="BE84" i="2"/>
  <c r="BA83" i="2"/>
  <c r="BG82" i="2"/>
  <c r="BW81" i="2"/>
  <c r="AS81" i="2"/>
  <c r="BH80" i="2"/>
  <c r="BY79" i="2"/>
  <c r="AU79" i="2"/>
  <c r="BK78" i="2"/>
  <c r="BX77" i="2"/>
  <c r="AV77" i="2"/>
  <c r="BN76" i="2"/>
  <c r="BZ75" i="2"/>
  <c r="AY75" i="2"/>
  <c r="BM74" i="2"/>
  <c r="AJ74" i="2"/>
  <c r="BB73" i="2"/>
  <c r="BO72" i="2"/>
  <c r="AR72" i="2"/>
  <c r="BY123" i="2"/>
  <c r="AN110" i="2"/>
  <c r="BQ102" i="2"/>
  <c r="BH97" i="2"/>
  <c r="AL93" i="2"/>
  <c r="BB91" i="2"/>
  <c r="AK90" i="2"/>
  <c r="BT88" i="2"/>
  <c r="BO87" i="2"/>
  <c r="BK86" i="2"/>
  <c r="BG85" i="2"/>
  <c r="BC84" i="2"/>
  <c r="AY83" i="2"/>
  <c r="BD82" i="2"/>
  <c r="BV81" i="2"/>
  <c r="AQ81" i="2"/>
  <c r="BG80" i="2"/>
  <c r="BU79" i="2"/>
  <c r="AR79" i="2"/>
  <c r="BJ78" i="2"/>
  <c r="BW77" i="2"/>
  <c r="AU77" i="2"/>
  <c r="BI76" i="2"/>
  <c r="AX75" i="2"/>
  <c r="BK74" i="2"/>
  <c r="BZ73" i="2"/>
  <c r="AW73" i="2"/>
  <c r="BL72" i="2"/>
  <c r="AQ72" i="2"/>
  <c r="AY122" i="2"/>
  <c r="BB109" i="2"/>
  <c r="AV102" i="2"/>
  <c r="AP97" i="2"/>
  <c r="BX92" i="2"/>
  <c r="AW91" i="2"/>
  <c r="BX89" i="2"/>
  <c r="BQ88" i="2"/>
  <c r="BL87" i="2"/>
  <c r="BH86" i="2"/>
  <c r="BD85" i="2"/>
  <c r="AZ84" i="2"/>
  <c r="AV83" i="2"/>
  <c r="BC82" i="2"/>
  <c r="BQ81" i="2"/>
  <c r="AN81" i="2"/>
  <c r="BF80" i="2"/>
  <c r="BS79" i="2"/>
  <c r="AQ79" i="2"/>
  <c r="BE78" i="2"/>
  <c r="BT77" i="2"/>
  <c r="AT77" i="2"/>
  <c r="BG76" i="2"/>
  <c r="BW75" i="2"/>
  <c r="AS75" i="2"/>
  <c r="BH74" i="2"/>
  <c r="BY73" i="2"/>
  <c r="AU73" i="2"/>
  <c r="BK72" i="2"/>
  <c r="AN72" i="2"/>
  <c r="BN71" i="2"/>
  <c r="AY71" i="2"/>
  <c r="BY70" i="2"/>
  <c r="BJ70" i="2"/>
  <c r="AU70" i="2"/>
  <c r="BV69" i="2"/>
  <c r="BH69" i="2"/>
  <c r="AT69" i="2"/>
  <c r="BY68" i="2"/>
  <c r="BN68" i="2"/>
  <c r="BB68" i="2"/>
  <c r="AP68" i="2"/>
  <c r="BV67" i="2"/>
  <c r="BJ67" i="2"/>
  <c r="AX67" i="2"/>
  <c r="AL67" i="2"/>
  <c r="BR66" i="2"/>
  <c r="BF66" i="2"/>
  <c r="AT66" i="2"/>
  <c r="BY65" i="2"/>
  <c r="BN65" i="2"/>
  <c r="BB65" i="2"/>
  <c r="AP65" i="2"/>
  <c r="BV64" i="2"/>
  <c r="BJ64" i="2"/>
  <c r="AX64" i="2"/>
  <c r="AL64" i="2"/>
  <c r="BR63" i="2"/>
  <c r="BF63" i="2"/>
  <c r="AT63" i="2"/>
  <c r="BY62" i="2"/>
  <c r="BN62" i="2"/>
  <c r="BB62" i="2"/>
  <c r="AP62" i="2"/>
  <c r="BV61" i="2"/>
  <c r="BJ61" i="2"/>
  <c r="AX61" i="2"/>
  <c r="AL61" i="2"/>
  <c r="BR60" i="2"/>
  <c r="BF60" i="2"/>
  <c r="AT60" i="2"/>
  <c r="BY59" i="2"/>
  <c r="BN59" i="2"/>
  <c r="BB59" i="2"/>
  <c r="AP59" i="2"/>
  <c r="BV58" i="2"/>
  <c r="BJ58" i="2"/>
  <c r="AX58" i="2"/>
  <c r="AL58" i="2"/>
  <c r="BR57" i="2"/>
  <c r="BF57" i="2"/>
  <c r="AT57" i="2"/>
  <c r="BY56" i="2"/>
  <c r="BN56" i="2"/>
  <c r="BB56" i="2"/>
  <c r="AP56" i="2"/>
  <c r="BV55" i="2"/>
  <c r="BJ55" i="2"/>
  <c r="AX55" i="2"/>
  <c r="AL55" i="2"/>
  <c r="BR54" i="2"/>
  <c r="BF54" i="2"/>
  <c r="AT54" i="2"/>
  <c r="BY53" i="2"/>
  <c r="BN53" i="2"/>
  <c r="BB53" i="2"/>
  <c r="AP53" i="2"/>
  <c r="BV52" i="2"/>
  <c r="BJ52" i="2"/>
  <c r="AX52" i="2"/>
  <c r="AL52" i="2"/>
  <c r="BR51" i="2"/>
  <c r="BF51" i="2"/>
  <c r="AT51" i="2"/>
  <c r="BY50" i="2"/>
  <c r="BN50" i="2"/>
  <c r="BB50" i="2"/>
  <c r="AP50" i="2"/>
  <c r="BV49" i="2"/>
  <c r="BJ49" i="2"/>
  <c r="AX49" i="2"/>
  <c r="AL49" i="2"/>
  <c r="BR48" i="2"/>
  <c r="BF48" i="2"/>
  <c r="AT48" i="2"/>
  <c r="BY47" i="2"/>
  <c r="BN47" i="2"/>
  <c r="BB47" i="2"/>
  <c r="AP47" i="2"/>
  <c r="BV46" i="2"/>
  <c r="BJ46" i="2"/>
  <c r="AX46" i="2"/>
  <c r="AL46" i="2"/>
  <c r="BR45" i="2"/>
  <c r="BF45" i="2"/>
  <c r="AT45" i="2"/>
  <c r="BY44" i="2"/>
  <c r="BN44" i="2"/>
  <c r="BB44" i="2"/>
  <c r="AP44" i="2"/>
  <c r="BV43" i="2"/>
  <c r="BT120" i="2"/>
  <c r="BQ108" i="2"/>
  <c r="BS101" i="2"/>
  <c r="BP96" i="2"/>
  <c r="BN92" i="2"/>
  <c r="AL91" i="2"/>
  <c r="BR89" i="2"/>
  <c r="BI88" i="2"/>
  <c r="BE87" i="2"/>
  <c r="BA86" i="2"/>
  <c r="AW85" i="2"/>
  <c r="AS84" i="2"/>
  <c r="AO83" i="2"/>
  <c r="BB82" i="2"/>
  <c r="BO81" i="2"/>
  <c r="AM81" i="2"/>
  <c r="BA80" i="2"/>
  <c r="BP79" i="2"/>
  <c r="AP79" i="2"/>
  <c r="BC78" i="2"/>
  <c r="BS77" i="2"/>
  <c r="AO77" i="2"/>
  <c r="BD76" i="2"/>
  <c r="BV75" i="2"/>
  <c r="AQ75" i="2"/>
  <c r="BG74" i="2"/>
  <c r="BU73" i="2"/>
  <c r="AR73" i="2"/>
  <c r="BJ72" i="2"/>
  <c r="AM72" i="2"/>
  <c r="BM71" i="2"/>
  <c r="AV71" i="2"/>
  <c r="BI70" i="2"/>
  <c r="AR70" i="2"/>
  <c r="BU69" i="2"/>
  <c r="BG69" i="2"/>
  <c r="AS69" i="2"/>
  <c r="BX68" i="2"/>
  <c r="BM68" i="2"/>
  <c r="BA68" i="2"/>
  <c r="AO68" i="2"/>
  <c r="BU67" i="2"/>
  <c r="BI67" i="2"/>
  <c r="AW67" i="2"/>
  <c r="AK67" i="2"/>
  <c r="BQ66" i="2"/>
  <c r="BE66" i="2"/>
  <c r="AS66" i="2"/>
  <c r="BX65" i="2"/>
  <c r="BM65" i="2"/>
  <c r="BA65" i="2"/>
  <c r="AO65" i="2"/>
  <c r="BU64" i="2"/>
  <c r="BI64" i="2"/>
  <c r="AW64" i="2"/>
  <c r="AK64" i="2"/>
  <c r="BQ63" i="2"/>
  <c r="BE63" i="2"/>
  <c r="AS63" i="2"/>
  <c r="BX62" i="2"/>
  <c r="BM62" i="2"/>
  <c r="BA62" i="2"/>
  <c r="AO62" i="2"/>
  <c r="BU61" i="2"/>
  <c r="BI61" i="2"/>
  <c r="AW61" i="2"/>
  <c r="AK61" i="2"/>
  <c r="BQ60" i="2"/>
  <c r="BE60" i="2"/>
  <c r="AS60" i="2"/>
  <c r="BX59" i="2"/>
  <c r="BM59" i="2"/>
  <c r="BA59" i="2"/>
  <c r="AO59" i="2"/>
  <c r="BU58" i="2"/>
  <c r="BI58" i="2"/>
  <c r="AW58" i="2"/>
  <c r="AK58" i="2"/>
  <c r="BQ57" i="2"/>
  <c r="BE57" i="2"/>
  <c r="AS57" i="2"/>
  <c r="BX56" i="2"/>
  <c r="BM56" i="2"/>
  <c r="BA56" i="2"/>
  <c r="AO56" i="2"/>
  <c r="BU55" i="2"/>
  <c r="BI55" i="2"/>
  <c r="AW55" i="2"/>
  <c r="AK55" i="2"/>
  <c r="BQ54" i="2"/>
  <c r="BE54" i="2"/>
  <c r="AS54" i="2"/>
  <c r="BX53" i="2"/>
  <c r="BM53" i="2"/>
  <c r="BA53" i="2"/>
  <c r="AO53" i="2"/>
  <c r="BU52" i="2"/>
  <c r="BI52" i="2"/>
  <c r="AW52" i="2"/>
  <c r="AK52" i="2"/>
  <c r="BQ51" i="2"/>
  <c r="BE51" i="2"/>
  <c r="AS51" i="2"/>
  <c r="BX50" i="2"/>
  <c r="BM50" i="2"/>
  <c r="BA50" i="2"/>
  <c r="AO50" i="2"/>
  <c r="BU49" i="2"/>
  <c r="BI49" i="2"/>
  <c r="AW49" i="2"/>
  <c r="AK49" i="2"/>
  <c r="BQ48" i="2"/>
  <c r="BE48" i="2"/>
  <c r="AS48" i="2"/>
  <c r="BX47" i="2"/>
  <c r="BM47" i="2"/>
  <c r="BA47" i="2"/>
  <c r="AO47" i="2"/>
  <c r="BU46" i="2"/>
  <c r="BI46" i="2"/>
  <c r="AW46" i="2"/>
  <c r="AK46" i="2"/>
  <c r="BQ45" i="2"/>
  <c r="BE45" i="2"/>
  <c r="AS45" i="2"/>
  <c r="BX44" i="2"/>
  <c r="BM44" i="2"/>
  <c r="BA44" i="2"/>
  <c r="AO44" i="2"/>
  <c r="AR119" i="2"/>
  <c r="AO108" i="2"/>
  <c r="AZ101" i="2"/>
  <c r="AX96" i="2"/>
  <c r="BL92" i="2"/>
  <c r="AJ91" i="2"/>
  <c r="BP89" i="2"/>
  <c r="BG88" i="2"/>
  <c r="BC87" i="2"/>
  <c r="AY86" i="2"/>
  <c r="AU85" i="2"/>
  <c r="AQ84" i="2"/>
  <c r="AM83" i="2"/>
  <c r="AW82" i="2"/>
  <c r="BL81" i="2"/>
  <c r="AL81" i="2"/>
  <c r="AY80" i="2"/>
  <c r="BO79" i="2"/>
  <c r="AK79" i="2"/>
  <c r="AZ78" i="2"/>
  <c r="BR77" i="2"/>
  <c r="AM77" i="2"/>
  <c r="BC76" i="2"/>
  <c r="BQ75" i="2"/>
  <c r="AN75" i="2"/>
  <c r="BF74" i="2"/>
  <c r="BS73" i="2"/>
  <c r="AQ73" i="2"/>
  <c r="BE72" i="2"/>
  <c r="AL72" i="2"/>
  <c r="BL71" i="2"/>
  <c r="AU71" i="2"/>
  <c r="BW70" i="2"/>
  <c r="BH70" i="2"/>
  <c r="AQ70" i="2"/>
  <c r="BT69" i="2"/>
  <c r="BF69" i="2"/>
  <c r="AR69" i="2"/>
  <c r="BL68" i="2"/>
  <c r="AZ68" i="2"/>
  <c r="AN68" i="2"/>
  <c r="BT67" i="2"/>
  <c r="BH67" i="2"/>
  <c r="AV67" i="2"/>
  <c r="AJ67" i="2"/>
  <c r="BP66" i="2"/>
  <c r="BD66" i="2"/>
  <c r="AR66" i="2"/>
  <c r="BL65" i="2"/>
  <c r="AZ65" i="2"/>
  <c r="AN65" i="2"/>
  <c r="BT64" i="2"/>
  <c r="BH64" i="2"/>
  <c r="AV64" i="2"/>
  <c r="AJ64" i="2"/>
  <c r="BP63" i="2"/>
  <c r="BD63" i="2"/>
  <c r="AR63" i="2"/>
  <c r="BL62" i="2"/>
  <c r="AZ62" i="2"/>
  <c r="AN62" i="2"/>
  <c r="BT61" i="2"/>
  <c r="BH61" i="2"/>
  <c r="BM117" i="2"/>
  <c r="BD107" i="2"/>
  <c r="BV100" i="2"/>
  <c r="BG92" i="2"/>
  <c r="BW90" i="2"/>
  <c r="BL89" i="2"/>
  <c r="BD88" i="2"/>
  <c r="AZ87" i="2"/>
  <c r="AV86" i="2"/>
  <c r="AR85" i="2"/>
  <c r="AN84" i="2"/>
  <c r="AJ83" i="2"/>
  <c r="AU82" i="2"/>
  <c r="BK81" i="2"/>
  <c r="BX80" i="2"/>
  <c r="AV80" i="2"/>
  <c r="BN79" i="2"/>
  <c r="BZ78" i="2"/>
  <c r="AY78" i="2"/>
  <c r="BM77" i="2"/>
  <c r="AJ77" i="2"/>
  <c r="BB76" i="2"/>
  <c r="BO75" i="2"/>
  <c r="AM75" i="2"/>
  <c r="BA74" i="2"/>
  <c r="BP73" i="2"/>
  <c r="AP73" i="2"/>
  <c r="BC72" i="2"/>
  <c r="BZ71" i="2"/>
  <c r="BK71" i="2"/>
  <c r="AT71" i="2"/>
  <c r="BV70" i="2"/>
  <c r="BG70" i="2"/>
  <c r="AP70" i="2"/>
  <c r="BS69" i="2"/>
  <c r="BE69" i="2"/>
  <c r="AQ69" i="2"/>
  <c r="BW68" i="2"/>
  <c r="BK68" i="2"/>
  <c r="AY68" i="2"/>
  <c r="AM68" i="2"/>
  <c r="BS67" i="2"/>
  <c r="BG67" i="2"/>
  <c r="AU67" i="2"/>
  <c r="BZ66" i="2"/>
  <c r="BO66" i="2"/>
  <c r="BC66" i="2"/>
  <c r="AQ66" i="2"/>
  <c r="BW65" i="2"/>
  <c r="BK65" i="2"/>
  <c r="AY65" i="2"/>
  <c r="AM65" i="2"/>
  <c r="BS64" i="2"/>
  <c r="BG64" i="2"/>
  <c r="AU64" i="2"/>
  <c r="BZ63" i="2"/>
  <c r="BO63" i="2"/>
  <c r="BC63" i="2"/>
  <c r="AQ63" i="2"/>
  <c r="BW62" i="2"/>
  <c r="BK62" i="2"/>
  <c r="AY62" i="2"/>
  <c r="AM62" i="2"/>
  <c r="BS61" i="2"/>
  <c r="BG61" i="2"/>
  <c r="AU61" i="2"/>
  <c r="BZ60" i="2"/>
  <c r="BO60" i="2"/>
  <c r="BC60" i="2"/>
  <c r="AQ60" i="2"/>
  <c r="BW59" i="2"/>
  <c r="BK59" i="2"/>
  <c r="AY59" i="2"/>
  <c r="AM59" i="2"/>
  <c r="BS58" i="2"/>
  <c r="BG58" i="2"/>
  <c r="AU58" i="2"/>
  <c r="BZ57" i="2"/>
  <c r="BO57" i="2"/>
  <c r="BC57" i="2"/>
  <c r="AQ57" i="2"/>
  <c r="BW56" i="2"/>
  <c r="BK56" i="2"/>
  <c r="AY56" i="2"/>
  <c r="AM56" i="2"/>
  <c r="BS55" i="2"/>
  <c r="BG55" i="2"/>
  <c r="AU55" i="2"/>
  <c r="BZ54" i="2"/>
  <c r="BO54" i="2"/>
  <c r="BC54" i="2"/>
  <c r="AQ54" i="2"/>
  <c r="BW53" i="2"/>
  <c r="BK53" i="2"/>
  <c r="AY53" i="2"/>
  <c r="AM53" i="2"/>
  <c r="BS52" i="2"/>
  <c r="BG52" i="2"/>
  <c r="AU52" i="2"/>
  <c r="BZ51" i="2"/>
  <c r="BO51" i="2"/>
  <c r="BC51" i="2"/>
  <c r="AQ51" i="2"/>
  <c r="BW50" i="2"/>
  <c r="BK50" i="2"/>
  <c r="AY50" i="2"/>
  <c r="AM50" i="2"/>
  <c r="BS49" i="2"/>
  <c r="BG49" i="2"/>
  <c r="AU49" i="2"/>
  <c r="BZ48" i="2"/>
  <c r="BO48" i="2"/>
  <c r="BC48" i="2"/>
  <c r="AQ48" i="2"/>
  <c r="BW47" i="2"/>
  <c r="BK47" i="2"/>
  <c r="AY47" i="2"/>
  <c r="AM47" i="2"/>
  <c r="BS46" i="2"/>
  <c r="BG46" i="2"/>
  <c r="AM116" i="2"/>
  <c r="BT106" i="2"/>
  <c r="BB100" i="2"/>
  <c r="BF95" i="2"/>
  <c r="AW92" i="2"/>
  <c r="BN90" i="2"/>
  <c r="BE89" i="2"/>
  <c r="AW88" i="2"/>
  <c r="AS87" i="2"/>
  <c r="AO86" i="2"/>
  <c r="AK85" i="2"/>
  <c r="BX83" i="2"/>
  <c r="BU82" i="2"/>
  <c r="AR82" i="2"/>
  <c r="BJ81" i="2"/>
  <c r="BW80" i="2"/>
  <c r="AU80" i="2"/>
  <c r="BI79" i="2"/>
  <c r="AX78" i="2"/>
  <c r="BK77" i="2"/>
  <c r="BZ76" i="2"/>
  <c r="AW76" i="2"/>
  <c r="BL75" i="2"/>
  <c r="AL75" i="2"/>
  <c r="AY74" i="2"/>
  <c r="BO73" i="2"/>
  <c r="AK73" i="2"/>
  <c r="AZ72" i="2"/>
  <c r="BY71" i="2"/>
  <c r="BH71" i="2"/>
  <c r="AR71" i="2"/>
  <c r="BU70" i="2"/>
  <c r="BD70" i="2"/>
  <c r="AN70" i="2"/>
  <c r="BR69" i="2"/>
  <c r="BD69" i="2"/>
  <c r="AP69" i="2"/>
  <c r="BV68" i="2"/>
  <c r="BJ68" i="2"/>
  <c r="AX68" i="2"/>
  <c r="AL68" i="2"/>
  <c r="BR67" i="2"/>
  <c r="BF67" i="2"/>
  <c r="AT67" i="2"/>
  <c r="BY66" i="2"/>
  <c r="BN66" i="2"/>
  <c r="BB66" i="2"/>
  <c r="AP66" i="2"/>
  <c r="BV65" i="2"/>
  <c r="BJ65" i="2"/>
  <c r="AX65" i="2"/>
  <c r="AL65" i="2"/>
  <c r="BR64" i="2"/>
  <c r="BF64" i="2"/>
  <c r="AT64" i="2"/>
  <c r="BY63" i="2"/>
  <c r="BN63" i="2"/>
  <c r="BB63" i="2"/>
  <c r="AP63" i="2"/>
  <c r="BV62" i="2"/>
  <c r="BJ62" i="2"/>
  <c r="AX62" i="2"/>
  <c r="AL62" i="2"/>
  <c r="BR61" i="2"/>
  <c r="BF61" i="2"/>
  <c r="AT61" i="2"/>
  <c r="BY60" i="2"/>
  <c r="BQ113" i="2"/>
  <c r="BE105" i="2"/>
  <c r="BJ99" i="2"/>
  <c r="BN94" i="2"/>
  <c r="AO92" i="2"/>
  <c r="BH90" i="2"/>
  <c r="AY89" i="2"/>
  <c r="AR88" i="2"/>
  <c r="AN87" i="2"/>
  <c r="AJ86" i="2"/>
  <c r="BT83" i="2"/>
  <c r="BP82" i="2"/>
  <c r="AP82" i="2"/>
  <c r="BC81" i="2"/>
  <c r="BS80" i="2"/>
  <c r="AO80" i="2"/>
  <c r="BD79" i="2"/>
  <c r="BV78" i="2"/>
  <c r="AQ78" i="2"/>
  <c r="BG77" i="2"/>
  <c r="BU76" i="2"/>
  <c r="AR76" i="2"/>
  <c r="BJ75" i="2"/>
  <c r="BW74" i="2"/>
  <c r="AU74" i="2"/>
  <c r="BI73" i="2"/>
  <c r="AX72" i="2"/>
  <c r="BF71" i="2"/>
  <c r="AP71" i="2"/>
  <c r="BS70" i="2"/>
  <c r="BB70" i="2"/>
  <c r="AL70" i="2"/>
  <c r="BP69" i="2"/>
  <c r="AZ69" i="2"/>
  <c r="AN69" i="2"/>
  <c r="BT68" i="2"/>
  <c r="BH68" i="2"/>
  <c r="AV68" i="2"/>
  <c r="AJ68" i="2"/>
  <c r="BP67" i="2"/>
  <c r="BD67" i="2"/>
  <c r="AR67" i="2"/>
  <c r="BL66" i="2"/>
  <c r="AZ66" i="2"/>
  <c r="AN66" i="2"/>
  <c r="BT65" i="2"/>
  <c r="BH65" i="2"/>
  <c r="AV65" i="2"/>
  <c r="AJ65" i="2"/>
  <c r="BP64" i="2"/>
  <c r="BD64" i="2"/>
  <c r="AR64" i="2"/>
  <c r="BL63" i="2"/>
  <c r="AZ63" i="2"/>
  <c r="AN63" i="2"/>
  <c r="BT62" i="2"/>
  <c r="BH62" i="2"/>
  <c r="AV62" i="2"/>
  <c r="AJ62" i="2"/>
  <c r="BP61" i="2"/>
  <c r="BD61" i="2"/>
  <c r="AR61" i="2"/>
  <c r="BL60" i="2"/>
  <c r="AZ60" i="2"/>
  <c r="AN60" i="2"/>
  <c r="BT59" i="2"/>
  <c r="BH59" i="2"/>
  <c r="AV59" i="2"/>
  <c r="AJ59" i="2"/>
  <c r="BP58" i="2"/>
  <c r="BD58" i="2"/>
  <c r="AR58" i="2"/>
  <c r="BL57" i="2"/>
  <c r="AZ57" i="2"/>
  <c r="AN57" i="2"/>
  <c r="BT56" i="2"/>
  <c r="BH56" i="2"/>
  <c r="AV56" i="2"/>
  <c r="AJ56" i="2"/>
  <c r="BP55" i="2"/>
  <c r="BD55" i="2"/>
  <c r="AR55" i="2"/>
  <c r="BL54" i="2"/>
  <c r="AZ54" i="2"/>
  <c r="AN54" i="2"/>
  <c r="BT53" i="2"/>
  <c r="BH53" i="2"/>
  <c r="AV53" i="2"/>
  <c r="AJ53" i="2"/>
  <c r="BP52" i="2"/>
  <c r="BD52" i="2"/>
  <c r="AR52" i="2"/>
  <c r="BL51" i="2"/>
  <c r="AZ51" i="2"/>
  <c r="AN51" i="2"/>
  <c r="BT50" i="2"/>
  <c r="BH50" i="2"/>
  <c r="AV50" i="2"/>
  <c r="AJ50" i="2"/>
  <c r="BP49" i="2"/>
  <c r="BD49" i="2"/>
  <c r="AR49" i="2"/>
  <c r="BL48" i="2"/>
  <c r="AZ48" i="2"/>
  <c r="AN48" i="2"/>
  <c r="BT47" i="2"/>
  <c r="BH47" i="2"/>
  <c r="AV47" i="2"/>
  <c r="AJ47" i="2"/>
  <c r="BP46" i="2"/>
  <c r="BD46" i="2"/>
  <c r="AR46" i="2"/>
  <c r="BL45" i="2"/>
  <c r="AZ45" i="2"/>
  <c r="AN45" i="2"/>
  <c r="BT44" i="2"/>
  <c r="BR114" i="2"/>
  <c r="BS82" i="2"/>
  <c r="BX74" i="2"/>
  <c r="AJ71" i="2"/>
  <c r="BJ69" i="2"/>
  <c r="BD68" i="2"/>
  <c r="AZ67" i="2"/>
  <c r="AV66" i="2"/>
  <c r="AR65" i="2"/>
  <c r="AN64" i="2"/>
  <c r="AJ63" i="2"/>
  <c r="AJ61" i="2"/>
  <c r="BA60" i="2"/>
  <c r="BV59" i="2"/>
  <c r="BC59" i="2"/>
  <c r="BX58" i="2"/>
  <c r="BE58" i="2"/>
  <c r="AJ58" i="2"/>
  <c r="BH57" i="2"/>
  <c r="AM57" i="2"/>
  <c r="BJ56" i="2"/>
  <c r="AQ56" i="2"/>
  <c r="BM55" i="2"/>
  <c r="AS55" i="2"/>
  <c r="BP54" i="2"/>
  <c r="AV54" i="2"/>
  <c r="BS53" i="2"/>
  <c r="AX53" i="2"/>
  <c r="BW52" i="2"/>
  <c r="BA52" i="2"/>
  <c r="BX51" i="2"/>
  <c r="BD51" i="2"/>
  <c r="AJ51" i="2"/>
  <c r="BG50" i="2"/>
  <c r="AL50" i="2"/>
  <c r="BK49" i="2"/>
  <c r="AO49" i="2"/>
  <c r="BM48" i="2"/>
  <c r="AR48" i="2"/>
  <c r="BP47" i="2"/>
  <c r="AU47" i="2"/>
  <c r="BR46" i="2"/>
  <c r="AY46" i="2"/>
  <c r="BX45" i="2"/>
  <c r="BG45" i="2"/>
  <c r="AO45" i="2"/>
  <c r="BO44" i="2"/>
  <c r="AX44" i="2"/>
  <c r="BZ43" i="2"/>
  <c r="BL43" i="2"/>
  <c r="AY43" i="2"/>
  <c r="AL43" i="2"/>
  <c r="BR42" i="2"/>
  <c r="BF42" i="2"/>
  <c r="AT42" i="2"/>
  <c r="BY41" i="2"/>
  <c r="BN41" i="2"/>
  <c r="BB41" i="2"/>
  <c r="AP41" i="2"/>
  <c r="BV40" i="2"/>
  <c r="BJ40" i="2"/>
  <c r="AX40" i="2"/>
  <c r="AL40" i="2"/>
  <c r="BR39" i="2"/>
  <c r="BF39" i="2"/>
  <c r="AT39" i="2"/>
  <c r="BY38" i="2"/>
  <c r="BN38" i="2"/>
  <c r="BB38" i="2"/>
  <c r="AP38" i="2"/>
  <c r="BV37" i="2"/>
  <c r="BJ37" i="2"/>
  <c r="AX37" i="2"/>
  <c r="AL37" i="2"/>
  <c r="BR36" i="2"/>
  <c r="BF36" i="2"/>
  <c r="AT36" i="2"/>
  <c r="BY35" i="2"/>
  <c r="BN35" i="2"/>
  <c r="BB35" i="2"/>
  <c r="AP35" i="2"/>
  <c r="BV34" i="2"/>
  <c r="BJ34" i="2"/>
  <c r="AX34" i="2"/>
  <c r="AL34" i="2"/>
  <c r="BR33" i="2"/>
  <c r="BF33" i="2"/>
  <c r="AT33" i="2"/>
  <c r="BY32" i="2"/>
  <c r="BN32" i="2"/>
  <c r="BB32" i="2"/>
  <c r="AP32" i="2"/>
  <c r="BV31" i="2"/>
  <c r="BJ31" i="2"/>
  <c r="AX31" i="2"/>
  <c r="AL31" i="2"/>
  <c r="BR30" i="2"/>
  <c r="BF30" i="2"/>
  <c r="AT30" i="2"/>
  <c r="BY29" i="2"/>
  <c r="BN29" i="2"/>
  <c r="BB29" i="2"/>
  <c r="AP29" i="2"/>
  <c r="BV28" i="2"/>
  <c r="BJ28" i="2"/>
  <c r="AX28" i="2"/>
  <c r="AL28" i="2"/>
  <c r="BR27" i="2"/>
  <c r="BF27" i="2"/>
  <c r="AT27" i="2"/>
  <c r="BY26" i="2"/>
  <c r="BN26" i="2"/>
  <c r="BB26" i="2"/>
  <c r="AP26" i="2"/>
  <c r="BV25" i="2"/>
  <c r="BJ25" i="2"/>
  <c r="AX25" i="2"/>
  <c r="AL25" i="2"/>
  <c r="BR24" i="2"/>
  <c r="BF24" i="2"/>
  <c r="AT24" i="2"/>
  <c r="BY23" i="2"/>
  <c r="BN23" i="2"/>
  <c r="BB23" i="2"/>
  <c r="AP23" i="2"/>
  <c r="BV22" i="2"/>
  <c r="BJ22" i="2"/>
  <c r="AX22" i="2"/>
  <c r="AL22" i="2"/>
  <c r="BR21" i="2"/>
  <c r="BF21" i="2"/>
  <c r="AT21" i="2"/>
  <c r="BY20" i="2"/>
  <c r="BN20" i="2"/>
  <c r="BB20" i="2"/>
  <c r="AP20" i="2"/>
  <c r="AP106" i="2"/>
  <c r="AQ82" i="2"/>
  <c r="AV74" i="2"/>
  <c r="BZ70" i="2"/>
  <c r="BI69" i="2"/>
  <c r="BC68" i="2"/>
  <c r="AY67" i="2"/>
  <c r="AU66" i="2"/>
  <c r="AQ65" i="2"/>
  <c r="AM64" i="2"/>
  <c r="BZ62" i="2"/>
  <c r="BW61" i="2"/>
  <c r="BX60" i="2"/>
  <c r="AW60" i="2"/>
  <c r="BU59" i="2"/>
  <c r="AZ59" i="2"/>
  <c r="BC58" i="2"/>
  <c r="BY57" i="2"/>
  <c r="BG57" i="2"/>
  <c r="AK57" i="2"/>
  <c r="BI56" i="2"/>
  <c r="AN56" i="2"/>
  <c r="BL55" i="2"/>
  <c r="AQ55" i="2"/>
  <c r="BN54" i="2"/>
  <c r="AU54" i="2"/>
  <c r="BQ53" i="2"/>
  <c r="AW53" i="2"/>
  <c r="BT52" i="2"/>
  <c r="AZ52" i="2"/>
  <c r="BW51" i="2"/>
  <c r="BB51" i="2"/>
  <c r="BZ50" i="2"/>
  <c r="BE50" i="2"/>
  <c r="AK50" i="2"/>
  <c r="BH49" i="2"/>
  <c r="AN49" i="2"/>
  <c r="BK48" i="2"/>
  <c r="AP48" i="2"/>
  <c r="BO47" i="2"/>
  <c r="AS47" i="2"/>
  <c r="BQ46" i="2"/>
  <c r="AV46" i="2"/>
  <c r="BW45" i="2"/>
  <c r="BD45" i="2"/>
  <c r="AM45" i="2"/>
  <c r="BL44" i="2"/>
  <c r="AW44" i="2"/>
  <c r="BX43" i="2"/>
  <c r="BK43" i="2"/>
  <c r="AX43" i="2"/>
  <c r="AK43" i="2"/>
  <c r="BQ42" i="2"/>
  <c r="BE42" i="2"/>
  <c r="AS42" i="2"/>
  <c r="BX41" i="2"/>
  <c r="BM41" i="2"/>
  <c r="BA41" i="2"/>
  <c r="AO41" i="2"/>
  <c r="BU40" i="2"/>
  <c r="BI40" i="2"/>
  <c r="AW40" i="2"/>
  <c r="AK40" i="2"/>
  <c r="BQ39" i="2"/>
  <c r="BE39" i="2"/>
  <c r="AS39" i="2"/>
  <c r="BX38" i="2"/>
  <c r="BM38" i="2"/>
  <c r="BA38" i="2"/>
  <c r="AO38" i="2"/>
  <c r="BU37" i="2"/>
  <c r="BI37" i="2"/>
  <c r="AW37" i="2"/>
  <c r="AK37" i="2"/>
  <c r="BQ36" i="2"/>
  <c r="BE36" i="2"/>
  <c r="AS36" i="2"/>
  <c r="BX35" i="2"/>
  <c r="BM35" i="2"/>
  <c r="BA35" i="2"/>
  <c r="AO35" i="2"/>
  <c r="BU34" i="2"/>
  <c r="BI34" i="2"/>
  <c r="AW34" i="2"/>
  <c r="AK34" i="2"/>
  <c r="BQ33" i="2"/>
  <c r="BE33" i="2"/>
  <c r="AS33" i="2"/>
  <c r="BX32" i="2"/>
  <c r="BM32" i="2"/>
  <c r="BA32" i="2"/>
  <c r="AO32" i="2"/>
  <c r="BU31" i="2"/>
  <c r="BI31" i="2"/>
  <c r="AW31" i="2"/>
  <c r="AK31" i="2"/>
  <c r="BQ30" i="2"/>
  <c r="BE30" i="2"/>
  <c r="AS30" i="2"/>
  <c r="BX29" i="2"/>
  <c r="BM29" i="2"/>
  <c r="BA29" i="2"/>
  <c r="AO29" i="2"/>
  <c r="BU28" i="2"/>
  <c r="BI28" i="2"/>
  <c r="AW28" i="2"/>
  <c r="AK28" i="2"/>
  <c r="BQ27" i="2"/>
  <c r="BE27" i="2"/>
  <c r="AS27" i="2"/>
  <c r="BX26" i="2"/>
  <c r="BM26" i="2"/>
  <c r="BA26" i="2"/>
  <c r="AO26" i="2"/>
  <c r="BU25" i="2"/>
  <c r="BI25" i="2"/>
  <c r="AW25" i="2"/>
  <c r="AK25" i="2"/>
  <c r="BQ24" i="2"/>
  <c r="BE24" i="2"/>
  <c r="AS24" i="2"/>
  <c r="BX23" i="2"/>
  <c r="BM23" i="2"/>
  <c r="BA23" i="2"/>
  <c r="AO23" i="2"/>
  <c r="BU22" i="2"/>
  <c r="BI22" i="2"/>
  <c r="AW22" i="2"/>
  <c r="AK22" i="2"/>
  <c r="BQ21" i="2"/>
  <c r="BE21" i="2"/>
  <c r="AS21" i="2"/>
  <c r="BX20" i="2"/>
  <c r="AJ100" i="2"/>
  <c r="BE81" i="2"/>
  <c r="BN73" i="2"/>
  <c r="BT70" i="2"/>
  <c r="BC69" i="2"/>
  <c r="AW68" i="2"/>
  <c r="AS67" i="2"/>
  <c r="AO66" i="2"/>
  <c r="AK65" i="2"/>
  <c r="BX63" i="2"/>
  <c r="BU62" i="2"/>
  <c r="BQ61" i="2"/>
  <c r="BT60" i="2"/>
  <c r="AV60" i="2"/>
  <c r="BS59" i="2"/>
  <c r="AX59" i="2"/>
  <c r="BW58" i="2"/>
  <c r="BA58" i="2"/>
  <c r="BX57" i="2"/>
  <c r="BD57" i="2"/>
  <c r="AJ57" i="2"/>
  <c r="BG56" i="2"/>
  <c r="AL56" i="2"/>
  <c r="BK55" i="2"/>
  <c r="AO55" i="2"/>
  <c r="BM54" i="2"/>
  <c r="AR54" i="2"/>
  <c r="BP53" i="2"/>
  <c r="AU53" i="2"/>
  <c r="BR52" i="2"/>
  <c r="AY52" i="2"/>
  <c r="BU51" i="2"/>
  <c r="BA51" i="2"/>
  <c r="BD50" i="2"/>
  <c r="BZ49" i="2"/>
  <c r="BF49" i="2"/>
  <c r="AM49" i="2"/>
  <c r="BI48" i="2"/>
  <c r="AO48" i="2"/>
  <c r="BL47" i="2"/>
  <c r="AR47" i="2"/>
  <c r="BO46" i="2"/>
  <c r="AU46" i="2"/>
  <c r="BU45" i="2"/>
  <c r="BC45" i="2"/>
  <c r="AK45" i="2"/>
  <c r="BK44" i="2"/>
  <c r="AV44" i="2"/>
  <c r="BJ43" i="2"/>
  <c r="AW43" i="2"/>
  <c r="AJ43" i="2"/>
  <c r="BP42" i="2"/>
  <c r="BD42" i="2"/>
  <c r="AR42" i="2"/>
  <c r="BL41" i="2"/>
  <c r="AZ41" i="2"/>
  <c r="AN41" i="2"/>
  <c r="BT40" i="2"/>
  <c r="BH40" i="2"/>
  <c r="AV40" i="2"/>
  <c r="AJ40" i="2"/>
  <c r="BP39" i="2"/>
  <c r="BD39" i="2"/>
  <c r="AR39" i="2"/>
  <c r="BL38" i="2"/>
  <c r="AZ38" i="2"/>
  <c r="AN38" i="2"/>
  <c r="BT37" i="2"/>
  <c r="BH37" i="2"/>
  <c r="AV37" i="2"/>
  <c r="AJ37" i="2"/>
  <c r="BP36" i="2"/>
  <c r="BD36" i="2"/>
  <c r="AR36" i="2"/>
  <c r="BL35" i="2"/>
  <c r="AZ35" i="2"/>
  <c r="AN35" i="2"/>
  <c r="BT34" i="2"/>
  <c r="BH34" i="2"/>
  <c r="AV34" i="2"/>
  <c r="AJ34" i="2"/>
  <c r="BP33" i="2"/>
  <c r="BD33" i="2"/>
  <c r="AR33" i="2"/>
  <c r="AN95" i="2"/>
  <c r="BT80" i="2"/>
  <c r="BZ72" i="2"/>
  <c r="BL70" i="2"/>
  <c r="AV69" i="2"/>
  <c r="AR68" i="2"/>
  <c r="AN67" i="2"/>
  <c r="AJ66" i="2"/>
  <c r="BT63" i="2"/>
  <c r="BP62" i="2"/>
  <c r="BL61" i="2"/>
  <c r="BS60" i="2"/>
  <c r="AU60" i="2"/>
  <c r="BQ59" i="2"/>
  <c r="AW59" i="2"/>
  <c r="BT58" i="2"/>
  <c r="AZ58" i="2"/>
  <c r="BW57" i="2"/>
  <c r="BB57" i="2"/>
  <c r="BZ56" i="2"/>
  <c r="BE56" i="2"/>
  <c r="AK56" i="2"/>
  <c r="BH55" i="2"/>
  <c r="AN55" i="2"/>
  <c r="BK54" i="2"/>
  <c r="AP54" i="2"/>
  <c r="BO53" i="2"/>
  <c r="AS53" i="2"/>
  <c r="BQ52" i="2"/>
  <c r="AV52" i="2"/>
  <c r="BT51" i="2"/>
  <c r="AY51" i="2"/>
  <c r="BV50" i="2"/>
  <c r="BC50" i="2"/>
  <c r="BX49" i="2"/>
  <c r="BE49" i="2"/>
  <c r="AJ49" i="2"/>
  <c r="BH48" i="2"/>
  <c r="AM48" i="2"/>
  <c r="BJ47" i="2"/>
  <c r="AQ47" i="2"/>
  <c r="AT92" i="2"/>
  <c r="AT80" i="2"/>
  <c r="AY72" i="2"/>
  <c r="BK70" i="2"/>
  <c r="AU69" i="2"/>
  <c r="AQ68" i="2"/>
  <c r="AM67" i="2"/>
  <c r="BZ65" i="2"/>
  <c r="BW64" i="2"/>
  <c r="BS63" i="2"/>
  <c r="BO62" i="2"/>
  <c r="BK61" i="2"/>
  <c r="BP60" i="2"/>
  <c r="AR60" i="2"/>
  <c r="BP59" i="2"/>
  <c r="AU59" i="2"/>
  <c r="BR58" i="2"/>
  <c r="AY58" i="2"/>
  <c r="BU57" i="2"/>
  <c r="BA57" i="2"/>
  <c r="BD56" i="2"/>
  <c r="BZ55" i="2"/>
  <c r="BF55" i="2"/>
  <c r="AM55" i="2"/>
  <c r="BI54" i="2"/>
  <c r="AO54" i="2"/>
  <c r="BL53" i="2"/>
  <c r="AR53" i="2"/>
  <c r="BO52" i="2"/>
  <c r="AT52" i="2"/>
  <c r="BS51" i="2"/>
  <c r="AW51" i="2"/>
  <c r="BU50" i="2"/>
  <c r="AZ50" i="2"/>
  <c r="BC49" i="2"/>
  <c r="BY48" i="2"/>
  <c r="BG48" i="2"/>
  <c r="AK48" i="2"/>
  <c r="BI47" i="2"/>
  <c r="AN47" i="2"/>
  <c r="BK90" i="2"/>
  <c r="BG79" i="2"/>
  <c r="BX71" i="2"/>
  <c r="BC70" i="2"/>
  <c r="AO69" i="2"/>
  <c r="AK68" i="2"/>
  <c r="BX66" i="2"/>
  <c r="BU65" i="2"/>
  <c r="BQ64" i="2"/>
  <c r="BM63" i="2"/>
  <c r="BI62" i="2"/>
  <c r="BE61" i="2"/>
  <c r="BN60" i="2"/>
  <c r="AP60" i="2"/>
  <c r="BO59" i="2"/>
  <c r="AS59" i="2"/>
  <c r="BQ58" i="2"/>
  <c r="AV58" i="2"/>
  <c r="BT57" i="2"/>
  <c r="AY57" i="2"/>
  <c r="BV56" i="2"/>
  <c r="BC56" i="2"/>
  <c r="BX55" i="2"/>
  <c r="BE55" i="2"/>
  <c r="AJ55" i="2"/>
  <c r="BH54" i="2"/>
  <c r="AM54" i="2"/>
  <c r="BJ53" i="2"/>
  <c r="AQ53" i="2"/>
  <c r="BM52" i="2"/>
  <c r="AS52" i="2"/>
  <c r="BP51" i="2"/>
  <c r="AV51" i="2"/>
  <c r="BS50" i="2"/>
  <c r="AX50" i="2"/>
  <c r="BW49" i="2"/>
  <c r="BA49" i="2"/>
  <c r="BX48" i="2"/>
  <c r="BD48" i="2"/>
  <c r="AJ48" i="2"/>
  <c r="BG47" i="2"/>
  <c r="AL47" i="2"/>
  <c r="BK46" i="2"/>
  <c r="AQ46" i="2"/>
  <c r="BP45" i="2"/>
  <c r="AY45" i="2"/>
  <c r="BH44" i="2"/>
  <c r="AR44" i="2"/>
  <c r="BT43" i="2"/>
  <c r="BG43" i="2"/>
  <c r="AT43" i="2"/>
  <c r="BX42" i="2"/>
  <c r="BM42" i="2"/>
  <c r="BA42" i="2"/>
  <c r="AO42" i="2"/>
  <c r="BU41" i="2"/>
  <c r="BI41" i="2"/>
  <c r="AW41" i="2"/>
  <c r="AK41" i="2"/>
  <c r="BQ40" i="2"/>
  <c r="BE40" i="2"/>
  <c r="AS40" i="2"/>
  <c r="BX39" i="2"/>
  <c r="BM39" i="2"/>
  <c r="BA39" i="2"/>
  <c r="AO39" i="2"/>
  <c r="BU38" i="2"/>
  <c r="BI38" i="2"/>
  <c r="AW38" i="2"/>
  <c r="AK38" i="2"/>
  <c r="BQ37" i="2"/>
  <c r="BE37" i="2"/>
  <c r="AS37" i="2"/>
  <c r="BX36" i="2"/>
  <c r="BM36" i="2"/>
  <c r="BA36" i="2"/>
  <c r="AO36" i="2"/>
  <c r="BU35" i="2"/>
  <c r="BI35" i="2"/>
  <c r="AW35" i="2"/>
  <c r="AK35" i="2"/>
  <c r="BQ34" i="2"/>
  <c r="BE34" i="2"/>
  <c r="AS34" i="2"/>
  <c r="BX33" i="2"/>
  <c r="BM33" i="2"/>
  <c r="BA33" i="2"/>
  <c r="AO33" i="2"/>
  <c r="BU32" i="2"/>
  <c r="BI32" i="2"/>
  <c r="AW32" i="2"/>
  <c r="AK32" i="2"/>
  <c r="BQ31" i="2"/>
  <c r="BE31" i="2"/>
  <c r="AS31" i="2"/>
  <c r="BX30" i="2"/>
  <c r="BM30" i="2"/>
  <c r="BA30" i="2"/>
  <c r="AO30" i="2"/>
  <c r="BU29" i="2"/>
  <c r="BI29" i="2"/>
  <c r="AW29" i="2"/>
  <c r="AK29" i="2"/>
  <c r="BQ28" i="2"/>
  <c r="BE28" i="2"/>
  <c r="AS28" i="2"/>
  <c r="BX27" i="2"/>
  <c r="BM27" i="2"/>
  <c r="BA27" i="2"/>
  <c r="AO27" i="2"/>
  <c r="BU26" i="2"/>
  <c r="BI26" i="2"/>
  <c r="AW26" i="2"/>
  <c r="AK26" i="2"/>
  <c r="BQ25" i="2"/>
  <c r="BE25" i="2"/>
  <c r="AS25" i="2"/>
  <c r="BX24" i="2"/>
  <c r="BM24" i="2"/>
  <c r="BA24" i="2"/>
  <c r="AO24" i="2"/>
  <c r="BU23" i="2"/>
  <c r="BI23" i="2"/>
  <c r="AW23" i="2"/>
  <c r="AK23" i="2"/>
  <c r="BQ22" i="2"/>
  <c r="BE22" i="2"/>
  <c r="AS22" i="2"/>
  <c r="BX21" i="2"/>
  <c r="BM21" i="2"/>
  <c r="BA21" i="2"/>
  <c r="AO21" i="2"/>
  <c r="BU20" i="2"/>
  <c r="BB89" i="2"/>
  <c r="BW78" i="2"/>
  <c r="BR71" i="2"/>
  <c r="AW70" i="2"/>
  <c r="AJ69" i="2"/>
  <c r="BT66" i="2"/>
  <c r="BP65" i="2"/>
  <c r="BL64" i="2"/>
  <c r="BH63" i="2"/>
  <c r="BD62" i="2"/>
  <c r="AZ61" i="2"/>
  <c r="BM60" i="2"/>
  <c r="AO60" i="2"/>
  <c r="BL59" i="2"/>
  <c r="AR59" i="2"/>
  <c r="BO58" i="2"/>
  <c r="AT58" i="2"/>
  <c r="BS57" i="2"/>
  <c r="AW57" i="2"/>
  <c r="BU56" i="2"/>
  <c r="AZ56" i="2"/>
  <c r="BC55" i="2"/>
  <c r="BY54" i="2"/>
  <c r="BG54" i="2"/>
  <c r="AK54" i="2"/>
  <c r="BI53" i="2"/>
  <c r="AN53" i="2"/>
  <c r="BL52" i="2"/>
  <c r="AQ52" i="2"/>
  <c r="BN51" i="2"/>
  <c r="AU51" i="2"/>
  <c r="BQ50" i="2"/>
  <c r="AW50" i="2"/>
  <c r="BT49" i="2"/>
  <c r="AZ49" i="2"/>
  <c r="BW48" i="2"/>
  <c r="BB48" i="2"/>
  <c r="BZ47" i="2"/>
  <c r="BE47" i="2"/>
  <c r="AK47" i="2"/>
  <c r="BH46" i="2"/>
  <c r="AO46" i="2"/>
  <c r="BO45" i="2"/>
  <c r="AW45" i="2"/>
  <c r="BW44" i="2"/>
  <c r="BG44" i="2"/>
  <c r="AQ44" i="2"/>
  <c r="BS43" i="2"/>
  <c r="BF43" i="2"/>
  <c r="AS43" i="2"/>
  <c r="BL42" i="2"/>
  <c r="AZ42" i="2"/>
  <c r="AN42" i="2"/>
  <c r="BT41" i="2"/>
  <c r="BH41" i="2"/>
  <c r="AV41" i="2"/>
  <c r="AJ41" i="2"/>
  <c r="BP40" i="2"/>
  <c r="BD40" i="2"/>
  <c r="AR40" i="2"/>
  <c r="BL39" i="2"/>
  <c r="AZ39" i="2"/>
  <c r="AN39" i="2"/>
  <c r="BT38" i="2"/>
  <c r="BH38" i="2"/>
  <c r="AV38" i="2"/>
  <c r="AJ38" i="2"/>
  <c r="BP37" i="2"/>
  <c r="BD37" i="2"/>
  <c r="AR37" i="2"/>
  <c r="BL36" i="2"/>
  <c r="AZ36" i="2"/>
  <c r="AN36" i="2"/>
  <c r="BT35" i="2"/>
  <c r="BH35" i="2"/>
  <c r="AV35" i="2"/>
  <c r="AJ35" i="2"/>
  <c r="BP34" i="2"/>
  <c r="BD34" i="2"/>
  <c r="AR34" i="2"/>
  <c r="BL33" i="2"/>
  <c r="AZ33" i="2"/>
  <c r="AN33" i="2"/>
  <c r="BT32" i="2"/>
  <c r="BH32" i="2"/>
  <c r="AV32" i="2"/>
  <c r="AJ32" i="2"/>
  <c r="BP31" i="2"/>
  <c r="BD31" i="2"/>
  <c r="AR31" i="2"/>
  <c r="BL30" i="2"/>
  <c r="AZ30" i="2"/>
  <c r="AN30" i="2"/>
  <c r="BT29" i="2"/>
  <c r="BH29" i="2"/>
  <c r="AV29" i="2"/>
  <c r="AJ29" i="2"/>
  <c r="BP28" i="2"/>
  <c r="BD28" i="2"/>
  <c r="AR28" i="2"/>
  <c r="BL27" i="2"/>
  <c r="AZ27" i="2"/>
  <c r="AN27" i="2"/>
  <c r="BT26" i="2"/>
  <c r="BH26" i="2"/>
  <c r="AV26" i="2"/>
  <c r="AJ26" i="2"/>
  <c r="BP25" i="2"/>
  <c r="BD25" i="2"/>
  <c r="AR25" i="2"/>
  <c r="BL24" i="2"/>
  <c r="AZ24" i="2"/>
  <c r="AN24" i="2"/>
  <c r="BT23" i="2"/>
  <c r="BH23" i="2"/>
  <c r="AV23" i="2"/>
  <c r="AJ23" i="2"/>
  <c r="BP22" i="2"/>
  <c r="BD22" i="2"/>
  <c r="AR22" i="2"/>
  <c r="BL21" i="2"/>
  <c r="AZ21" i="2"/>
  <c r="AN21" i="2"/>
  <c r="BT20" i="2"/>
  <c r="BH20" i="2"/>
  <c r="AV20" i="2"/>
  <c r="AJ20" i="2"/>
  <c r="AU88" i="2"/>
  <c r="AS78" i="2"/>
  <c r="BO71" i="2"/>
  <c r="AV70" i="2"/>
  <c r="BZ68" i="2"/>
  <c r="BW67" i="2"/>
  <c r="BS66" i="2"/>
  <c r="BO65" i="2"/>
  <c r="BK64" i="2"/>
  <c r="BG63" i="2"/>
  <c r="BC62" i="2"/>
  <c r="AY61" i="2"/>
  <c r="BI60" i="2"/>
  <c r="AM60" i="2"/>
  <c r="BJ59" i="2"/>
  <c r="AQ59" i="2"/>
  <c r="BM58" i="2"/>
  <c r="AS58" i="2"/>
  <c r="BP57" i="2"/>
  <c r="AV57" i="2"/>
  <c r="BS56" i="2"/>
  <c r="AX56" i="2"/>
  <c r="BW55" i="2"/>
  <c r="BA55" i="2"/>
  <c r="BX54" i="2"/>
  <c r="BD54" i="2"/>
  <c r="AJ54" i="2"/>
  <c r="BG53" i="2"/>
  <c r="AL53" i="2"/>
  <c r="BK52" i="2"/>
  <c r="AO52" i="2"/>
  <c r="BM51" i="2"/>
  <c r="AR51" i="2"/>
  <c r="BP50" i="2"/>
  <c r="AU50" i="2"/>
  <c r="BR49" i="2"/>
  <c r="AY49" i="2"/>
  <c r="BU48" i="2"/>
  <c r="BA48" i="2"/>
  <c r="BD47" i="2"/>
  <c r="BZ46" i="2"/>
  <c r="BF46" i="2"/>
  <c r="AN46" i="2"/>
  <c r="BN45" i="2"/>
  <c r="AV45" i="2"/>
  <c r="BV44" i="2"/>
  <c r="BE44" i="2"/>
  <c r="AN44" i="2"/>
  <c r="BR43" i="2"/>
  <c r="BE43" i="2"/>
  <c r="AR43" i="2"/>
  <c r="BW42" i="2"/>
  <c r="BK42" i="2"/>
  <c r="AY42" i="2"/>
  <c r="AM42" i="2"/>
  <c r="BS41" i="2"/>
  <c r="BG41" i="2"/>
  <c r="AU41" i="2"/>
  <c r="BZ40" i="2"/>
  <c r="BO40" i="2"/>
  <c r="BC40" i="2"/>
  <c r="AQ40" i="2"/>
  <c r="BW39" i="2"/>
  <c r="BK39" i="2"/>
  <c r="AY39" i="2"/>
  <c r="AM39" i="2"/>
  <c r="BS38" i="2"/>
  <c r="BG38" i="2"/>
  <c r="AU38" i="2"/>
  <c r="BZ37" i="2"/>
  <c r="BO37" i="2"/>
  <c r="BC37" i="2"/>
  <c r="AQ37" i="2"/>
  <c r="BW36" i="2"/>
  <c r="BK36" i="2"/>
  <c r="AY36" i="2"/>
  <c r="AM36" i="2"/>
  <c r="BS35" i="2"/>
  <c r="BG35" i="2"/>
  <c r="AU35" i="2"/>
  <c r="BZ34" i="2"/>
  <c r="BO34" i="2"/>
  <c r="BC34" i="2"/>
  <c r="AQ34" i="2"/>
  <c r="BW33" i="2"/>
  <c r="BK33" i="2"/>
  <c r="AY33" i="2"/>
  <c r="AM33" i="2"/>
  <c r="BS32" i="2"/>
  <c r="BG32" i="2"/>
  <c r="AU32" i="2"/>
  <c r="BZ31" i="2"/>
  <c r="BO31" i="2"/>
  <c r="BC31" i="2"/>
  <c r="AQ31" i="2"/>
  <c r="BW30" i="2"/>
  <c r="BK30" i="2"/>
  <c r="AY30" i="2"/>
  <c r="AM30" i="2"/>
  <c r="BS29" i="2"/>
  <c r="BG29" i="2"/>
  <c r="AU29" i="2"/>
  <c r="BZ28" i="2"/>
  <c r="BO28" i="2"/>
  <c r="BC28" i="2"/>
  <c r="AQ28" i="2"/>
  <c r="BW27" i="2"/>
  <c r="BK27" i="2"/>
  <c r="AY27" i="2"/>
  <c r="AM27" i="2"/>
  <c r="BS26" i="2"/>
  <c r="BG26" i="2"/>
  <c r="AU26" i="2"/>
  <c r="BZ25" i="2"/>
  <c r="BO25" i="2"/>
  <c r="BC25" i="2"/>
  <c r="AQ25" i="2"/>
  <c r="BW24" i="2"/>
  <c r="BK24" i="2"/>
  <c r="AY24" i="2"/>
  <c r="AM24" i="2"/>
  <c r="BS23" i="2"/>
  <c r="BG23" i="2"/>
  <c r="AU23" i="2"/>
  <c r="BZ22" i="2"/>
  <c r="BO22" i="2"/>
  <c r="AQ87" i="2"/>
  <c r="BH77" i="2"/>
  <c r="BG71" i="2"/>
  <c r="AM70" i="2"/>
  <c r="BU68" i="2"/>
  <c r="BQ67" i="2"/>
  <c r="BM66" i="2"/>
  <c r="BI65" i="2"/>
  <c r="BE64" i="2"/>
  <c r="BA63" i="2"/>
  <c r="AW62" i="2"/>
  <c r="AV61" i="2"/>
  <c r="BH60" i="2"/>
  <c r="AK60" i="2"/>
  <c r="BI59" i="2"/>
  <c r="AN59" i="2"/>
  <c r="BL58" i="2"/>
  <c r="AQ58" i="2"/>
  <c r="BN57" i="2"/>
  <c r="AU57" i="2"/>
  <c r="BQ56" i="2"/>
  <c r="AW56" i="2"/>
  <c r="BT55" i="2"/>
  <c r="AZ55" i="2"/>
  <c r="BW54" i="2"/>
  <c r="BB54" i="2"/>
  <c r="BZ53" i="2"/>
  <c r="BE53" i="2"/>
  <c r="AK53" i="2"/>
  <c r="BH52" i="2"/>
  <c r="AN52" i="2"/>
  <c r="BK51" i="2"/>
  <c r="AP51" i="2"/>
  <c r="BO50" i="2"/>
  <c r="AS50" i="2"/>
  <c r="BQ49" i="2"/>
  <c r="AV49" i="2"/>
  <c r="BT48" i="2"/>
  <c r="AY48" i="2"/>
  <c r="BV47" i="2"/>
  <c r="BC47" i="2"/>
  <c r="BX46" i="2"/>
  <c r="BE46" i="2"/>
  <c r="AM46" i="2"/>
  <c r="BM45" i="2"/>
  <c r="AU45" i="2"/>
  <c r="BU44" i="2"/>
  <c r="BD44" i="2"/>
  <c r="AM44" i="2"/>
  <c r="BQ43" i="2"/>
  <c r="BD43" i="2"/>
  <c r="AQ43" i="2"/>
  <c r="BV42" i="2"/>
  <c r="BJ42" i="2"/>
  <c r="AX42" i="2"/>
  <c r="AL42" i="2"/>
  <c r="BR41" i="2"/>
  <c r="BF41" i="2"/>
  <c r="AT41" i="2"/>
  <c r="BY40" i="2"/>
  <c r="BN40" i="2"/>
  <c r="BB40" i="2"/>
  <c r="AP40" i="2"/>
  <c r="BV39" i="2"/>
  <c r="BJ39" i="2"/>
  <c r="AX39" i="2"/>
  <c r="AL39" i="2"/>
  <c r="BR38" i="2"/>
  <c r="BF38" i="2"/>
  <c r="AT38" i="2"/>
  <c r="BY37" i="2"/>
  <c r="BN37" i="2"/>
  <c r="BB37" i="2"/>
  <c r="AP37" i="2"/>
  <c r="BV36" i="2"/>
  <c r="BJ36" i="2"/>
  <c r="AX36" i="2"/>
  <c r="AL36" i="2"/>
  <c r="BR35" i="2"/>
  <c r="BF35" i="2"/>
  <c r="AT35" i="2"/>
  <c r="BY34" i="2"/>
  <c r="BN34" i="2"/>
  <c r="BB34" i="2"/>
  <c r="AP34" i="2"/>
  <c r="BV33" i="2"/>
  <c r="BJ33" i="2"/>
  <c r="AX33" i="2"/>
  <c r="AL33" i="2"/>
  <c r="BR32" i="2"/>
  <c r="BF32" i="2"/>
  <c r="AT32" i="2"/>
  <c r="BY31" i="2"/>
  <c r="BN31" i="2"/>
  <c r="BB31" i="2"/>
  <c r="AP31" i="2"/>
  <c r="BV30" i="2"/>
  <c r="BJ30" i="2"/>
  <c r="AX30" i="2"/>
  <c r="AL30" i="2"/>
  <c r="BR29" i="2"/>
  <c r="BF29" i="2"/>
  <c r="AT29" i="2"/>
  <c r="BY28" i="2"/>
  <c r="BN28" i="2"/>
  <c r="BB28" i="2"/>
  <c r="AP28" i="2"/>
  <c r="BV27" i="2"/>
  <c r="BJ27" i="2"/>
  <c r="AX27" i="2"/>
  <c r="AL27" i="2"/>
  <c r="BR26" i="2"/>
  <c r="BF26" i="2"/>
  <c r="AT26" i="2"/>
  <c r="BY25" i="2"/>
  <c r="BN25" i="2"/>
  <c r="BB25" i="2"/>
  <c r="AP25" i="2"/>
  <c r="BV24" i="2"/>
  <c r="BJ24" i="2"/>
  <c r="AX24" i="2"/>
  <c r="AL24" i="2"/>
  <c r="BR23" i="2"/>
  <c r="BF23" i="2"/>
  <c r="AT23" i="2"/>
  <c r="AM86" i="2"/>
  <c r="BY76" i="2"/>
  <c r="BA71" i="2"/>
  <c r="BP68" i="2"/>
  <c r="BL67" i="2"/>
  <c r="BH66" i="2"/>
  <c r="BD65" i="2"/>
  <c r="AZ64" i="2"/>
  <c r="AV63" i="2"/>
  <c r="AR62" i="2"/>
  <c r="AS61" i="2"/>
  <c r="BG60" i="2"/>
  <c r="AJ60" i="2"/>
  <c r="BG59" i="2"/>
  <c r="AL59" i="2"/>
  <c r="BK58" i="2"/>
  <c r="AO58" i="2"/>
  <c r="BM57" i="2"/>
  <c r="AR57" i="2"/>
  <c r="BP56" i="2"/>
  <c r="AU56" i="2"/>
  <c r="BR55" i="2"/>
  <c r="AY55" i="2"/>
  <c r="BU54" i="2"/>
  <c r="BA54" i="2"/>
  <c r="BD53" i="2"/>
  <c r="BZ52" i="2"/>
  <c r="BF52" i="2"/>
  <c r="AM52" i="2"/>
  <c r="BI51" i="2"/>
  <c r="AO51" i="2"/>
  <c r="BL50" i="2"/>
  <c r="AR50" i="2"/>
  <c r="BO49" i="2"/>
  <c r="AT49" i="2"/>
  <c r="BS48" i="2"/>
  <c r="AW48" i="2"/>
  <c r="BU47" i="2"/>
  <c r="AZ47" i="2"/>
  <c r="BC46" i="2"/>
  <c r="AJ46" i="2"/>
  <c r="BK45" i="2"/>
  <c r="AR45" i="2"/>
  <c r="BS44" i="2"/>
  <c r="BC44" i="2"/>
  <c r="AL44" i="2"/>
  <c r="BP43" i="2"/>
  <c r="BC43" i="2"/>
  <c r="AO43" i="2"/>
  <c r="BU42" i="2"/>
  <c r="BI42" i="2"/>
  <c r="AW42" i="2"/>
  <c r="AK42" i="2"/>
  <c r="BQ41" i="2"/>
  <c r="BE41" i="2"/>
  <c r="AS41" i="2"/>
  <c r="BX40" i="2"/>
  <c r="BM40" i="2"/>
  <c r="BA40" i="2"/>
  <c r="AO40" i="2"/>
  <c r="BU39" i="2"/>
  <c r="BI39" i="2"/>
  <c r="AW39" i="2"/>
  <c r="AK39" i="2"/>
  <c r="BQ38" i="2"/>
  <c r="BE38" i="2"/>
  <c r="AS38" i="2"/>
  <c r="BX37" i="2"/>
  <c r="BM37" i="2"/>
  <c r="BA37" i="2"/>
  <c r="AO37" i="2"/>
  <c r="BU36" i="2"/>
  <c r="BI36" i="2"/>
  <c r="AW36" i="2"/>
  <c r="AK36" i="2"/>
  <c r="BQ35" i="2"/>
  <c r="BE35" i="2"/>
  <c r="AS35" i="2"/>
  <c r="BX34" i="2"/>
  <c r="BM34" i="2"/>
  <c r="BA34" i="2"/>
  <c r="AO34" i="2"/>
  <c r="BU33" i="2"/>
  <c r="BI33" i="2"/>
  <c r="BZ84" i="2"/>
  <c r="AU76" i="2"/>
  <c r="AZ71" i="2"/>
  <c r="BW69" i="2"/>
  <c r="BO68" i="2"/>
  <c r="BK67" i="2"/>
  <c r="BG66" i="2"/>
  <c r="BC65" i="2"/>
  <c r="AY64" i="2"/>
  <c r="AU63" i="2"/>
  <c r="AQ62" i="2"/>
  <c r="AN61" i="2"/>
  <c r="BD60" i="2"/>
  <c r="BZ59" i="2"/>
  <c r="BE59" i="2"/>
  <c r="AK59" i="2"/>
  <c r="BH58" i="2"/>
  <c r="AN58" i="2"/>
  <c r="BK57" i="2"/>
  <c r="AP57" i="2"/>
  <c r="BO56" i="2"/>
  <c r="AS56" i="2"/>
  <c r="BQ55" i="2"/>
  <c r="AV55" i="2"/>
  <c r="BT54" i="2"/>
  <c r="AY54" i="2"/>
  <c r="BV53" i="2"/>
  <c r="BC53" i="2"/>
  <c r="BX52" i="2"/>
  <c r="BE52" i="2"/>
  <c r="AJ52" i="2"/>
  <c r="BH51" i="2"/>
  <c r="AM51" i="2"/>
  <c r="BJ50" i="2"/>
  <c r="AQ50" i="2"/>
  <c r="BM49" i="2"/>
  <c r="AS49" i="2"/>
  <c r="BP48" i="2"/>
  <c r="AV48" i="2"/>
  <c r="BS47" i="2"/>
  <c r="AX47" i="2"/>
  <c r="BW46" i="2"/>
  <c r="BA46" i="2"/>
  <c r="BZ45" i="2"/>
  <c r="BI45" i="2"/>
  <c r="AQ45" i="2"/>
  <c r="BQ44" i="2"/>
  <c r="AZ44" i="2"/>
  <c r="AK44" i="2"/>
  <c r="BO43" i="2"/>
  <c r="BA43" i="2"/>
  <c r="AN43" i="2"/>
  <c r="BT42" i="2"/>
  <c r="BH42" i="2"/>
  <c r="AV42" i="2"/>
  <c r="AJ42" i="2"/>
  <c r="BP41" i="2"/>
  <c r="BD41" i="2"/>
  <c r="AR41" i="2"/>
  <c r="BL40" i="2"/>
  <c r="AZ40" i="2"/>
  <c r="AN40" i="2"/>
  <c r="BT39" i="2"/>
  <c r="BH39" i="2"/>
  <c r="AV39" i="2"/>
  <c r="AJ39" i="2"/>
  <c r="BP38" i="2"/>
  <c r="BD38" i="2"/>
  <c r="AR38" i="2"/>
  <c r="BL37" i="2"/>
  <c r="AZ37" i="2"/>
  <c r="AN37" i="2"/>
  <c r="BT36" i="2"/>
  <c r="BH36" i="2"/>
  <c r="AV36" i="2"/>
  <c r="AJ36" i="2"/>
  <c r="BP35" i="2"/>
  <c r="BD35" i="2"/>
  <c r="AR35" i="2"/>
  <c r="BL34" i="2"/>
  <c r="AZ34" i="2"/>
  <c r="AN34" i="2"/>
  <c r="BT33" i="2"/>
  <c r="BH33" i="2"/>
  <c r="AV33" i="2"/>
  <c r="AJ33" i="2"/>
  <c r="BP32" i="2"/>
  <c r="BD32" i="2"/>
  <c r="AR32" i="2"/>
  <c r="BL31" i="2"/>
  <c r="AZ31" i="2"/>
  <c r="AN31" i="2"/>
  <c r="BT30" i="2"/>
  <c r="BH30" i="2"/>
  <c r="AV30" i="2"/>
  <c r="AJ30" i="2"/>
  <c r="BP29" i="2"/>
  <c r="BD29" i="2"/>
  <c r="AR29" i="2"/>
  <c r="BL28" i="2"/>
  <c r="AZ28" i="2"/>
  <c r="AN28" i="2"/>
  <c r="BT27" i="2"/>
  <c r="BH27" i="2"/>
  <c r="AV27" i="2"/>
  <c r="AJ27" i="2"/>
  <c r="BP26" i="2"/>
  <c r="BD26" i="2"/>
  <c r="AR26" i="2"/>
  <c r="BL25" i="2"/>
  <c r="AZ25" i="2"/>
  <c r="AN25" i="2"/>
  <c r="BT24" i="2"/>
  <c r="BH24" i="2"/>
  <c r="AV24" i="2"/>
  <c r="AJ24" i="2"/>
  <c r="BP23" i="2"/>
  <c r="BD23" i="2"/>
  <c r="AR23" i="2"/>
  <c r="BL22" i="2"/>
  <c r="BW83" i="2"/>
  <c r="BS54" i="2"/>
  <c r="AQ49" i="2"/>
  <c r="BT45" i="2"/>
  <c r="AU44" i="2"/>
  <c r="BZ42" i="2"/>
  <c r="BW41" i="2"/>
  <c r="BO39" i="2"/>
  <c r="BK38" i="2"/>
  <c r="BC36" i="2"/>
  <c r="AU34" i="2"/>
  <c r="BJ32" i="2"/>
  <c r="AU31" i="2"/>
  <c r="BK28" i="2"/>
  <c r="AW27" i="2"/>
  <c r="AL26" i="2"/>
  <c r="BO24" i="2"/>
  <c r="AZ23" i="2"/>
  <c r="BW21" i="2"/>
  <c r="AM21" i="2"/>
  <c r="AZ20" i="2"/>
  <c r="BQ19" i="2"/>
  <c r="AS19" i="2"/>
  <c r="BM18" i="2"/>
  <c r="AO18" i="2"/>
  <c r="BI17" i="2"/>
  <c r="BQ16" i="2"/>
  <c r="AS16" i="2"/>
  <c r="BM15" i="2"/>
  <c r="AO15" i="2"/>
  <c r="BU14" i="2"/>
  <c r="AW14" i="2"/>
  <c r="BQ13" i="2"/>
  <c r="AS13" i="2"/>
  <c r="BM12" i="2"/>
  <c r="AO12" i="2"/>
  <c r="BU11" i="2"/>
  <c r="AW11" i="2"/>
  <c r="BQ10" i="2"/>
  <c r="BE10" i="2"/>
  <c r="BX9" i="2"/>
  <c r="BA9" i="2"/>
  <c r="BU8" i="2"/>
  <c r="AW8" i="2"/>
  <c r="BQ7" i="2"/>
  <c r="AS7" i="2"/>
  <c r="BM6" i="2"/>
  <c r="AO6" i="2"/>
  <c r="BI5" i="2"/>
  <c r="AW5" i="2"/>
  <c r="BQ4" i="2"/>
  <c r="AS4" i="2"/>
  <c r="BA13" i="2"/>
  <c r="BE11" i="2"/>
  <c r="BU9" i="2"/>
  <c r="AS8" i="2"/>
  <c r="BI6" i="2"/>
  <c r="BX4" i="2"/>
  <c r="BK75" i="2"/>
  <c r="AW54" i="2"/>
  <c r="BN48" i="2"/>
  <c r="BS45" i="2"/>
  <c r="AS44" i="2"/>
  <c r="BY42" i="2"/>
  <c r="BV41" i="2"/>
  <c r="BR40" i="2"/>
  <c r="BN39" i="2"/>
  <c r="BJ38" i="2"/>
  <c r="BF37" i="2"/>
  <c r="BB36" i="2"/>
  <c r="AX35" i="2"/>
  <c r="AT34" i="2"/>
  <c r="AQ33" i="2"/>
  <c r="BE32" i="2"/>
  <c r="BT31" i="2"/>
  <c r="AT31" i="2"/>
  <c r="BG30" i="2"/>
  <c r="BW29" i="2"/>
  <c r="AS29" i="2"/>
  <c r="BH28" i="2"/>
  <c r="BY27" i="2"/>
  <c r="AU27" i="2"/>
  <c r="BK26" i="2"/>
  <c r="BX25" i="2"/>
  <c r="AV25" i="2"/>
  <c r="BN24" i="2"/>
  <c r="BZ23" i="2"/>
  <c r="AY23" i="2"/>
  <c r="BR22" i="2"/>
  <c r="AV22" i="2"/>
  <c r="BV21" i="2"/>
  <c r="BD21" i="2"/>
  <c r="AL21" i="2"/>
  <c r="BM20" i="2"/>
  <c r="AY20" i="2"/>
  <c r="AK20" i="2"/>
  <c r="BP19" i="2"/>
  <c r="BD19" i="2"/>
  <c r="AR19" i="2"/>
  <c r="BL18" i="2"/>
  <c r="AZ18" i="2"/>
  <c r="AN18" i="2"/>
  <c r="BT17" i="2"/>
  <c r="BH17" i="2"/>
  <c r="AV17" i="2"/>
  <c r="AJ17" i="2"/>
  <c r="BP16" i="2"/>
  <c r="BD16" i="2"/>
  <c r="AR16" i="2"/>
  <c r="BL15" i="2"/>
  <c r="AZ15" i="2"/>
  <c r="AN15" i="2"/>
  <c r="BT14" i="2"/>
  <c r="BH14" i="2"/>
  <c r="AV14" i="2"/>
  <c r="AJ14" i="2"/>
  <c r="BP13" i="2"/>
  <c r="BD13" i="2"/>
  <c r="AR13" i="2"/>
  <c r="BL12" i="2"/>
  <c r="AZ12" i="2"/>
  <c r="AN12" i="2"/>
  <c r="BT11" i="2"/>
  <c r="BH11" i="2"/>
  <c r="AV11" i="2"/>
  <c r="AJ11" i="2"/>
  <c r="BP10" i="2"/>
  <c r="BD10" i="2"/>
  <c r="AR10" i="2"/>
  <c r="BL9" i="2"/>
  <c r="AZ9" i="2"/>
  <c r="AN9" i="2"/>
  <c r="BT8" i="2"/>
  <c r="BH8" i="2"/>
  <c r="AV8" i="2"/>
  <c r="AJ8" i="2"/>
  <c r="BP7" i="2"/>
  <c r="BD7" i="2"/>
  <c r="AR7" i="2"/>
  <c r="BL6" i="2"/>
  <c r="AZ6" i="2"/>
  <c r="AN6" i="2"/>
  <c r="BT5" i="2"/>
  <c r="BH5" i="2"/>
  <c r="AV5" i="2"/>
  <c r="AJ5" i="2"/>
  <c r="BP4" i="2"/>
  <c r="BD4" i="2"/>
  <c r="AR4" i="2"/>
  <c r="AY18" i="2"/>
  <c r="BC16" i="2"/>
  <c r="BW15" i="2"/>
  <c r="AY15" i="2"/>
  <c r="BS14" i="2"/>
  <c r="AU14" i="2"/>
  <c r="BO13" i="2"/>
  <c r="AQ13" i="2"/>
  <c r="BK12" i="2"/>
  <c r="AM12" i="2"/>
  <c r="AU11" i="2"/>
  <c r="BO10" i="2"/>
  <c r="AQ10" i="2"/>
  <c r="BW9" i="2"/>
  <c r="AY9" i="2"/>
  <c r="BS8" i="2"/>
  <c r="AU8" i="2"/>
  <c r="BO7" i="2"/>
  <c r="AQ7" i="2"/>
  <c r="BK6" i="2"/>
  <c r="AM6" i="2"/>
  <c r="BG5" i="2"/>
  <c r="BZ4" i="2"/>
  <c r="BC4" i="2"/>
  <c r="BC30" i="2"/>
  <c r="BW23" i="2"/>
  <c r="AT22" i="2"/>
  <c r="AJ21" i="2"/>
  <c r="BY19" i="2"/>
  <c r="AP19" i="2"/>
  <c r="AX18" i="2"/>
  <c r="BF17" i="2"/>
  <c r="BB16" i="2"/>
  <c r="BJ15" i="2"/>
  <c r="BR14" i="2"/>
  <c r="BY13" i="2"/>
  <c r="AP13" i="2"/>
  <c r="AX12" i="2"/>
  <c r="BF11" i="2"/>
  <c r="BN10" i="2"/>
  <c r="BV9" i="2"/>
  <c r="BR8" i="2"/>
  <c r="BY7" i="2"/>
  <c r="AP7" i="2"/>
  <c r="AX6" i="2"/>
  <c r="BF5" i="2"/>
  <c r="BN4" i="2"/>
  <c r="BQ14" i="2"/>
  <c r="BI12" i="2"/>
  <c r="BQ11" i="2"/>
  <c r="AO10" i="2"/>
  <c r="BE8" i="2"/>
  <c r="AO7" i="2"/>
  <c r="BE5" i="2"/>
  <c r="AQ71" i="2"/>
  <c r="BD59" i="2"/>
  <c r="BU53" i="2"/>
  <c r="AU48" i="2"/>
  <c r="BH45" i="2"/>
  <c r="AJ44" i="2"/>
  <c r="BS42" i="2"/>
  <c r="BO41" i="2"/>
  <c r="BK40" i="2"/>
  <c r="BG39" i="2"/>
  <c r="BC38" i="2"/>
  <c r="AY37" i="2"/>
  <c r="AU36" i="2"/>
  <c r="AQ35" i="2"/>
  <c r="AM34" i="2"/>
  <c r="AP33" i="2"/>
  <c r="BC32" i="2"/>
  <c r="BS31" i="2"/>
  <c r="AO31" i="2"/>
  <c r="BD30" i="2"/>
  <c r="BV29" i="2"/>
  <c r="AQ29" i="2"/>
  <c r="BG28" i="2"/>
  <c r="BU27" i="2"/>
  <c r="AR27" i="2"/>
  <c r="BJ26" i="2"/>
  <c r="BW25" i="2"/>
  <c r="AU25" i="2"/>
  <c r="BI24" i="2"/>
  <c r="AX23" i="2"/>
  <c r="BN22" i="2"/>
  <c r="AU22" i="2"/>
  <c r="BU21" i="2"/>
  <c r="BC21" i="2"/>
  <c r="AK21" i="2"/>
  <c r="BL20" i="2"/>
  <c r="AX20" i="2"/>
  <c r="BZ19" i="2"/>
  <c r="BO19" i="2"/>
  <c r="BC19" i="2"/>
  <c r="AQ19" i="2"/>
  <c r="BW18" i="2"/>
  <c r="BK18" i="2"/>
  <c r="AM18" i="2"/>
  <c r="BS17" i="2"/>
  <c r="BG17" i="2"/>
  <c r="AU17" i="2"/>
  <c r="BZ16" i="2"/>
  <c r="BO16" i="2"/>
  <c r="AQ16" i="2"/>
  <c r="BK15" i="2"/>
  <c r="AM15" i="2"/>
  <c r="BG14" i="2"/>
  <c r="BZ13" i="2"/>
  <c r="BC13" i="2"/>
  <c r="BW12" i="2"/>
  <c r="AY12" i="2"/>
  <c r="BS11" i="2"/>
  <c r="BG11" i="2"/>
  <c r="BZ10" i="2"/>
  <c r="BC10" i="2"/>
  <c r="BK9" i="2"/>
  <c r="AM9" i="2"/>
  <c r="BG8" i="2"/>
  <c r="BZ7" i="2"/>
  <c r="BC7" i="2"/>
  <c r="BW6" i="2"/>
  <c r="AY6" i="2"/>
  <c r="BS5" i="2"/>
  <c r="AU5" i="2"/>
  <c r="BO4" i="2"/>
  <c r="AQ4" i="2"/>
  <c r="BQ29" i="2"/>
  <c r="AT25" i="2"/>
  <c r="AS23" i="2"/>
  <c r="BT21" i="2"/>
  <c r="BK20" i="2"/>
  <c r="BN19" i="2"/>
  <c r="BV18" i="2"/>
  <c r="AL18" i="2"/>
  <c r="AT17" i="2"/>
  <c r="BN16" i="2"/>
  <c r="BV15" i="2"/>
  <c r="AL15" i="2"/>
  <c r="AT14" i="2"/>
  <c r="BB13" i="2"/>
  <c r="BJ12" i="2"/>
  <c r="AL12" i="2"/>
  <c r="AT11" i="2"/>
  <c r="BB10" i="2"/>
  <c r="BJ9" i="2"/>
  <c r="AX9" i="2"/>
  <c r="BF8" i="2"/>
  <c r="BN7" i="2"/>
  <c r="BV6" i="2"/>
  <c r="AL6" i="2"/>
  <c r="BY4" i="2"/>
  <c r="AP4" i="2"/>
  <c r="BM13" i="2"/>
  <c r="AS11" i="2"/>
  <c r="BQ8" i="2"/>
  <c r="BU6" i="2"/>
  <c r="AS5" i="2"/>
  <c r="BQ69" i="2"/>
  <c r="BZ58" i="2"/>
  <c r="AZ53" i="2"/>
  <c r="BQ47" i="2"/>
  <c r="BB45" i="2"/>
  <c r="BW43" i="2"/>
  <c r="BO42" i="2"/>
  <c r="BK41" i="2"/>
  <c r="BG40" i="2"/>
  <c r="BC39" i="2"/>
  <c r="AY38" i="2"/>
  <c r="AU37" i="2"/>
  <c r="AQ36" i="2"/>
  <c r="AM35" i="2"/>
  <c r="BZ33" i="2"/>
  <c r="AK33" i="2"/>
  <c r="AZ32" i="2"/>
  <c r="BR31" i="2"/>
  <c r="AM31" i="2"/>
  <c r="AN29" i="2"/>
  <c r="BF28" i="2"/>
  <c r="BS27" i="2"/>
  <c r="AQ27" i="2"/>
  <c r="BE26" i="2"/>
  <c r="BT25" i="2"/>
  <c r="BG24" i="2"/>
  <c r="BM22" i="2"/>
  <c r="BB21" i="2"/>
  <c r="AW20" i="2"/>
  <c r="BB19" i="2"/>
  <c r="BJ18" i="2"/>
  <c r="BR17" i="2"/>
  <c r="BY16" i="2"/>
  <c r="AP16" i="2"/>
  <c r="AX15" i="2"/>
  <c r="BF14" i="2"/>
  <c r="BN13" i="2"/>
  <c r="BV12" i="2"/>
  <c r="BR11" i="2"/>
  <c r="BY10" i="2"/>
  <c r="AP10" i="2"/>
  <c r="AL9" i="2"/>
  <c r="AT8" i="2"/>
  <c r="BB7" i="2"/>
  <c r="BJ6" i="2"/>
  <c r="BR5" i="2"/>
  <c r="AT5" i="2"/>
  <c r="BB4" i="2"/>
  <c r="AS14" i="2"/>
  <c r="BM10" i="2"/>
  <c r="AW9" i="2"/>
  <c r="BM7" i="2"/>
  <c r="AK6" i="2"/>
  <c r="BA4" i="2"/>
  <c r="BI68" i="2"/>
  <c r="BF58" i="2"/>
  <c r="AW47" i="2"/>
  <c r="BA45" i="2"/>
  <c r="BU43" i="2"/>
  <c r="BN42" i="2"/>
  <c r="BJ41" i="2"/>
  <c r="BF40" i="2"/>
  <c r="BB39" i="2"/>
  <c r="AX38" i="2"/>
  <c r="AT37" i="2"/>
  <c r="AP36" i="2"/>
  <c r="AL35" i="2"/>
  <c r="BY33" i="2"/>
  <c r="BZ32" i="2"/>
  <c r="AY32" i="2"/>
  <c r="BM31" i="2"/>
  <c r="AJ31" i="2"/>
  <c r="BB30" i="2"/>
  <c r="BO29" i="2"/>
  <c r="AM29" i="2"/>
  <c r="BA28" i="2"/>
  <c r="BP27" i="2"/>
  <c r="AP27" i="2"/>
  <c r="BC26" i="2"/>
  <c r="BS25" i="2"/>
  <c r="AO25" i="2"/>
  <c r="BD24" i="2"/>
  <c r="BV23" i="2"/>
  <c r="AQ23" i="2"/>
  <c r="BK22" i="2"/>
  <c r="AQ22" i="2"/>
  <c r="BS21" i="2"/>
  <c r="AY21" i="2"/>
  <c r="BZ20" i="2"/>
  <c r="BJ20" i="2"/>
  <c r="AU20" i="2"/>
  <c r="BX19" i="2"/>
  <c r="BM19" i="2"/>
  <c r="BA19" i="2"/>
  <c r="AO19" i="2"/>
  <c r="BU18" i="2"/>
  <c r="BI18" i="2"/>
  <c r="AW18" i="2"/>
  <c r="AK18" i="2"/>
  <c r="BQ17" i="2"/>
  <c r="BE17" i="2"/>
  <c r="AS17" i="2"/>
  <c r="BX16" i="2"/>
  <c r="BM16" i="2"/>
  <c r="BA16" i="2"/>
  <c r="AO16" i="2"/>
  <c r="BU15" i="2"/>
  <c r="BI15" i="2"/>
  <c r="AW15" i="2"/>
  <c r="AK15" i="2"/>
  <c r="BE14" i="2"/>
  <c r="AO13" i="2"/>
  <c r="BU12" i="2"/>
  <c r="AW12" i="2"/>
  <c r="AK12" i="2"/>
  <c r="BA10" i="2"/>
  <c r="AK9" i="2"/>
  <c r="BA7" i="2"/>
  <c r="BQ5" i="2"/>
  <c r="AO4" i="2"/>
  <c r="BE67" i="2"/>
  <c r="AM58" i="2"/>
  <c r="BC52" i="2"/>
  <c r="BT46" i="2"/>
  <c r="AP45" i="2"/>
  <c r="BM43" i="2"/>
  <c r="BG42" i="2"/>
  <c r="BC41" i="2"/>
  <c r="AY40" i="2"/>
  <c r="AU39" i="2"/>
  <c r="AQ38" i="2"/>
  <c r="AM37" i="2"/>
  <c r="BZ35" i="2"/>
  <c r="BW34" i="2"/>
  <c r="BS33" i="2"/>
  <c r="AX32" i="2"/>
  <c r="BK31" i="2"/>
  <c r="BZ30" i="2"/>
  <c r="AW30" i="2"/>
  <c r="BL29" i="2"/>
  <c r="AL29" i="2"/>
  <c r="AY28" i="2"/>
  <c r="BO27" i="2"/>
  <c r="AK27" i="2"/>
  <c r="AZ26" i="2"/>
  <c r="BR25" i="2"/>
  <c r="AM25" i="2"/>
  <c r="BC24" i="2"/>
  <c r="BQ23" i="2"/>
  <c r="AN23" i="2"/>
  <c r="BH22" i="2"/>
  <c r="AP22" i="2"/>
  <c r="BP21" i="2"/>
  <c r="AX21" i="2"/>
  <c r="BI20" i="2"/>
  <c r="AT20" i="2"/>
  <c r="BL19" i="2"/>
  <c r="AZ19" i="2"/>
  <c r="AN19" i="2"/>
  <c r="BT18" i="2"/>
  <c r="BH18" i="2"/>
  <c r="AV18" i="2"/>
  <c r="AJ18" i="2"/>
  <c r="BP17" i="2"/>
  <c r="BD17" i="2"/>
  <c r="AR17" i="2"/>
  <c r="BL16" i="2"/>
  <c r="AZ16" i="2"/>
  <c r="AN16" i="2"/>
  <c r="BT15" i="2"/>
  <c r="BH15" i="2"/>
  <c r="AV15" i="2"/>
  <c r="AJ15" i="2"/>
  <c r="BP14" i="2"/>
  <c r="BD14" i="2"/>
  <c r="AR14" i="2"/>
  <c r="BL13" i="2"/>
  <c r="AZ13" i="2"/>
  <c r="AN13" i="2"/>
  <c r="BT12" i="2"/>
  <c r="BH12" i="2"/>
  <c r="AV12" i="2"/>
  <c r="AJ12" i="2"/>
  <c r="BP11" i="2"/>
  <c r="BD11" i="2"/>
  <c r="AR11" i="2"/>
  <c r="BL10" i="2"/>
  <c r="AZ10" i="2"/>
  <c r="AN10" i="2"/>
  <c r="BT9" i="2"/>
  <c r="BH9" i="2"/>
  <c r="AV9" i="2"/>
  <c r="AJ9" i="2"/>
  <c r="BP8" i="2"/>
  <c r="BD8" i="2"/>
  <c r="AR8" i="2"/>
  <c r="BL7" i="2"/>
  <c r="AZ7" i="2"/>
  <c r="AN7" i="2"/>
  <c r="BT6" i="2"/>
  <c r="BH6" i="2"/>
  <c r="AV6" i="2"/>
  <c r="AJ6" i="2"/>
  <c r="BP5" i="2"/>
  <c r="BD5" i="2"/>
  <c r="AR5" i="2"/>
  <c r="BL4" i="2"/>
  <c r="AZ4" i="2"/>
  <c r="AN4" i="2"/>
  <c r="AQ5" i="2"/>
  <c r="BK4" i="2"/>
  <c r="AM4" i="2"/>
  <c r="BG51" i="2"/>
  <c r="AP39" i="2"/>
  <c r="BR34" i="2"/>
  <c r="BG31" i="2"/>
  <c r="BJ29" i="2"/>
  <c r="BI27" i="2"/>
  <c r="BK25" i="2"/>
  <c r="BL23" i="2"/>
  <c r="AN22" i="2"/>
  <c r="BV20" i="2"/>
  <c r="BV19" i="2"/>
  <c r="AL19" i="2"/>
  <c r="AT18" i="2"/>
  <c r="BN17" i="2"/>
  <c r="BJ16" i="2"/>
  <c r="AL16" i="2"/>
  <c r="BY14" i="2"/>
  <c r="BV13" i="2"/>
  <c r="AL13" i="2"/>
  <c r="AT12" i="2"/>
  <c r="BN11" i="2"/>
  <c r="BV10" i="2"/>
  <c r="AL10" i="2"/>
  <c r="AT9" i="2"/>
  <c r="BN8" i="2"/>
  <c r="BV7" i="2"/>
  <c r="AL7" i="2"/>
  <c r="AT6" i="2"/>
  <c r="BB5" i="2"/>
  <c r="BJ4" i="2"/>
  <c r="AN26" i="2"/>
  <c r="BG19" i="2"/>
  <c r="BW17" i="2"/>
  <c r="BG16" i="2"/>
  <c r="BK14" i="2"/>
  <c r="AU13" i="2"/>
  <c r="BW11" i="2"/>
  <c r="BS10" i="2"/>
  <c r="BC9" i="2"/>
  <c r="AM8" i="2"/>
  <c r="BC6" i="2"/>
  <c r="AM5" i="2"/>
  <c r="BA66" i="2"/>
  <c r="BI57" i="2"/>
  <c r="BY51" i="2"/>
  <c r="BM46" i="2"/>
  <c r="AJ45" i="2"/>
  <c r="BI43" i="2"/>
  <c r="BC42" i="2"/>
  <c r="AY41" i="2"/>
  <c r="AU40" i="2"/>
  <c r="AQ39" i="2"/>
  <c r="AM38" i="2"/>
  <c r="BZ36" i="2"/>
  <c r="BW35" i="2"/>
  <c r="BS34" i="2"/>
  <c r="BO33" i="2"/>
  <c r="BW32" i="2"/>
  <c r="AS32" i="2"/>
  <c r="BH31" i="2"/>
  <c r="BY30" i="2"/>
  <c r="AU30" i="2"/>
  <c r="BK29" i="2"/>
  <c r="BX28" i="2"/>
  <c r="AV28" i="2"/>
  <c r="BN27" i="2"/>
  <c r="BZ26" i="2"/>
  <c r="AY26" i="2"/>
  <c r="BM25" i="2"/>
  <c r="AJ25" i="2"/>
  <c r="BB24" i="2"/>
  <c r="BO23" i="2"/>
  <c r="AM23" i="2"/>
  <c r="BG22" i="2"/>
  <c r="AO22" i="2"/>
  <c r="BO21" i="2"/>
  <c r="AW21" i="2"/>
  <c r="BW20" i="2"/>
  <c r="BG20" i="2"/>
  <c r="AS20" i="2"/>
  <c r="BW19" i="2"/>
  <c r="BK19" i="2"/>
  <c r="AY19" i="2"/>
  <c r="AM19" i="2"/>
  <c r="BS18" i="2"/>
  <c r="BG18" i="2"/>
  <c r="AU18" i="2"/>
  <c r="BZ17" i="2"/>
  <c r="BO17" i="2"/>
  <c r="BC17" i="2"/>
  <c r="AQ17" i="2"/>
  <c r="BW16" i="2"/>
  <c r="BK16" i="2"/>
  <c r="AY16" i="2"/>
  <c r="AM16" i="2"/>
  <c r="BS15" i="2"/>
  <c r="BG15" i="2"/>
  <c r="AU15" i="2"/>
  <c r="BZ14" i="2"/>
  <c r="BO14" i="2"/>
  <c r="BC14" i="2"/>
  <c r="AQ14" i="2"/>
  <c r="BW13" i="2"/>
  <c r="BK13" i="2"/>
  <c r="AY13" i="2"/>
  <c r="AM13" i="2"/>
  <c r="BS12" i="2"/>
  <c r="BG12" i="2"/>
  <c r="AU12" i="2"/>
  <c r="BZ11" i="2"/>
  <c r="BO11" i="2"/>
  <c r="BC11" i="2"/>
  <c r="AQ11" i="2"/>
  <c r="BW10" i="2"/>
  <c r="BK10" i="2"/>
  <c r="AY10" i="2"/>
  <c r="AM10" i="2"/>
  <c r="BS9" i="2"/>
  <c r="BG9" i="2"/>
  <c r="AU9" i="2"/>
  <c r="BZ8" i="2"/>
  <c r="BO8" i="2"/>
  <c r="BC8" i="2"/>
  <c r="AQ8" i="2"/>
  <c r="BW7" i="2"/>
  <c r="BK7" i="2"/>
  <c r="AY7" i="2"/>
  <c r="AM7" i="2"/>
  <c r="BS6" i="2"/>
  <c r="BG6" i="2"/>
  <c r="AU6" i="2"/>
  <c r="BZ5" i="2"/>
  <c r="BO5" i="2"/>
  <c r="BC5" i="2"/>
  <c r="BW4" i="2"/>
  <c r="AY4" i="2"/>
  <c r="AO57" i="2"/>
  <c r="AT40" i="2"/>
  <c r="BV35" i="2"/>
  <c r="BV32" i="2"/>
  <c r="BU30" i="2"/>
  <c r="AU28" i="2"/>
  <c r="AX26" i="2"/>
  <c r="AW24" i="2"/>
  <c r="AL23" i="2"/>
  <c r="BN21" i="2"/>
  <c r="BF20" i="2"/>
  <c r="BJ19" i="2"/>
  <c r="BR18" i="2"/>
  <c r="BY17" i="2"/>
  <c r="AP17" i="2"/>
  <c r="AX16" i="2"/>
  <c r="BF15" i="2"/>
  <c r="BN14" i="2"/>
  <c r="AP14" i="2"/>
  <c r="AX13" i="2"/>
  <c r="BF12" i="2"/>
  <c r="BB11" i="2"/>
  <c r="BJ10" i="2"/>
  <c r="BR9" i="2"/>
  <c r="BY8" i="2"/>
  <c r="AP8" i="2"/>
  <c r="BJ7" i="2"/>
  <c r="BR6" i="2"/>
  <c r="BY5" i="2"/>
  <c r="BV4" i="2"/>
  <c r="AL4" i="2"/>
  <c r="BS24" i="2"/>
  <c r="BZ18" i="2"/>
  <c r="BK17" i="2"/>
  <c r="BZ15" i="2"/>
  <c r="AY14" i="2"/>
  <c r="BZ12" i="2"/>
  <c r="AY11" i="2"/>
  <c r="AU10" i="2"/>
  <c r="BW8" i="2"/>
  <c r="BG7" i="2"/>
  <c r="AQ6" i="2"/>
  <c r="BG4" i="2"/>
  <c r="AW65" i="2"/>
  <c r="BL46" i="2"/>
  <c r="BZ44" i="2"/>
  <c r="BH43" i="2"/>
  <c r="BB42" i="2"/>
  <c r="AX41" i="2"/>
  <c r="AL38" i="2"/>
  <c r="BY36" i="2"/>
  <c r="BN33" i="2"/>
  <c r="AQ32" i="2"/>
  <c r="AR30" i="2"/>
  <c r="BW28" i="2"/>
  <c r="BZ24" i="2"/>
  <c r="BF22" i="2"/>
  <c r="AV21" i="2"/>
  <c r="AR20" i="2"/>
  <c r="AX19" i="2"/>
  <c r="BF18" i="2"/>
  <c r="BB17" i="2"/>
  <c r="BV16" i="2"/>
  <c r="BR15" i="2"/>
  <c r="AT15" i="2"/>
  <c r="BB14" i="2"/>
  <c r="BJ13" i="2"/>
  <c r="BR12" i="2"/>
  <c r="BY11" i="2"/>
  <c r="AP11" i="2"/>
  <c r="AX10" i="2"/>
  <c r="BF9" i="2"/>
  <c r="BB8" i="2"/>
  <c r="AX7" i="2"/>
  <c r="BF6" i="2"/>
  <c r="BN5" i="2"/>
  <c r="AP5" i="2"/>
  <c r="AX4" i="2"/>
  <c r="BE23" i="2"/>
  <c r="BO18" i="2"/>
  <c r="BS16" i="2"/>
  <c r="BC15" i="2"/>
  <c r="AM14" i="2"/>
  <c r="BO12" i="2"/>
  <c r="BK11" i="2"/>
  <c r="BZ9" i="2"/>
  <c r="BK8" i="2"/>
  <c r="BZ6" i="2"/>
  <c r="BK5" i="2"/>
  <c r="AU4" i="2"/>
  <c r="AS64" i="2"/>
  <c r="BL56" i="2"/>
  <c r="AK51" i="2"/>
  <c r="AZ46" i="2"/>
  <c r="BP44" i="2"/>
  <c r="AZ43" i="2"/>
  <c r="AU42" i="2"/>
  <c r="AQ41" i="2"/>
  <c r="AM40" i="2"/>
  <c r="BZ38" i="2"/>
  <c r="BW37" i="2"/>
  <c r="BS36" i="2"/>
  <c r="BO35" i="2"/>
  <c r="BK34" i="2"/>
  <c r="BG33" i="2"/>
  <c r="BQ32" i="2"/>
  <c r="AN32" i="2"/>
  <c r="BF31" i="2"/>
  <c r="BS30" i="2"/>
  <c r="AQ30" i="2"/>
  <c r="BE29" i="2"/>
  <c r="BT28" i="2"/>
  <c r="AT28" i="2"/>
  <c r="BG27" i="2"/>
  <c r="BW26" i="2"/>
  <c r="AS26" i="2"/>
  <c r="BH25" i="2"/>
  <c r="BY24" i="2"/>
  <c r="AU24" i="2"/>
  <c r="BK23" i="2"/>
  <c r="BY22" i="2"/>
  <c r="BC22" i="2"/>
  <c r="AM22" i="2"/>
  <c r="BK21" i="2"/>
  <c r="AU21" i="2"/>
  <c r="BS20" i="2"/>
  <c r="BE20" i="2"/>
  <c r="AQ20" i="2"/>
  <c r="BU19" i="2"/>
  <c r="BI19" i="2"/>
  <c r="AW19" i="2"/>
  <c r="AK19" i="2"/>
  <c r="BQ18" i="2"/>
  <c r="BE18" i="2"/>
  <c r="AS18" i="2"/>
  <c r="BX17" i="2"/>
  <c r="BM17" i="2"/>
  <c r="BA17" i="2"/>
  <c r="AO17" i="2"/>
  <c r="BU16" i="2"/>
  <c r="BI16" i="2"/>
  <c r="AW16" i="2"/>
  <c r="AK16" i="2"/>
  <c r="BQ15" i="2"/>
  <c r="BE15" i="2"/>
  <c r="AS15" i="2"/>
  <c r="BX14" i="2"/>
  <c r="BM14" i="2"/>
  <c r="BA14" i="2"/>
  <c r="AO14" i="2"/>
  <c r="BU13" i="2"/>
  <c r="BI13" i="2"/>
  <c r="AW13" i="2"/>
  <c r="AK13" i="2"/>
  <c r="BQ12" i="2"/>
  <c r="BE12" i="2"/>
  <c r="AS12" i="2"/>
  <c r="BX11" i="2"/>
  <c r="BM11" i="2"/>
  <c r="BA11" i="2"/>
  <c r="AO11" i="2"/>
  <c r="BU10" i="2"/>
  <c r="BI10" i="2"/>
  <c r="AW10" i="2"/>
  <c r="AK10" i="2"/>
  <c r="BQ9" i="2"/>
  <c r="BE9" i="2"/>
  <c r="AS9" i="2"/>
  <c r="BX8" i="2"/>
  <c r="BM8" i="2"/>
  <c r="BA8" i="2"/>
  <c r="AO8" i="2"/>
  <c r="BU7" i="2"/>
  <c r="BI7" i="2"/>
  <c r="AW7" i="2"/>
  <c r="AK7" i="2"/>
  <c r="BQ6" i="2"/>
  <c r="BE6" i="2"/>
  <c r="AS6" i="2"/>
  <c r="BX5" i="2"/>
  <c r="BM5" i="2"/>
  <c r="BA5" i="2"/>
  <c r="AO5" i="2"/>
  <c r="BU4" i="2"/>
  <c r="BI4" i="2"/>
  <c r="AW4" i="2"/>
  <c r="AK4" i="2"/>
  <c r="BT13" i="2"/>
  <c r="AV13" i="2"/>
  <c r="BP12" i="2"/>
  <c r="BD12" i="2"/>
  <c r="BL11" i="2"/>
  <c r="AN11" i="2"/>
  <c r="BH10" i="2"/>
  <c r="AV10" i="2"/>
  <c r="BP9" i="2"/>
  <c r="AR9" i="2"/>
  <c r="BL8" i="2"/>
  <c r="AN8" i="2"/>
  <c r="BH7" i="2"/>
  <c r="AJ7" i="2"/>
  <c r="BD6" i="2"/>
  <c r="AZ5" i="2"/>
  <c r="BT4" i="2"/>
  <c r="BH4" i="2"/>
  <c r="AJ4" i="2"/>
  <c r="BO55" i="2"/>
  <c r="AS46" i="2"/>
  <c r="AU43" i="2"/>
  <c r="AL41" i="2"/>
  <c r="BV38" i="2"/>
  <c r="BN36" i="2"/>
  <c r="BF34" i="2"/>
  <c r="BL32" i="2"/>
  <c r="AY31" i="2"/>
  <c r="AK30" i="2"/>
  <c r="BR28" i="2"/>
  <c r="BC27" i="2"/>
  <c r="BF25" i="2"/>
  <c r="BW22" i="2"/>
  <c r="BZ21" i="2"/>
  <c r="AQ21" i="2"/>
  <c r="BC20" i="2"/>
  <c r="BS19" i="2"/>
  <c r="BC18" i="2"/>
  <c r="AY17" i="2"/>
  <c r="AU16" i="2"/>
  <c r="AQ15" i="2"/>
  <c r="BG13" i="2"/>
  <c r="AQ12" i="2"/>
  <c r="BG10" i="2"/>
  <c r="AQ9" i="2"/>
  <c r="BS7" i="2"/>
  <c r="BO6" i="2"/>
  <c r="AY5" i="2"/>
  <c r="AO63" i="2"/>
  <c r="AR56" i="2"/>
  <c r="BI50" i="2"/>
  <c r="AT46" i="2"/>
  <c r="BJ44" i="2"/>
  <c r="AV43" i="2"/>
  <c r="AQ42" i="2"/>
  <c r="AM41" i="2"/>
  <c r="BZ39" i="2"/>
  <c r="BW38" i="2"/>
  <c r="BS37" i="2"/>
  <c r="BO36" i="2"/>
  <c r="BK35" i="2"/>
  <c r="BG34" i="2"/>
  <c r="BC33" i="2"/>
  <c r="BO32" i="2"/>
  <c r="AM32" i="2"/>
  <c r="BA31" i="2"/>
  <c r="BP30" i="2"/>
  <c r="AP30" i="2"/>
  <c r="BC29" i="2"/>
  <c r="BS28" i="2"/>
  <c r="AO28" i="2"/>
  <c r="BD27" i="2"/>
  <c r="BV26" i="2"/>
  <c r="AQ26" i="2"/>
  <c r="BG25" i="2"/>
  <c r="BU24" i="2"/>
  <c r="AR24" i="2"/>
  <c r="BJ23" i="2"/>
  <c r="BX22" i="2"/>
  <c r="BB22" i="2"/>
  <c r="AJ22" i="2"/>
  <c r="BJ21" i="2"/>
  <c r="AR21" i="2"/>
  <c r="BR20" i="2"/>
  <c r="BD20" i="2"/>
  <c r="AO20" i="2"/>
  <c r="BT19" i="2"/>
  <c r="BH19" i="2"/>
  <c r="AV19" i="2"/>
  <c r="AJ19" i="2"/>
  <c r="BP18" i="2"/>
  <c r="BD18" i="2"/>
  <c r="AR18" i="2"/>
  <c r="BL17" i="2"/>
  <c r="AZ17" i="2"/>
  <c r="AN17" i="2"/>
  <c r="BT16" i="2"/>
  <c r="BH16" i="2"/>
  <c r="AV16" i="2"/>
  <c r="AJ16" i="2"/>
  <c r="BP15" i="2"/>
  <c r="BD15" i="2"/>
  <c r="AR15" i="2"/>
  <c r="BL14" i="2"/>
  <c r="AZ14" i="2"/>
  <c r="AN14" i="2"/>
  <c r="BH13" i="2"/>
  <c r="AJ13" i="2"/>
  <c r="AR12" i="2"/>
  <c r="AZ11" i="2"/>
  <c r="BT10" i="2"/>
  <c r="AJ10" i="2"/>
  <c r="BD9" i="2"/>
  <c r="AZ8" i="2"/>
  <c r="BT7" i="2"/>
  <c r="AV7" i="2"/>
  <c r="BP6" i="2"/>
  <c r="AR6" i="2"/>
  <c r="BL5" i="2"/>
  <c r="AN5" i="2"/>
  <c r="AV4" i="2"/>
  <c r="AK62" i="2"/>
  <c r="AN50" i="2"/>
  <c r="BI44" i="2"/>
  <c r="AP42" i="2"/>
  <c r="BY39" i="2"/>
  <c r="BR37" i="2"/>
  <c r="BJ35" i="2"/>
  <c r="BB33" i="2"/>
  <c r="AL32" i="2"/>
  <c r="BO30" i="2"/>
  <c r="AZ29" i="2"/>
  <c r="AM28" i="2"/>
  <c r="BQ26" i="2"/>
  <c r="AQ24" i="2"/>
  <c r="BA22" i="2"/>
  <c r="BI21" i="2"/>
  <c r="BQ20" i="2"/>
  <c r="AN20" i="2"/>
  <c r="AU19" i="2"/>
  <c r="AQ18" i="2"/>
  <c r="AM17" i="2"/>
  <c r="BO15" i="2"/>
  <c r="BW14" i="2"/>
  <c r="BS13" i="2"/>
  <c r="BC12" i="2"/>
  <c r="AM11" i="2"/>
  <c r="BO9" i="2"/>
  <c r="AY8" i="2"/>
  <c r="AU7" i="2"/>
  <c r="BW5" i="2"/>
  <c r="BS4" i="2"/>
  <c r="AM61" i="2"/>
  <c r="AT55" i="2"/>
  <c r="BL49" i="2"/>
  <c r="BY45" i="2"/>
  <c r="AY44" i="2"/>
  <c r="AM43" i="2"/>
  <c r="BZ41" i="2"/>
  <c r="BW40" i="2"/>
  <c r="BS39" i="2"/>
  <c r="BO38" i="2"/>
  <c r="BK37" i="2"/>
  <c r="BG36" i="2"/>
  <c r="BC35" i="2"/>
  <c r="AY34" i="2"/>
  <c r="AW33" i="2"/>
  <c r="BK32" i="2"/>
  <c r="BX31" i="2"/>
  <c r="AV31" i="2"/>
  <c r="BN30" i="2"/>
  <c r="BZ29" i="2"/>
  <c r="AY29" i="2"/>
  <c r="BM28" i="2"/>
  <c r="AJ28" i="2"/>
  <c r="BB27" i="2"/>
  <c r="BO26" i="2"/>
  <c r="AM26" i="2"/>
  <c r="BA25" i="2"/>
  <c r="BP24" i="2"/>
  <c r="AP24" i="2"/>
  <c r="BC23" i="2"/>
  <c r="BT22" i="2"/>
  <c r="AZ22" i="2"/>
  <c r="BY21" i="2"/>
  <c r="BH21" i="2"/>
  <c r="AP21" i="2"/>
  <c r="BP20" i="2"/>
  <c r="BA20" i="2"/>
  <c r="AM20" i="2"/>
  <c r="BR19" i="2"/>
  <c r="BF19" i="2"/>
  <c r="AT19" i="2"/>
  <c r="BY18" i="2"/>
  <c r="BN18" i="2"/>
  <c r="BB18" i="2"/>
  <c r="AP18" i="2"/>
  <c r="BV17" i="2"/>
  <c r="BJ17" i="2"/>
  <c r="AX17" i="2"/>
  <c r="AL17" i="2"/>
  <c r="BR16" i="2"/>
  <c r="BF16" i="2"/>
  <c r="AT16" i="2"/>
  <c r="BY15" i="2"/>
  <c r="BN15" i="2"/>
  <c r="BB15" i="2"/>
  <c r="AP15" i="2"/>
  <c r="BV14" i="2"/>
  <c r="BJ14" i="2"/>
  <c r="AX14" i="2"/>
  <c r="AL14" i="2"/>
  <c r="BR13" i="2"/>
  <c r="BF13" i="2"/>
  <c r="AT13" i="2"/>
  <c r="BY12" i="2"/>
  <c r="BN12" i="2"/>
  <c r="BB12" i="2"/>
  <c r="AP12" i="2"/>
  <c r="BV11" i="2"/>
  <c r="BJ11" i="2"/>
  <c r="AX11" i="2"/>
  <c r="AL11" i="2"/>
  <c r="BR10" i="2"/>
  <c r="BF10" i="2"/>
  <c r="AT10" i="2"/>
  <c r="BY9" i="2"/>
  <c r="BN9" i="2"/>
  <c r="BB9" i="2"/>
  <c r="AP9" i="2"/>
  <c r="BV8" i="2"/>
  <c r="BJ8" i="2"/>
  <c r="AX8" i="2"/>
  <c r="AL8" i="2"/>
  <c r="BR7" i="2"/>
  <c r="BF7" i="2"/>
  <c r="AT7" i="2"/>
  <c r="BY6" i="2"/>
  <c r="BN6" i="2"/>
  <c r="BB6" i="2"/>
  <c r="AP6" i="2"/>
  <c r="BV5" i="2"/>
  <c r="BJ5" i="2"/>
  <c r="AX5" i="2"/>
  <c r="AL5" i="2"/>
  <c r="BR4" i="2"/>
  <c r="BF4" i="2"/>
  <c r="AT4" i="2"/>
  <c r="BB60" i="2"/>
  <c r="BS40" i="2"/>
  <c r="BG37" i="2"/>
  <c r="AY35" i="2"/>
  <c r="AU33" i="2"/>
  <c r="BW31" i="2"/>
  <c r="BI30" i="2"/>
  <c r="AX29" i="2"/>
  <c r="BZ27" i="2"/>
  <c r="BL26" i="2"/>
  <c r="AY25" i="2"/>
  <c r="AK24" i="2"/>
  <c r="BS22" i="2"/>
  <c r="AY22" i="2"/>
  <c r="BG21" i="2"/>
  <c r="BO20" i="2"/>
  <c r="AL20" i="2"/>
  <c r="BE19" i="2"/>
  <c r="BX18" i="2"/>
  <c r="BA18" i="2"/>
  <c r="BU17" i="2"/>
  <c r="AW17" i="2"/>
  <c r="AK17" i="2"/>
  <c r="BE16" i="2"/>
  <c r="BX15" i="2"/>
  <c r="BA15" i="2"/>
  <c r="BI14" i="2"/>
  <c r="AK14" i="2"/>
  <c r="BE13" i="2"/>
  <c r="BX12" i="2"/>
  <c r="BA12" i="2"/>
  <c r="BI11" i="2"/>
  <c r="AK11" i="2"/>
  <c r="AS10" i="2"/>
  <c r="BM9" i="2"/>
  <c r="AO9" i="2"/>
  <c r="BI8" i="2"/>
  <c r="AK8" i="2"/>
  <c r="BE7" i="2"/>
  <c r="BX6" i="2"/>
  <c r="BA6" i="2"/>
  <c r="BU5" i="2"/>
  <c r="AK5" i="2"/>
  <c r="BE4" i="2"/>
  <c r="BX13" i="2"/>
  <c r="BX10" i="2"/>
  <c r="BI9" i="2"/>
  <c r="BX7" i="2"/>
  <c r="AW6" i="2"/>
  <c r="BM4" i="2"/>
  <c r="AI174" i="2"/>
  <c r="AI103" i="2"/>
  <c r="AI175" i="2"/>
  <c r="AI68" i="2"/>
  <c r="AI128" i="2"/>
  <c r="AI21" i="2"/>
  <c r="AI105" i="2"/>
  <c r="AI165" i="2"/>
  <c r="AI57" i="2"/>
  <c r="AI44" i="2"/>
  <c r="AI9" i="2"/>
  <c r="AI10" i="2"/>
  <c r="AI22" i="2"/>
  <c r="AI34" i="2"/>
  <c r="AI46" i="2"/>
  <c r="AI58" i="2"/>
  <c r="AI70" i="2"/>
  <c r="AI82" i="2"/>
  <c r="AI94" i="2"/>
  <c r="AI106" i="2"/>
  <c r="AI118" i="2"/>
  <c r="AI130" i="2"/>
  <c r="AI142" i="2"/>
  <c r="AI154" i="2"/>
  <c r="AI166" i="2"/>
  <c r="AI178" i="2"/>
  <c r="AI12" i="2"/>
  <c r="AI48" i="2"/>
  <c r="AI72" i="2"/>
  <c r="AI96" i="2"/>
  <c r="AI120" i="2"/>
  <c r="AI144" i="2"/>
  <c r="AI168" i="2"/>
  <c r="AI13" i="2"/>
  <c r="AI37" i="2"/>
  <c r="AI61" i="2"/>
  <c r="AI85" i="2"/>
  <c r="AI109" i="2"/>
  <c r="AI133" i="2"/>
  <c r="AI157" i="2"/>
  <c r="AI14" i="2"/>
  <c r="AI50" i="2"/>
  <c r="AI74" i="2"/>
  <c r="AI98" i="2"/>
  <c r="AI122" i="2"/>
  <c r="AI146" i="2"/>
  <c r="AI170" i="2"/>
  <c r="AI27" i="2"/>
  <c r="AI63" i="2"/>
  <c r="AI87" i="2"/>
  <c r="AI123" i="2"/>
  <c r="AI147" i="2"/>
  <c r="AI171" i="2"/>
  <c r="AI79" i="2"/>
  <c r="AI127" i="2"/>
  <c r="AI20" i="2"/>
  <c r="AI104" i="2"/>
  <c r="AI164" i="2"/>
  <c r="AI69" i="2"/>
  <c r="AI153" i="2"/>
  <c r="AI11" i="2"/>
  <c r="AI23" i="2"/>
  <c r="AI35" i="2"/>
  <c r="AI47" i="2"/>
  <c r="AI59" i="2"/>
  <c r="AI71" i="2"/>
  <c r="AI83" i="2"/>
  <c r="AI95" i="2"/>
  <c r="AI107" i="2"/>
  <c r="AI119" i="2"/>
  <c r="AI131" i="2"/>
  <c r="AI143" i="2"/>
  <c r="AI155" i="2"/>
  <c r="AI167" i="2"/>
  <c r="AI179" i="2"/>
  <c r="AI24" i="2"/>
  <c r="AI36" i="2"/>
  <c r="AI60" i="2"/>
  <c r="AI84" i="2"/>
  <c r="AI108" i="2"/>
  <c r="AI132" i="2"/>
  <c r="AI156" i="2"/>
  <c r="AI180" i="2"/>
  <c r="AI25" i="2"/>
  <c r="AI49" i="2"/>
  <c r="AI73" i="2"/>
  <c r="AI97" i="2"/>
  <c r="AI121" i="2"/>
  <c r="AI145" i="2"/>
  <c r="AI169" i="2"/>
  <c r="AI26" i="2"/>
  <c r="AI38" i="2"/>
  <c r="AI62" i="2"/>
  <c r="AI86" i="2"/>
  <c r="AI110" i="2"/>
  <c r="AI134" i="2"/>
  <c r="AI158" i="2"/>
  <c r="AI15" i="2"/>
  <c r="AI39" i="2"/>
  <c r="AI51" i="2"/>
  <c r="AI75" i="2"/>
  <c r="AI111" i="2"/>
  <c r="AI135" i="2"/>
  <c r="AI159" i="2"/>
  <c r="AI67" i="2"/>
  <c r="AI115" i="2"/>
  <c r="AI163" i="2"/>
  <c r="AI56" i="2"/>
  <c r="AI116" i="2"/>
  <c r="AI176" i="2"/>
  <c r="AI45" i="2"/>
  <c r="AI129" i="2"/>
  <c r="AI99" i="2"/>
  <c r="AI139" i="2"/>
  <c r="AI32" i="2"/>
  <c r="AI92" i="2"/>
  <c r="AI152" i="2"/>
  <c r="AI93" i="2"/>
  <c r="AI141" i="2"/>
  <c r="AI81" i="2"/>
  <c r="AI16" i="2"/>
  <c r="AI28" i="2"/>
  <c r="AI40" i="2"/>
  <c r="AI52" i="2"/>
  <c r="AI64" i="2"/>
  <c r="AI76" i="2"/>
  <c r="AI88" i="2"/>
  <c r="AI100" i="2"/>
  <c r="AI112" i="2"/>
  <c r="AI124" i="2"/>
  <c r="AI136" i="2"/>
  <c r="AI148" i="2"/>
  <c r="AI160" i="2"/>
  <c r="AI172" i="2"/>
  <c r="AI5" i="2"/>
  <c r="AI17" i="2"/>
  <c r="AI29" i="2"/>
  <c r="AI41" i="2"/>
  <c r="AI53" i="2"/>
  <c r="AI65" i="2"/>
  <c r="AI77" i="2"/>
  <c r="AI89" i="2"/>
  <c r="AI101" i="2"/>
  <c r="AI113" i="2"/>
  <c r="AI125" i="2"/>
  <c r="AI137" i="2"/>
  <c r="AI149" i="2"/>
  <c r="AI161" i="2"/>
  <c r="AI173" i="2"/>
  <c r="AI6" i="2"/>
  <c r="AI18" i="2"/>
  <c r="AI30" i="2"/>
  <c r="AI42" i="2"/>
  <c r="AI54" i="2"/>
  <c r="AI66" i="2"/>
  <c r="AI78" i="2"/>
  <c r="AI90" i="2"/>
  <c r="AI102" i="2"/>
  <c r="AI114" i="2"/>
  <c r="AI126" i="2"/>
  <c r="AI138" i="2"/>
  <c r="AI150" i="2"/>
  <c r="AI162" i="2"/>
  <c r="AI7" i="2"/>
  <c r="AI19" i="2"/>
  <c r="AI31" i="2"/>
  <c r="AI43" i="2"/>
  <c r="AI55" i="2"/>
  <c r="AI91" i="2"/>
  <c r="AI151" i="2"/>
  <c r="AI8" i="2"/>
  <c r="AI80" i="2"/>
  <c r="AI140" i="2"/>
  <c r="AI33" i="2"/>
  <c r="AI117" i="2"/>
  <c r="AI177" i="2"/>
  <c r="AI4" i="2"/>
  <c r="AH5" i="2"/>
  <c r="AH17" i="2"/>
  <c r="AH29" i="2"/>
  <c r="AH41" i="2"/>
  <c r="AH53" i="2"/>
  <c r="AH65" i="2"/>
  <c r="AH77" i="2"/>
  <c r="AH89" i="2"/>
  <c r="AH101" i="2"/>
  <c r="AH113" i="2"/>
  <c r="AH125" i="2"/>
  <c r="AH137" i="2"/>
  <c r="AH149" i="2"/>
  <c r="AH161" i="2"/>
  <c r="AH173" i="2"/>
  <c r="AH43" i="2"/>
  <c r="AH79" i="2"/>
  <c r="AH127" i="2"/>
  <c r="AH163" i="2"/>
  <c r="AH135" i="2"/>
  <c r="AH6" i="2"/>
  <c r="AH18" i="2"/>
  <c r="AH30" i="2"/>
  <c r="AH42" i="2"/>
  <c r="AH54" i="2"/>
  <c r="AH66" i="2"/>
  <c r="AH78" i="2"/>
  <c r="AH90" i="2"/>
  <c r="AH102" i="2"/>
  <c r="AH114" i="2"/>
  <c r="AH126" i="2"/>
  <c r="AH138" i="2"/>
  <c r="AH150" i="2"/>
  <c r="AH162" i="2"/>
  <c r="AH174" i="2"/>
  <c r="AH31" i="2"/>
  <c r="AH103" i="2"/>
  <c r="AH175" i="2"/>
  <c r="AH159" i="2"/>
  <c r="AH7" i="2"/>
  <c r="AH19" i="2"/>
  <c r="AH67" i="2"/>
  <c r="AH91" i="2"/>
  <c r="AH151" i="2"/>
  <c r="AH8" i="2"/>
  <c r="AH20" i="2"/>
  <c r="AH32" i="2"/>
  <c r="AH44" i="2"/>
  <c r="AH56" i="2"/>
  <c r="AH68" i="2"/>
  <c r="AH80" i="2"/>
  <c r="AH92" i="2"/>
  <c r="AH104" i="2"/>
  <c r="AH116" i="2"/>
  <c r="AH128" i="2"/>
  <c r="AH140" i="2"/>
  <c r="AH152" i="2"/>
  <c r="AH164" i="2"/>
  <c r="AH176" i="2"/>
  <c r="AH98" i="2"/>
  <c r="AH134" i="2"/>
  <c r="AH15" i="2"/>
  <c r="AH9" i="2"/>
  <c r="AH21" i="2"/>
  <c r="AH33" i="2"/>
  <c r="AH45" i="2"/>
  <c r="AH57" i="2"/>
  <c r="AH69" i="2"/>
  <c r="AH81" i="2"/>
  <c r="AH93" i="2"/>
  <c r="AH105" i="2"/>
  <c r="AH117" i="2"/>
  <c r="AH129" i="2"/>
  <c r="AH141" i="2"/>
  <c r="AH153" i="2"/>
  <c r="AH165" i="2"/>
  <c r="AH177" i="2"/>
  <c r="AH86" i="2"/>
  <c r="AH146" i="2"/>
  <c r="AH27" i="2"/>
  <c r="AH123" i="2"/>
  <c r="AH10" i="2"/>
  <c r="AH22" i="2"/>
  <c r="AH34" i="2"/>
  <c r="AH46" i="2"/>
  <c r="AH58" i="2"/>
  <c r="AH70" i="2"/>
  <c r="AH82" i="2"/>
  <c r="AH94" i="2"/>
  <c r="AH106" i="2"/>
  <c r="AH118" i="2"/>
  <c r="AH130" i="2"/>
  <c r="AH142" i="2"/>
  <c r="AH154" i="2"/>
  <c r="AH166" i="2"/>
  <c r="AH178" i="2"/>
  <c r="AH74" i="2"/>
  <c r="AH51" i="2"/>
  <c r="AH11" i="2"/>
  <c r="AH23" i="2"/>
  <c r="AH35" i="2"/>
  <c r="AH47" i="2"/>
  <c r="AH59" i="2"/>
  <c r="AH71" i="2"/>
  <c r="AH83" i="2"/>
  <c r="AH95" i="2"/>
  <c r="AH107" i="2"/>
  <c r="AH119" i="2"/>
  <c r="AH131" i="2"/>
  <c r="AH143" i="2"/>
  <c r="AH155" i="2"/>
  <c r="AH167" i="2"/>
  <c r="AH179" i="2"/>
  <c r="AH62" i="2"/>
  <c r="AH158" i="2"/>
  <c r="AH63" i="2"/>
  <c r="AH147" i="2"/>
  <c r="AH12" i="2"/>
  <c r="AH24" i="2"/>
  <c r="AH36" i="2"/>
  <c r="AH48" i="2"/>
  <c r="AH60" i="2"/>
  <c r="AH72" i="2"/>
  <c r="AH84" i="2"/>
  <c r="AH96" i="2"/>
  <c r="AH108" i="2"/>
  <c r="AH120" i="2"/>
  <c r="AH132" i="2"/>
  <c r="AH144" i="2"/>
  <c r="AH156" i="2"/>
  <c r="AH168" i="2"/>
  <c r="AH180" i="2"/>
  <c r="AH50" i="2"/>
  <c r="AH122" i="2"/>
  <c r="AH39" i="2"/>
  <c r="AH99" i="2"/>
  <c r="AH13" i="2"/>
  <c r="AH25" i="2"/>
  <c r="AH37" i="2"/>
  <c r="AH49" i="2"/>
  <c r="AH61" i="2"/>
  <c r="AH73" i="2"/>
  <c r="AH85" i="2"/>
  <c r="AH97" i="2"/>
  <c r="AH109" i="2"/>
  <c r="AH121" i="2"/>
  <c r="AH133" i="2"/>
  <c r="AH145" i="2"/>
  <c r="AH157" i="2"/>
  <c r="AH169" i="2"/>
  <c r="AH26" i="2"/>
  <c r="AH170" i="2"/>
  <c r="AH75" i="2"/>
  <c r="AH171" i="2"/>
  <c r="AH14" i="2"/>
  <c r="AH38" i="2"/>
  <c r="AH110" i="2"/>
  <c r="AH111" i="2"/>
  <c r="AH16" i="2"/>
  <c r="AH28" i="2"/>
  <c r="AH40" i="2"/>
  <c r="AH52" i="2"/>
  <c r="AH64" i="2"/>
  <c r="AH76" i="2"/>
  <c r="AH88" i="2"/>
  <c r="AH100" i="2"/>
  <c r="AH112" i="2"/>
  <c r="AH124" i="2"/>
  <c r="AH136" i="2"/>
  <c r="AH148" i="2"/>
  <c r="AH160" i="2"/>
  <c r="AH172" i="2"/>
  <c r="AH55" i="2"/>
  <c r="AH115" i="2"/>
  <c r="AH139" i="2"/>
  <c r="AH87" i="2"/>
  <c r="AH4" i="2"/>
  <c r="AG41" i="2"/>
  <c r="AG173" i="2"/>
  <c r="AG66" i="2"/>
  <c r="AG90" i="2"/>
  <c r="AG114" i="2"/>
  <c r="AG138" i="2"/>
  <c r="AG162" i="2"/>
  <c r="AG7" i="2"/>
  <c r="AG43" i="2"/>
  <c r="AG67" i="2"/>
  <c r="AG91" i="2"/>
  <c r="AG115" i="2"/>
  <c r="AG139" i="2"/>
  <c r="AG44" i="2"/>
  <c r="AG80" i="2"/>
  <c r="AG152" i="2"/>
  <c r="AG93" i="2"/>
  <c r="AG164" i="2"/>
  <c r="AG117" i="2"/>
  <c r="AG8" i="2"/>
  <c r="AG140" i="2"/>
  <c r="AG9" i="2"/>
  <c r="AG21" i="2"/>
  <c r="AG69" i="2"/>
  <c r="AG10" i="2"/>
  <c r="AG22" i="2"/>
  <c r="AG34" i="2"/>
  <c r="AG46" i="2"/>
  <c r="AG58" i="2"/>
  <c r="AG70" i="2"/>
  <c r="AG82" i="2"/>
  <c r="AG94" i="2"/>
  <c r="AG106" i="2"/>
  <c r="AG118" i="2"/>
  <c r="AG130" i="2"/>
  <c r="AG142" i="2"/>
  <c r="AG154" i="2"/>
  <c r="AG166" i="2"/>
  <c r="AG178" i="2"/>
  <c r="AG24" i="2"/>
  <c r="AG48" i="2"/>
  <c r="AG84" i="2"/>
  <c r="AG108" i="2"/>
  <c r="AG120" i="2"/>
  <c r="AG144" i="2"/>
  <c r="AG168" i="2"/>
  <c r="AG13" i="2"/>
  <c r="AG49" i="2"/>
  <c r="AG85" i="2"/>
  <c r="AG109" i="2"/>
  <c r="AG133" i="2"/>
  <c r="AG157" i="2"/>
  <c r="AG26" i="2"/>
  <c r="AG74" i="2"/>
  <c r="AG110" i="2"/>
  <c r="AG146" i="2"/>
  <c r="AG27" i="2"/>
  <c r="AG63" i="2"/>
  <c r="AG99" i="2"/>
  <c r="AG135" i="2"/>
  <c r="AG171" i="2"/>
  <c r="AG20" i="2"/>
  <c r="AG104" i="2"/>
  <c r="AG81" i="2"/>
  <c r="AG177" i="2"/>
  <c r="AG11" i="2"/>
  <c r="AG23" i="2"/>
  <c r="AG35" i="2"/>
  <c r="AG47" i="2"/>
  <c r="AG59" i="2"/>
  <c r="AG71" i="2"/>
  <c r="AG83" i="2"/>
  <c r="AG95" i="2"/>
  <c r="AG107" i="2"/>
  <c r="AG119" i="2"/>
  <c r="AG131" i="2"/>
  <c r="AG143" i="2"/>
  <c r="AG155" i="2"/>
  <c r="AG167" i="2"/>
  <c r="AG179" i="2"/>
  <c r="AG12" i="2"/>
  <c r="AG36" i="2"/>
  <c r="AG72" i="2"/>
  <c r="AG96" i="2"/>
  <c r="AG132" i="2"/>
  <c r="AG156" i="2"/>
  <c r="AG180" i="2"/>
  <c r="AG25" i="2"/>
  <c r="AG37" i="2"/>
  <c r="AG61" i="2"/>
  <c r="AG73" i="2"/>
  <c r="AG97" i="2"/>
  <c r="AG121" i="2"/>
  <c r="AG145" i="2"/>
  <c r="AG169" i="2"/>
  <c r="AG38" i="2"/>
  <c r="AG50" i="2"/>
  <c r="AG86" i="2"/>
  <c r="AG122" i="2"/>
  <c r="AG158" i="2"/>
  <c r="AG15" i="2"/>
  <c r="AG51" i="2"/>
  <c r="AG87" i="2"/>
  <c r="AG123" i="2"/>
  <c r="AG159" i="2"/>
  <c r="AG175" i="2"/>
  <c r="AG68" i="2"/>
  <c r="AG128" i="2"/>
  <c r="AG45" i="2"/>
  <c r="AG129" i="2"/>
  <c r="AG60" i="2"/>
  <c r="AG14" i="2"/>
  <c r="AG62" i="2"/>
  <c r="AG98" i="2"/>
  <c r="AG134" i="2"/>
  <c r="AG170" i="2"/>
  <c r="AG39" i="2"/>
  <c r="AG75" i="2"/>
  <c r="AG111" i="2"/>
  <c r="AG147" i="2"/>
  <c r="AG151" i="2"/>
  <c r="AG32" i="2"/>
  <c r="AG92" i="2"/>
  <c r="AG176" i="2"/>
  <c r="AG105" i="2"/>
  <c r="AG165" i="2"/>
  <c r="AG33" i="2"/>
  <c r="AG153" i="2"/>
  <c r="AG16" i="2"/>
  <c r="AG28" i="2"/>
  <c r="AG40" i="2"/>
  <c r="AG52" i="2"/>
  <c r="AG64" i="2"/>
  <c r="AG76" i="2"/>
  <c r="AG88" i="2"/>
  <c r="AG100" i="2"/>
  <c r="AG112" i="2"/>
  <c r="AG124" i="2"/>
  <c r="AG136" i="2"/>
  <c r="AG148" i="2"/>
  <c r="AG160" i="2"/>
  <c r="AG172" i="2"/>
  <c r="AG5" i="2"/>
  <c r="AG17" i="2"/>
  <c r="AG29" i="2"/>
  <c r="AG53" i="2"/>
  <c r="AG65" i="2"/>
  <c r="AG77" i="2"/>
  <c r="AG89" i="2"/>
  <c r="AG101" i="2"/>
  <c r="AG113" i="2"/>
  <c r="AG125" i="2"/>
  <c r="AG137" i="2"/>
  <c r="AG149" i="2"/>
  <c r="AG161" i="2"/>
  <c r="AG6" i="2"/>
  <c r="AG18" i="2"/>
  <c r="AG30" i="2"/>
  <c r="AG42" i="2"/>
  <c r="AG54" i="2"/>
  <c r="AG78" i="2"/>
  <c r="AG102" i="2"/>
  <c r="AG126" i="2"/>
  <c r="AG150" i="2"/>
  <c r="AG174" i="2"/>
  <c r="AG19" i="2"/>
  <c r="AG31" i="2"/>
  <c r="AG55" i="2"/>
  <c r="AG79" i="2"/>
  <c r="AG103" i="2"/>
  <c r="AG127" i="2"/>
  <c r="AG163" i="2"/>
  <c r="AG56" i="2"/>
  <c r="AG116" i="2"/>
  <c r="AG57" i="2"/>
  <c r="AG141" i="2"/>
  <c r="AG4" i="2"/>
  <c r="AF5" i="2"/>
  <c r="AF17" i="2"/>
  <c r="AF29" i="2"/>
  <c r="AF41" i="2"/>
  <c r="AF53" i="2"/>
  <c r="AF65" i="2"/>
  <c r="AF77" i="2"/>
  <c r="AF89" i="2"/>
  <c r="AF101" i="2"/>
  <c r="AF113" i="2"/>
  <c r="AF125" i="2"/>
  <c r="AF137" i="2"/>
  <c r="AF149" i="2"/>
  <c r="AF161" i="2"/>
  <c r="AF173" i="2"/>
  <c r="AF18" i="2"/>
  <c r="AF30" i="2"/>
  <c r="AF42" i="2"/>
  <c r="AF66" i="2"/>
  <c r="AF78" i="2"/>
  <c r="AF102" i="2"/>
  <c r="AF126" i="2"/>
  <c r="AF150" i="2"/>
  <c r="AF174" i="2"/>
  <c r="AF128" i="2"/>
  <c r="AF7" i="2"/>
  <c r="AF19" i="2"/>
  <c r="AF31" i="2"/>
  <c r="AF43" i="2"/>
  <c r="AF55" i="2"/>
  <c r="AF67" i="2"/>
  <c r="AF79" i="2"/>
  <c r="AF91" i="2"/>
  <c r="AF103" i="2"/>
  <c r="AF115" i="2"/>
  <c r="AF127" i="2"/>
  <c r="AF139" i="2"/>
  <c r="AF151" i="2"/>
  <c r="AF163" i="2"/>
  <c r="AF175" i="2"/>
  <c r="AF8" i="2"/>
  <c r="AF20" i="2"/>
  <c r="AF32" i="2"/>
  <c r="AF44" i="2"/>
  <c r="AF56" i="2"/>
  <c r="AF68" i="2"/>
  <c r="AF92" i="2"/>
  <c r="AF104" i="2"/>
  <c r="AF140" i="2"/>
  <c r="AF80" i="2"/>
  <c r="AF9" i="2"/>
  <c r="AF21" i="2"/>
  <c r="AF33" i="2"/>
  <c r="AF45" i="2"/>
  <c r="AF57" i="2"/>
  <c r="AF69" i="2"/>
  <c r="AF81" i="2"/>
  <c r="AF93" i="2"/>
  <c r="AF105" i="2"/>
  <c r="AF117" i="2"/>
  <c r="AF129" i="2"/>
  <c r="AF141" i="2"/>
  <c r="AF153" i="2"/>
  <c r="AF165" i="2"/>
  <c r="AF177" i="2"/>
  <c r="AF26" i="2"/>
  <c r="AF98" i="2"/>
  <c r="AF158" i="2"/>
  <c r="AF51" i="2"/>
  <c r="AF111" i="2"/>
  <c r="AF171" i="2"/>
  <c r="AF176" i="2"/>
  <c r="AF10" i="2"/>
  <c r="AF22" i="2"/>
  <c r="AF34" i="2"/>
  <c r="AF46" i="2"/>
  <c r="AF58" i="2"/>
  <c r="AF70" i="2"/>
  <c r="AF82" i="2"/>
  <c r="AF94" i="2"/>
  <c r="AF106" i="2"/>
  <c r="AF118" i="2"/>
  <c r="AF130" i="2"/>
  <c r="AF142" i="2"/>
  <c r="AF154" i="2"/>
  <c r="AF166" i="2"/>
  <c r="AF178" i="2"/>
  <c r="AF38" i="2"/>
  <c r="AF134" i="2"/>
  <c r="AF39" i="2"/>
  <c r="AF99" i="2"/>
  <c r="AF147" i="2"/>
  <c r="AF11" i="2"/>
  <c r="AF23" i="2"/>
  <c r="AF35" i="2"/>
  <c r="AF47" i="2"/>
  <c r="AF59" i="2"/>
  <c r="AF71" i="2"/>
  <c r="AF83" i="2"/>
  <c r="AF95" i="2"/>
  <c r="AF107" i="2"/>
  <c r="AF119" i="2"/>
  <c r="AF131" i="2"/>
  <c r="AF143" i="2"/>
  <c r="AF155" i="2"/>
  <c r="AF167" i="2"/>
  <c r="AF179" i="2"/>
  <c r="AF50" i="2"/>
  <c r="AF86" i="2"/>
  <c r="AF122" i="2"/>
  <c r="AF15" i="2"/>
  <c r="AF75" i="2"/>
  <c r="AF135" i="2"/>
  <c r="AF164" i="2"/>
  <c r="AF12" i="2"/>
  <c r="AF24" i="2"/>
  <c r="AF36" i="2"/>
  <c r="AF48" i="2"/>
  <c r="AF60" i="2"/>
  <c r="AF72" i="2"/>
  <c r="AF84" i="2"/>
  <c r="AF96" i="2"/>
  <c r="AF108" i="2"/>
  <c r="AF120" i="2"/>
  <c r="AF132" i="2"/>
  <c r="AF144" i="2"/>
  <c r="AF156" i="2"/>
  <c r="AF168" i="2"/>
  <c r="AF180" i="2"/>
  <c r="AF62" i="2"/>
  <c r="AF170" i="2"/>
  <c r="AF63" i="2"/>
  <c r="AF123" i="2"/>
  <c r="AF152" i="2"/>
  <c r="AF13" i="2"/>
  <c r="AF25" i="2"/>
  <c r="AF37" i="2"/>
  <c r="AF49" i="2"/>
  <c r="AF61" i="2"/>
  <c r="AF73" i="2"/>
  <c r="AF85" i="2"/>
  <c r="AF97" i="2"/>
  <c r="AF109" i="2"/>
  <c r="AF121" i="2"/>
  <c r="AF133" i="2"/>
  <c r="AF145" i="2"/>
  <c r="AF157" i="2"/>
  <c r="AF169" i="2"/>
  <c r="AF14" i="2"/>
  <c r="AF74" i="2"/>
  <c r="AF110" i="2"/>
  <c r="AF146" i="2"/>
  <c r="AF27" i="2"/>
  <c r="AF87" i="2"/>
  <c r="AF159" i="2"/>
  <c r="AF16" i="2"/>
  <c r="AF28" i="2"/>
  <c r="AF40" i="2"/>
  <c r="AF52" i="2"/>
  <c r="AF64" i="2"/>
  <c r="AF76" i="2"/>
  <c r="AF88" i="2"/>
  <c r="AF100" i="2"/>
  <c r="AF112" i="2"/>
  <c r="AF124" i="2"/>
  <c r="AF136" i="2"/>
  <c r="AF148" i="2"/>
  <c r="AF160" i="2"/>
  <c r="AF172" i="2"/>
  <c r="AF6" i="2"/>
  <c r="AF54" i="2"/>
  <c r="AF90" i="2"/>
  <c r="AF114" i="2"/>
  <c r="AF138" i="2"/>
  <c r="AF162" i="2"/>
  <c r="AF116" i="2"/>
  <c r="AF4" i="2"/>
  <c r="AE5" i="2"/>
  <c r="AE17" i="2"/>
  <c r="AE29" i="2"/>
  <c r="AE41" i="2"/>
  <c r="AE53" i="2"/>
  <c r="AE65" i="2"/>
  <c r="AE77" i="2"/>
  <c r="AE89" i="2"/>
  <c r="AE101" i="2"/>
  <c r="AE113" i="2"/>
  <c r="AE125" i="2"/>
  <c r="AE137" i="2"/>
  <c r="AE149" i="2"/>
  <c r="AE161" i="2"/>
  <c r="AE173" i="2"/>
  <c r="AE18" i="2"/>
  <c r="AE54" i="2"/>
  <c r="AE78" i="2"/>
  <c r="AE102" i="2"/>
  <c r="AE126" i="2"/>
  <c r="AE150" i="2"/>
  <c r="AE174" i="2"/>
  <c r="AE85" i="2"/>
  <c r="AE145" i="2"/>
  <c r="AE74" i="2"/>
  <c r="AE158" i="2"/>
  <c r="AE75" i="2"/>
  <c r="AE159" i="2"/>
  <c r="AE7" i="2"/>
  <c r="AE19" i="2"/>
  <c r="AE31" i="2"/>
  <c r="AE43" i="2"/>
  <c r="AE55" i="2"/>
  <c r="AE67" i="2"/>
  <c r="AE79" i="2"/>
  <c r="AE91" i="2"/>
  <c r="AE103" i="2"/>
  <c r="AE115" i="2"/>
  <c r="AE127" i="2"/>
  <c r="AE139" i="2"/>
  <c r="AE151" i="2"/>
  <c r="AE163" i="2"/>
  <c r="AE175" i="2"/>
  <c r="AE9" i="2"/>
  <c r="AE45" i="2"/>
  <c r="AE57" i="2"/>
  <c r="AE81" i="2"/>
  <c r="AE105" i="2"/>
  <c r="AE129" i="2"/>
  <c r="AE141" i="2"/>
  <c r="AE165" i="2"/>
  <c r="AE37" i="2"/>
  <c r="AE109" i="2"/>
  <c r="AE14" i="2"/>
  <c r="AE110" i="2"/>
  <c r="AE51" i="2"/>
  <c r="AE135" i="2"/>
  <c r="AE8" i="2"/>
  <c r="AE20" i="2"/>
  <c r="AE32" i="2"/>
  <c r="AE44" i="2"/>
  <c r="AE56" i="2"/>
  <c r="AE68" i="2"/>
  <c r="AE80" i="2"/>
  <c r="AE92" i="2"/>
  <c r="AE104" i="2"/>
  <c r="AE116" i="2"/>
  <c r="AE128" i="2"/>
  <c r="AE140" i="2"/>
  <c r="AE152" i="2"/>
  <c r="AE164" i="2"/>
  <c r="AE176" i="2"/>
  <c r="AE21" i="2"/>
  <c r="AE33" i="2"/>
  <c r="AE69" i="2"/>
  <c r="AE93" i="2"/>
  <c r="AE117" i="2"/>
  <c r="AE153" i="2"/>
  <c r="AE177" i="2"/>
  <c r="AE73" i="2"/>
  <c r="AE26" i="2"/>
  <c r="AE134" i="2"/>
  <c r="AE63" i="2"/>
  <c r="AE147" i="2"/>
  <c r="AE10" i="2"/>
  <c r="AE22" i="2"/>
  <c r="AE34" i="2"/>
  <c r="AE46" i="2"/>
  <c r="AE58" i="2"/>
  <c r="AE70" i="2"/>
  <c r="AE82" i="2"/>
  <c r="AE94" i="2"/>
  <c r="AE106" i="2"/>
  <c r="AE118" i="2"/>
  <c r="AE130" i="2"/>
  <c r="AE142" i="2"/>
  <c r="AE154" i="2"/>
  <c r="AE166" i="2"/>
  <c r="AE178" i="2"/>
  <c r="AE12" i="2"/>
  <c r="AE60" i="2"/>
  <c r="AE96" i="2"/>
  <c r="AE120" i="2"/>
  <c r="AE144" i="2"/>
  <c r="AE156" i="2"/>
  <c r="AE180" i="2"/>
  <c r="AE25" i="2"/>
  <c r="AE97" i="2"/>
  <c r="AE169" i="2"/>
  <c r="AE62" i="2"/>
  <c r="AE146" i="2"/>
  <c r="AE39" i="2"/>
  <c r="AE123" i="2"/>
  <c r="AE11" i="2"/>
  <c r="AE23" i="2"/>
  <c r="AE35" i="2"/>
  <c r="AE47" i="2"/>
  <c r="AE59" i="2"/>
  <c r="AE71" i="2"/>
  <c r="AE83" i="2"/>
  <c r="AE95" i="2"/>
  <c r="AE107" i="2"/>
  <c r="AE119" i="2"/>
  <c r="AE131" i="2"/>
  <c r="AE143" i="2"/>
  <c r="AE155" i="2"/>
  <c r="AE167" i="2"/>
  <c r="AE179" i="2"/>
  <c r="AE24" i="2"/>
  <c r="AE48" i="2"/>
  <c r="AE72" i="2"/>
  <c r="AE84" i="2"/>
  <c r="AE108" i="2"/>
  <c r="AE132" i="2"/>
  <c r="AE168" i="2"/>
  <c r="AE13" i="2"/>
  <c r="AE61" i="2"/>
  <c r="AE121" i="2"/>
  <c r="AE50" i="2"/>
  <c r="AE122" i="2"/>
  <c r="AE15" i="2"/>
  <c r="AE111" i="2"/>
  <c r="AE36" i="2"/>
  <c r="AE157" i="2"/>
  <c r="AE86" i="2"/>
  <c r="AE170" i="2"/>
  <c r="AE87" i="2"/>
  <c r="AE171" i="2"/>
  <c r="AE16" i="2"/>
  <c r="AE28" i="2"/>
  <c r="AE40" i="2"/>
  <c r="AE52" i="2"/>
  <c r="AE64" i="2"/>
  <c r="AE76" i="2"/>
  <c r="AE88" i="2"/>
  <c r="AE100" i="2"/>
  <c r="AE112" i="2"/>
  <c r="AE124" i="2"/>
  <c r="AE136" i="2"/>
  <c r="AE148" i="2"/>
  <c r="AE160" i="2"/>
  <c r="AE172" i="2"/>
  <c r="AE6" i="2"/>
  <c r="AE30" i="2"/>
  <c r="AE42" i="2"/>
  <c r="AE66" i="2"/>
  <c r="AE90" i="2"/>
  <c r="AE114" i="2"/>
  <c r="AE138" i="2"/>
  <c r="AE162" i="2"/>
  <c r="AE49" i="2"/>
  <c r="AE133" i="2"/>
  <c r="AE38" i="2"/>
  <c r="AE98" i="2"/>
  <c r="AE27" i="2"/>
  <c r="AE99" i="2"/>
  <c r="AE4" i="2"/>
  <c r="AD10" i="2"/>
  <c r="AD22" i="2"/>
  <c r="AD34" i="2"/>
  <c r="AD46" i="2"/>
  <c r="AD58" i="2"/>
  <c r="AD70" i="2"/>
  <c r="AD82" i="2"/>
  <c r="AD94" i="2"/>
  <c r="AD106" i="2"/>
  <c r="AD118" i="2"/>
  <c r="AD130" i="2"/>
  <c r="AD142" i="2"/>
  <c r="AD154" i="2"/>
  <c r="AD166" i="2"/>
  <c r="AD178" i="2"/>
  <c r="AD50" i="2"/>
  <c r="AD110" i="2"/>
  <c r="AD134" i="2"/>
  <c r="AD158" i="2"/>
  <c r="AD15" i="2"/>
  <c r="AD63" i="2"/>
  <c r="AD87" i="2"/>
  <c r="AD123" i="2"/>
  <c r="AD147" i="2"/>
  <c r="AD92" i="2"/>
  <c r="AD140" i="2"/>
  <c r="AD176" i="2"/>
  <c r="AD33" i="2"/>
  <c r="AD105" i="2"/>
  <c r="AD153" i="2"/>
  <c r="AD11" i="2"/>
  <c r="AD23" i="2"/>
  <c r="AD35" i="2"/>
  <c r="AD47" i="2"/>
  <c r="AD59" i="2"/>
  <c r="AD71" i="2"/>
  <c r="AD83" i="2"/>
  <c r="AD95" i="2"/>
  <c r="AD107" i="2"/>
  <c r="AD119" i="2"/>
  <c r="AD131" i="2"/>
  <c r="AD143" i="2"/>
  <c r="AD155" i="2"/>
  <c r="AD167" i="2"/>
  <c r="AD179" i="2"/>
  <c r="AD12" i="2"/>
  <c r="AD24" i="2"/>
  <c r="AD36" i="2"/>
  <c r="AD48" i="2"/>
  <c r="AD60" i="2"/>
  <c r="AD72" i="2"/>
  <c r="AD84" i="2"/>
  <c r="AD96" i="2"/>
  <c r="AD108" i="2"/>
  <c r="AD120" i="2"/>
  <c r="AD132" i="2"/>
  <c r="AD144" i="2"/>
  <c r="AD156" i="2"/>
  <c r="AD168" i="2"/>
  <c r="AD180" i="2"/>
  <c r="AD13" i="2"/>
  <c r="AD25" i="2"/>
  <c r="AD37" i="2"/>
  <c r="AD49" i="2"/>
  <c r="AD61" i="2"/>
  <c r="AD73" i="2"/>
  <c r="AD85" i="2"/>
  <c r="AD97" i="2"/>
  <c r="AD109" i="2"/>
  <c r="AD121" i="2"/>
  <c r="AD133" i="2"/>
  <c r="AD145" i="2"/>
  <c r="AD157" i="2"/>
  <c r="AD169" i="2"/>
  <c r="AD14" i="2"/>
  <c r="AD26" i="2"/>
  <c r="AD38" i="2"/>
  <c r="AD62" i="2"/>
  <c r="AD74" i="2"/>
  <c r="AD86" i="2"/>
  <c r="AD98" i="2"/>
  <c r="AD122" i="2"/>
  <c r="AD146" i="2"/>
  <c r="AD170" i="2"/>
  <c r="AD27" i="2"/>
  <c r="AD39" i="2"/>
  <c r="AD51" i="2"/>
  <c r="AD75" i="2"/>
  <c r="AD99" i="2"/>
  <c r="AD111" i="2"/>
  <c r="AD135" i="2"/>
  <c r="AD159" i="2"/>
  <c r="AD171" i="2"/>
  <c r="AD80" i="2"/>
  <c r="AD116" i="2"/>
  <c r="AD164" i="2"/>
  <c r="AD9" i="2"/>
  <c r="AD57" i="2"/>
  <c r="AD81" i="2"/>
  <c r="AD117" i="2"/>
  <c r="AD141" i="2"/>
  <c r="AD177" i="2"/>
  <c r="AD16" i="2"/>
  <c r="AD28" i="2"/>
  <c r="AD40" i="2"/>
  <c r="AD52" i="2"/>
  <c r="AD64" i="2"/>
  <c r="AD76" i="2"/>
  <c r="AD88" i="2"/>
  <c r="AD100" i="2"/>
  <c r="AD112" i="2"/>
  <c r="AD124" i="2"/>
  <c r="AD136" i="2"/>
  <c r="AD148" i="2"/>
  <c r="AD160" i="2"/>
  <c r="AD172" i="2"/>
  <c r="AD5" i="2"/>
  <c r="AD17" i="2"/>
  <c r="AD29" i="2"/>
  <c r="AD41" i="2"/>
  <c r="AD53" i="2"/>
  <c r="AD65" i="2"/>
  <c r="AD77" i="2"/>
  <c r="AD89" i="2"/>
  <c r="AD101" i="2"/>
  <c r="AD113" i="2"/>
  <c r="AD125" i="2"/>
  <c r="AD137" i="2"/>
  <c r="AD149" i="2"/>
  <c r="AD161" i="2"/>
  <c r="AD173" i="2"/>
  <c r="AD6" i="2"/>
  <c r="AD18" i="2"/>
  <c r="AD30" i="2"/>
  <c r="AD42" i="2"/>
  <c r="AD54" i="2"/>
  <c r="AD66" i="2"/>
  <c r="AD78" i="2"/>
  <c r="AD90" i="2"/>
  <c r="AD102" i="2"/>
  <c r="AD114" i="2"/>
  <c r="AD126" i="2"/>
  <c r="AD138" i="2"/>
  <c r="AD150" i="2"/>
  <c r="AD162" i="2"/>
  <c r="AD174" i="2"/>
  <c r="AD7" i="2"/>
  <c r="AD19" i="2"/>
  <c r="AD31" i="2"/>
  <c r="AD43" i="2"/>
  <c r="AD55" i="2"/>
  <c r="AD67" i="2"/>
  <c r="AD79" i="2"/>
  <c r="AD91" i="2"/>
  <c r="AD103" i="2"/>
  <c r="AD115" i="2"/>
  <c r="AD127" i="2"/>
  <c r="AD139" i="2"/>
  <c r="AD151" i="2"/>
  <c r="AD163" i="2"/>
  <c r="AD175" i="2"/>
  <c r="AD8" i="2"/>
  <c r="AD20" i="2"/>
  <c r="AD32" i="2"/>
  <c r="AD44" i="2"/>
  <c r="AD56" i="2"/>
  <c r="AD68" i="2"/>
  <c r="AD104" i="2"/>
  <c r="AD128" i="2"/>
  <c r="AD152" i="2"/>
  <c r="AD21" i="2"/>
  <c r="AD45" i="2"/>
  <c r="AD69" i="2"/>
  <c r="AD93" i="2"/>
  <c r="AD129" i="2"/>
  <c r="AD165" i="2"/>
  <c r="AD4" i="2"/>
  <c r="AC6" i="2"/>
  <c r="AC18" i="2"/>
  <c r="AC30" i="2"/>
  <c r="AC42" i="2"/>
  <c r="AC54" i="2"/>
  <c r="AC66" i="2"/>
  <c r="AC78" i="2"/>
  <c r="AC90" i="2"/>
  <c r="AC102" i="2"/>
  <c r="AC114" i="2"/>
  <c r="AC126" i="2"/>
  <c r="AC138" i="2"/>
  <c r="AC150" i="2"/>
  <c r="AC162" i="2"/>
  <c r="AC174" i="2"/>
  <c r="AC8" i="2"/>
  <c r="AC32" i="2"/>
  <c r="AC56" i="2"/>
  <c r="AC80" i="2"/>
  <c r="AC116" i="2"/>
  <c r="AC128" i="2"/>
  <c r="AC152" i="2"/>
  <c r="AC176" i="2"/>
  <c r="AC7" i="2"/>
  <c r="AC19" i="2"/>
  <c r="AC31" i="2"/>
  <c r="AC43" i="2"/>
  <c r="AC55" i="2"/>
  <c r="AC67" i="2"/>
  <c r="AC79" i="2"/>
  <c r="AC91" i="2"/>
  <c r="AC103" i="2"/>
  <c r="AC115" i="2"/>
  <c r="AC127" i="2"/>
  <c r="AC139" i="2"/>
  <c r="AC151" i="2"/>
  <c r="AC163" i="2"/>
  <c r="AC175" i="2"/>
  <c r="AC20" i="2"/>
  <c r="AC44" i="2"/>
  <c r="AC68" i="2"/>
  <c r="AC92" i="2"/>
  <c r="AC104" i="2"/>
  <c r="AC140" i="2"/>
  <c r="AC164" i="2"/>
  <c r="AC9" i="2"/>
  <c r="AC21" i="2"/>
  <c r="AC33" i="2"/>
  <c r="AC45" i="2"/>
  <c r="AC57" i="2"/>
  <c r="AC69" i="2"/>
  <c r="AC81" i="2"/>
  <c r="AC93" i="2"/>
  <c r="AC105" i="2"/>
  <c r="AC117" i="2"/>
  <c r="AC129" i="2"/>
  <c r="AC141" i="2"/>
  <c r="AC153" i="2"/>
  <c r="AC165" i="2"/>
  <c r="AC177" i="2"/>
  <c r="AC60" i="2"/>
  <c r="AC108" i="2"/>
  <c r="AC144" i="2"/>
  <c r="AC180" i="2"/>
  <c r="AC86" i="2"/>
  <c r="AC135" i="2"/>
  <c r="AC173" i="2"/>
  <c r="AC10" i="2"/>
  <c r="AC22" i="2"/>
  <c r="AC34" i="2"/>
  <c r="AC46" i="2"/>
  <c r="AC58" i="2"/>
  <c r="AC70" i="2"/>
  <c r="AC82" i="2"/>
  <c r="AC94" i="2"/>
  <c r="AC106" i="2"/>
  <c r="AC118" i="2"/>
  <c r="AC130" i="2"/>
  <c r="AC142" i="2"/>
  <c r="AC154" i="2"/>
  <c r="AC166" i="2"/>
  <c r="AC178" i="2"/>
  <c r="AC72" i="2"/>
  <c r="AC96" i="2"/>
  <c r="AC120" i="2"/>
  <c r="AC156" i="2"/>
  <c r="AC50" i="2"/>
  <c r="AC110" i="2"/>
  <c r="AC134" i="2"/>
  <c r="AC158" i="2"/>
  <c r="AC15" i="2"/>
  <c r="AC39" i="2"/>
  <c r="AC63" i="2"/>
  <c r="AC87" i="2"/>
  <c r="AC123" i="2"/>
  <c r="AC171" i="2"/>
  <c r="AC11" i="2"/>
  <c r="AC23" i="2"/>
  <c r="AC35" i="2"/>
  <c r="AC47" i="2"/>
  <c r="AC59" i="2"/>
  <c r="AC71" i="2"/>
  <c r="AC83" i="2"/>
  <c r="AC95" i="2"/>
  <c r="AC107" i="2"/>
  <c r="AC119" i="2"/>
  <c r="AC131" i="2"/>
  <c r="AC143" i="2"/>
  <c r="AC155" i="2"/>
  <c r="AC167" i="2"/>
  <c r="AC179" i="2"/>
  <c r="AC48" i="2"/>
  <c r="AC84" i="2"/>
  <c r="AC132" i="2"/>
  <c r="AC168" i="2"/>
  <c r="AC74" i="2"/>
  <c r="AC111" i="2"/>
  <c r="AC159" i="2"/>
  <c r="AC12" i="2"/>
  <c r="AC24" i="2"/>
  <c r="AC36" i="2"/>
  <c r="AC13" i="2"/>
  <c r="AC25" i="2"/>
  <c r="AC37" i="2"/>
  <c r="AC49" i="2"/>
  <c r="AC61" i="2"/>
  <c r="AC73" i="2"/>
  <c r="AC85" i="2"/>
  <c r="AC97" i="2"/>
  <c r="AC109" i="2"/>
  <c r="AC121" i="2"/>
  <c r="AC133" i="2"/>
  <c r="AC145" i="2"/>
  <c r="AC157" i="2"/>
  <c r="AC169" i="2"/>
  <c r="AC14" i="2"/>
  <c r="AC26" i="2"/>
  <c r="AC38" i="2"/>
  <c r="AC62" i="2"/>
  <c r="AC98" i="2"/>
  <c r="AC122" i="2"/>
  <c r="AC146" i="2"/>
  <c r="AC170" i="2"/>
  <c r="AC27" i="2"/>
  <c r="AC51" i="2"/>
  <c r="AC75" i="2"/>
  <c r="AC99" i="2"/>
  <c r="AC147" i="2"/>
  <c r="AC16" i="2"/>
  <c r="AC28" i="2"/>
  <c r="AC40" i="2"/>
  <c r="AC52" i="2"/>
  <c r="AC64" i="2"/>
  <c r="AC76" i="2"/>
  <c r="AC88" i="2"/>
  <c r="AC100" i="2"/>
  <c r="AC112" i="2"/>
  <c r="AC124" i="2"/>
  <c r="AC136" i="2"/>
  <c r="AC148" i="2"/>
  <c r="AC160" i="2"/>
  <c r="AC172" i="2"/>
  <c r="AC5" i="2"/>
  <c r="AC17" i="2"/>
  <c r="AC29" i="2"/>
  <c r="AC41" i="2"/>
  <c r="AC53" i="2"/>
  <c r="AC65" i="2"/>
  <c r="AC77" i="2"/>
  <c r="AC89" i="2"/>
  <c r="AC101" i="2"/>
  <c r="AC113" i="2"/>
  <c r="AC125" i="2"/>
  <c r="AC137" i="2"/>
  <c r="AC149" i="2"/>
  <c r="AC161" i="2"/>
  <c r="AC4" i="2"/>
  <c r="AB127" i="2"/>
  <c r="AB176" i="2"/>
  <c r="AB57" i="2"/>
  <c r="AB177" i="2"/>
  <c r="AB103" i="2"/>
  <c r="AB9" i="2"/>
  <c r="AB141" i="2"/>
  <c r="AB117" i="2"/>
  <c r="AB10" i="2"/>
  <c r="AB22" i="2"/>
  <c r="AB34" i="2"/>
  <c r="AB46" i="2"/>
  <c r="AB58" i="2"/>
  <c r="AB70" i="2"/>
  <c r="AB82" i="2"/>
  <c r="AB94" i="2"/>
  <c r="AB106" i="2"/>
  <c r="AB118" i="2"/>
  <c r="AB130" i="2"/>
  <c r="AB142" i="2"/>
  <c r="AB154" i="2"/>
  <c r="AB166" i="2"/>
  <c r="AB178" i="2"/>
  <c r="AB36" i="2"/>
  <c r="AB72" i="2"/>
  <c r="AB108" i="2"/>
  <c r="AB132" i="2"/>
  <c r="AB156" i="2"/>
  <c r="AB180" i="2"/>
  <c r="AB25" i="2"/>
  <c r="AB61" i="2"/>
  <c r="AB85" i="2"/>
  <c r="AB109" i="2"/>
  <c r="AB133" i="2"/>
  <c r="AB169" i="2"/>
  <c r="AB26" i="2"/>
  <c r="AB62" i="2"/>
  <c r="AB86" i="2"/>
  <c r="AB110" i="2"/>
  <c r="AB146" i="2"/>
  <c r="AB170" i="2"/>
  <c r="AB27" i="2"/>
  <c r="AB63" i="2"/>
  <c r="AB87" i="2"/>
  <c r="AB111" i="2"/>
  <c r="AB147" i="2"/>
  <c r="AB171" i="2"/>
  <c r="AB175" i="2"/>
  <c r="AB32" i="2"/>
  <c r="AB104" i="2"/>
  <c r="AB21" i="2"/>
  <c r="AB105" i="2"/>
  <c r="AB11" i="2"/>
  <c r="AB23" i="2"/>
  <c r="AB35" i="2"/>
  <c r="AB47" i="2"/>
  <c r="AB59" i="2"/>
  <c r="AB71" i="2"/>
  <c r="AB83" i="2"/>
  <c r="AB95" i="2"/>
  <c r="AB107" i="2"/>
  <c r="AB119" i="2"/>
  <c r="AB131" i="2"/>
  <c r="AB143" i="2"/>
  <c r="AB155" i="2"/>
  <c r="AB167" i="2"/>
  <c r="AB179" i="2"/>
  <c r="AB12" i="2"/>
  <c r="AB24" i="2"/>
  <c r="AB48" i="2"/>
  <c r="AB60" i="2"/>
  <c r="AB84" i="2"/>
  <c r="AB96" i="2"/>
  <c r="AB120" i="2"/>
  <c r="AB144" i="2"/>
  <c r="AB168" i="2"/>
  <c r="AB13" i="2"/>
  <c r="AB37" i="2"/>
  <c r="AB49" i="2"/>
  <c r="AB73" i="2"/>
  <c r="AB97" i="2"/>
  <c r="AB121" i="2"/>
  <c r="AB145" i="2"/>
  <c r="AB157" i="2"/>
  <c r="AB14" i="2"/>
  <c r="AB38" i="2"/>
  <c r="AB50" i="2"/>
  <c r="AB74" i="2"/>
  <c r="AB98" i="2"/>
  <c r="AB122" i="2"/>
  <c r="AB134" i="2"/>
  <c r="AB158" i="2"/>
  <c r="AB15" i="2"/>
  <c r="AB39" i="2"/>
  <c r="AB51" i="2"/>
  <c r="AB75" i="2"/>
  <c r="AB99" i="2"/>
  <c r="AB123" i="2"/>
  <c r="AB135" i="2"/>
  <c r="AB159" i="2"/>
  <c r="AB139" i="2"/>
  <c r="AB8" i="2"/>
  <c r="AB56" i="2"/>
  <c r="AB80" i="2"/>
  <c r="AB116" i="2"/>
  <c r="AB164" i="2"/>
  <c r="AB45" i="2"/>
  <c r="AB129" i="2"/>
  <c r="AB163" i="2"/>
  <c r="AB152" i="2"/>
  <c r="AB81" i="2"/>
  <c r="AB165" i="2"/>
  <c r="AB151" i="2"/>
  <c r="AB140" i="2"/>
  <c r="AB69" i="2"/>
  <c r="AB153" i="2"/>
  <c r="AB16" i="2"/>
  <c r="AB28" i="2"/>
  <c r="AB40" i="2"/>
  <c r="AB52" i="2"/>
  <c r="AB64" i="2"/>
  <c r="AB76" i="2"/>
  <c r="AB88" i="2"/>
  <c r="AB100" i="2"/>
  <c r="AB112" i="2"/>
  <c r="AB124" i="2"/>
  <c r="AB136" i="2"/>
  <c r="AB148" i="2"/>
  <c r="AB160" i="2"/>
  <c r="AB172" i="2"/>
  <c r="AB5" i="2"/>
  <c r="AB17" i="2"/>
  <c r="AB29" i="2"/>
  <c r="AB41" i="2"/>
  <c r="AB53" i="2"/>
  <c r="AB65" i="2"/>
  <c r="AB77" i="2"/>
  <c r="AB89" i="2"/>
  <c r="AB101" i="2"/>
  <c r="AB113" i="2"/>
  <c r="AB125" i="2"/>
  <c r="AB137" i="2"/>
  <c r="AB149" i="2"/>
  <c r="AB161" i="2"/>
  <c r="AB173" i="2"/>
  <c r="AB6" i="2"/>
  <c r="AB18" i="2"/>
  <c r="AB30" i="2"/>
  <c r="AB42" i="2"/>
  <c r="AB54" i="2"/>
  <c r="AB66" i="2"/>
  <c r="AB78" i="2"/>
  <c r="AB90" i="2"/>
  <c r="AB102" i="2"/>
  <c r="AB114" i="2"/>
  <c r="AB126" i="2"/>
  <c r="AB138" i="2"/>
  <c r="AB150" i="2"/>
  <c r="AB162" i="2"/>
  <c r="AB174" i="2"/>
  <c r="AB7" i="2"/>
  <c r="AB19" i="2"/>
  <c r="AB31" i="2"/>
  <c r="AB43" i="2"/>
  <c r="AB55" i="2"/>
  <c r="AB67" i="2"/>
  <c r="AB79" i="2"/>
  <c r="AB91" i="2"/>
  <c r="AB115" i="2"/>
  <c r="AB20" i="2"/>
  <c r="AB44" i="2"/>
  <c r="AB68" i="2"/>
  <c r="AB92" i="2"/>
  <c r="AB128" i="2"/>
  <c r="AB33" i="2"/>
  <c r="AB93" i="2"/>
  <c r="AB4" i="2"/>
  <c r="AA114" i="2"/>
  <c r="AA30" i="2"/>
  <c r="AA127" i="2"/>
  <c r="AA164" i="2"/>
  <c r="AA7" i="2"/>
  <c r="AA8" i="2"/>
  <c r="AA20" i="2"/>
  <c r="AA32" i="2"/>
  <c r="AA44" i="2"/>
  <c r="AA56" i="2"/>
  <c r="AA68" i="2"/>
  <c r="AA80" i="2"/>
  <c r="AA92" i="2"/>
  <c r="AA104" i="2"/>
  <c r="AA116" i="2"/>
  <c r="AA128" i="2"/>
  <c r="AA140" i="2"/>
  <c r="AA152" i="2"/>
  <c r="AA9" i="2"/>
  <c r="AA21" i="2"/>
  <c r="AA33" i="2"/>
  <c r="AA45" i="2"/>
  <c r="AA57" i="2"/>
  <c r="AA69" i="2"/>
  <c r="AA81" i="2"/>
  <c r="AA93" i="2"/>
  <c r="AA105" i="2"/>
  <c r="AA117" i="2"/>
  <c r="AA129" i="2"/>
  <c r="AA141" i="2"/>
  <c r="AA153" i="2"/>
  <c r="AA165" i="2"/>
  <c r="AA177" i="2"/>
  <c r="AA36" i="2"/>
  <c r="AA84" i="2"/>
  <c r="AA120" i="2"/>
  <c r="AA168" i="2"/>
  <c r="AA37" i="2"/>
  <c r="AA73" i="2"/>
  <c r="AA109" i="2"/>
  <c r="AA145" i="2"/>
  <c r="AA26" i="2"/>
  <c r="AA62" i="2"/>
  <c r="AA110" i="2"/>
  <c r="AA158" i="2"/>
  <c r="AA27" i="2"/>
  <c r="AA87" i="2"/>
  <c r="AA135" i="2"/>
  <c r="AA67" i="2"/>
  <c r="AA151" i="2"/>
  <c r="AA10" i="2"/>
  <c r="AA22" i="2"/>
  <c r="AA34" i="2"/>
  <c r="AA46" i="2"/>
  <c r="AA58" i="2"/>
  <c r="AA70" i="2"/>
  <c r="AA82" i="2"/>
  <c r="AA94" i="2"/>
  <c r="AA106" i="2"/>
  <c r="AA118" i="2"/>
  <c r="AA130" i="2"/>
  <c r="AA142" i="2"/>
  <c r="AA154" i="2"/>
  <c r="AA166" i="2"/>
  <c r="AA178" i="2"/>
  <c r="AA12" i="2"/>
  <c r="AA60" i="2"/>
  <c r="AA108" i="2"/>
  <c r="AA144" i="2"/>
  <c r="AA13" i="2"/>
  <c r="AA61" i="2"/>
  <c r="AA97" i="2"/>
  <c r="AA157" i="2"/>
  <c r="AA50" i="2"/>
  <c r="AA74" i="2"/>
  <c r="AA98" i="2"/>
  <c r="AA134" i="2"/>
  <c r="AA170" i="2"/>
  <c r="AA39" i="2"/>
  <c r="AA75" i="2"/>
  <c r="AA111" i="2"/>
  <c r="AA147" i="2"/>
  <c r="AA171" i="2"/>
  <c r="AA43" i="2"/>
  <c r="AA139" i="2"/>
  <c r="AA11" i="2"/>
  <c r="AA23" i="2"/>
  <c r="AA35" i="2"/>
  <c r="AA47" i="2"/>
  <c r="AA59" i="2"/>
  <c r="AA71" i="2"/>
  <c r="AA83" i="2"/>
  <c r="AA95" i="2"/>
  <c r="AA107" i="2"/>
  <c r="AA119" i="2"/>
  <c r="AA131" i="2"/>
  <c r="AA143" i="2"/>
  <c r="AA155" i="2"/>
  <c r="AA167" i="2"/>
  <c r="AA179" i="2"/>
  <c r="AA24" i="2"/>
  <c r="AA48" i="2"/>
  <c r="AA72" i="2"/>
  <c r="AA96" i="2"/>
  <c r="AA132" i="2"/>
  <c r="AA156" i="2"/>
  <c r="AA180" i="2"/>
  <c r="AA25" i="2"/>
  <c r="AA49" i="2"/>
  <c r="AA85" i="2"/>
  <c r="AA121" i="2"/>
  <c r="AA133" i="2"/>
  <c r="AA14" i="2"/>
  <c r="AA38" i="2"/>
  <c r="AA86" i="2"/>
  <c r="AA122" i="2"/>
  <c r="AA146" i="2"/>
  <c r="AA15" i="2"/>
  <c r="AA63" i="2"/>
  <c r="AA99" i="2"/>
  <c r="AA123" i="2"/>
  <c r="AA159" i="2"/>
  <c r="AA31" i="2"/>
  <c r="AA103" i="2"/>
  <c r="AA175" i="2"/>
  <c r="AA51" i="2"/>
  <c r="AA169" i="2"/>
  <c r="AA91" i="2"/>
  <c r="AA163" i="2"/>
  <c r="AA79" i="2"/>
  <c r="AA16" i="2"/>
  <c r="AA28" i="2"/>
  <c r="AA40" i="2"/>
  <c r="AA52" i="2"/>
  <c r="AA64" i="2"/>
  <c r="AA76" i="2"/>
  <c r="AA88" i="2"/>
  <c r="AA100" i="2"/>
  <c r="AA112" i="2"/>
  <c r="AA124" i="2"/>
  <c r="AA136" i="2"/>
  <c r="AA148" i="2"/>
  <c r="AA160" i="2"/>
  <c r="AA172" i="2"/>
  <c r="AA5" i="2"/>
  <c r="AA17" i="2"/>
  <c r="AA29" i="2"/>
  <c r="AA41" i="2"/>
  <c r="AA53" i="2"/>
  <c r="AA65" i="2"/>
  <c r="AA77" i="2"/>
  <c r="AA89" i="2"/>
  <c r="AA101" i="2"/>
  <c r="AA113" i="2"/>
  <c r="AA125" i="2"/>
  <c r="AA137" i="2"/>
  <c r="AA149" i="2"/>
  <c r="AA161" i="2"/>
  <c r="AA173" i="2"/>
  <c r="AA6" i="2"/>
  <c r="AA18" i="2"/>
  <c r="AA42" i="2"/>
  <c r="AA54" i="2"/>
  <c r="AA66" i="2"/>
  <c r="AA78" i="2"/>
  <c r="AA90" i="2"/>
  <c r="AA102" i="2"/>
  <c r="AA126" i="2"/>
  <c r="AA138" i="2"/>
  <c r="AA150" i="2"/>
  <c r="AA162" i="2"/>
  <c r="AA174" i="2"/>
  <c r="AA19" i="2"/>
  <c r="AA55" i="2"/>
  <c r="AA115" i="2"/>
  <c r="AA176" i="2"/>
  <c r="AA4" i="2"/>
  <c r="Z5" i="2"/>
  <c r="Z17" i="2"/>
  <c r="Z29" i="2"/>
  <c r="Z41" i="2"/>
  <c r="Z53" i="2"/>
  <c r="Z65" i="2"/>
  <c r="Z77" i="2"/>
  <c r="Z89" i="2"/>
  <c r="Z101" i="2"/>
  <c r="Z113" i="2"/>
  <c r="Z125" i="2"/>
  <c r="Z137" i="2"/>
  <c r="Z149" i="2"/>
  <c r="Z161" i="2"/>
  <c r="Z18" i="2"/>
  <c r="Z42" i="2"/>
  <c r="Z66" i="2"/>
  <c r="Z90" i="2"/>
  <c r="Z114" i="2"/>
  <c r="Z138" i="2"/>
  <c r="Z162" i="2"/>
  <c r="Z152" i="2"/>
  <c r="Z9" i="2"/>
  <c r="Z45" i="2"/>
  <c r="Z81" i="2"/>
  <c r="Z117" i="2"/>
  <c r="Z165" i="2"/>
  <c r="Z7" i="2"/>
  <c r="Z19" i="2"/>
  <c r="Z31" i="2"/>
  <c r="Z43" i="2"/>
  <c r="Z55" i="2"/>
  <c r="Z67" i="2"/>
  <c r="Z79" i="2"/>
  <c r="Z91" i="2"/>
  <c r="Z103" i="2"/>
  <c r="Z115" i="2"/>
  <c r="Z127" i="2"/>
  <c r="Z139" i="2"/>
  <c r="Z151" i="2"/>
  <c r="Z163" i="2"/>
  <c r="Z175" i="2"/>
  <c r="Z32" i="2"/>
  <c r="Z44" i="2"/>
  <c r="Z56" i="2"/>
  <c r="Z68" i="2"/>
  <c r="Z80" i="2"/>
  <c r="Z92" i="2"/>
  <c r="Z104" i="2"/>
  <c r="Z116" i="2"/>
  <c r="Z128" i="2"/>
  <c r="Z176" i="2"/>
  <c r="Z33" i="2"/>
  <c r="Z69" i="2"/>
  <c r="Z105" i="2"/>
  <c r="Z141" i="2"/>
  <c r="Z8" i="2"/>
  <c r="Z20" i="2"/>
  <c r="Z140" i="2"/>
  <c r="Z153" i="2"/>
  <c r="Z10" i="2"/>
  <c r="Z22" i="2"/>
  <c r="Z34" i="2"/>
  <c r="Z46" i="2"/>
  <c r="Z58" i="2"/>
  <c r="Z70" i="2"/>
  <c r="Z82" i="2"/>
  <c r="Z94" i="2"/>
  <c r="Z106" i="2"/>
  <c r="Z118" i="2"/>
  <c r="Z130" i="2"/>
  <c r="Z142" i="2"/>
  <c r="Z154" i="2"/>
  <c r="Z166" i="2"/>
  <c r="Z178" i="2"/>
  <c r="Z97" i="2"/>
  <c r="Z169" i="2"/>
  <c r="Z50" i="2"/>
  <c r="Z110" i="2"/>
  <c r="Z158" i="2"/>
  <c r="Z39" i="2"/>
  <c r="Z87" i="2"/>
  <c r="Z135" i="2"/>
  <c r="Z11" i="2"/>
  <c r="Z23" i="2"/>
  <c r="Z35" i="2"/>
  <c r="Z47" i="2"/>
  <c r="Z59" i="2"/>
  <c r="Z71" i="2"/>
  <c r="Z83" i="2"/>
  <c r="Z95" i="2"/>
  <c r="Z107" i="2"/>
  <c r="Z119" i="2"/>
  <c r="Z131" i="2"/>
  <c r="Z143" i="2"/>
  <c r="Z155" i="2"/>
  <c r="Z167" i="2"/>
  <c r="Z179" i="2"/>
  <c r="Z132" i="2"/>
  <c r="Z156" i="2"/>
  <c r="Z180" i="2"/>
  <c r="Z121" i="2"/>
  <c r="Z145" i="2"/>
  <c r="Z14" i="2"/>
  <c r="Z62" i="2"/>
  <c r="Z98" i="2"/>
  <c r="Z146" i="2"/>
  <c r="Z15" i="2"/>
  <c r="Z63" i="2"/>
  <c r="Z111" i="2"/>
  <c r="Z159" i="2"/>
  <c r="Z12" i="2"/>
  <c r="Z24" i="2"/>
  <c r="Z36" i="2"/>
  <c r="Z48" i="2"/>
  <c r="Z60" i="2"/>
  <c r="Z72" i="2"/>
  <c r="Z84" i="2"/>
  <c r="Z96" i="2"/>
  <c r="Z108" i="2"/>
  <c r="Z120" i="2"/>
  <c r="Z144" i="2"/>
  <c r="Z168" i="2"/>
  <c r="Z109" i="2"/>
  <c r="Z157" i="2"/>
  <c r="Z26" i="2"/>
  <c r="Z86" i="2"/>
  <c r="Z122" i="2"/>
  <c r="Z170" i="2"/>
  <c r="Z51" i="2"/>
  <c r="Z99" i="2"/>
  <c r="Z147" i="2"/>
  <c r="Z13" i="2"/>
  <c r="Z25" i="2"/>
  <c r="Z37" i="2"/>
  <c r="Z49" i="2"/>
  <c r="Z61" i="2"/>
  <c r="Z73" i="2"/>
  <c r="Z85" i="2"/>
  <c r="Z133" i="2"/>
  <c r="Z38" i="2"/>
  <c r="Z74" i="2"/>
  <c r="Z134" i="2"/>
  <c r="Z27" i="2"/>
  <c r="Z75" i="2"/>
  <c r="Z123" i="2"/>
  <c r="Z171" i="2"/>
  <c r="Z16" i="2"/>
  <c r="Z28" i="2"/>
  <c r="Z40" i="2"/>
  <c r="Z52" i="2"/>
  <c r="Z64" i="2"/>
  <c r="Z76" i="2"/>
  <c r="Z88" i="2"/>
  <c r="Z100" i="2"/>
  <c r="Z112" i="2"/>
  <c r="Z124" i="2"/>
  <c r="Z136" i="2"/>
  <c r="Z148" i="2"/>
  <c r="Z160" i="2"/>
  <c r="Z172" i="2"/>
  <c r="Z173" i="2"/>
  <c r="Z6" i="2"/>
  <c r="Z30" i="2"/>
  <c r="Z54" i="2"/>
  <c r="Z78" i="2"/>
  <c r="Z102" i="2"/>
  <c r="Z126" i="2"/>
  <c r="Z150" i="2"/>
  <c r="Z174" i="2"/>
  <c r="Z164" i="2"/>
  <c r="Z21" i="2"/>
  <c r="Z57" i="2"/>
  <c r="Z93" i="2"/>
  <c r="Z129" i="2"/>
  <c r="Z177" i="2"/>
  <c r="Z4" i="2"/>
  <c r="Y6" i="2"/>
  <c r="Y18" i="2"/>
  <c r="Y30" i="2"/>
  <c r="Y42" i="2"/>
  <c r="Y54" i="2"/>
  <c r="Y66" i="2"/>
  <c r="Y78" i="2"/>
  <c r="Y90" i="2"/>
  <c r="Y102" i="2"/>
  <c r="Y114" i="2"/>
  <c r="Y126" i="2"/>
  <c r="Y138" i="2"/>
  <c r="Y150" i="2"/>
  <c r="Y162" i="2"/>
  <c r="Y174" i="2"/>
  <c r="Y7" i="2"/>
  <c r="Y19" i="2"/>
  <c r="Y31" i="2"/>
  <c r="Y43" i="2"/>
  <c r="Y55" i="2"/>
  <c r="Y67" i="2"/>
  <c r="Y79" i="2"/>
  <c r="Y91" i="2"/>
  <c r="Y103" i="2"/>
  <c r="Y115" i="2"/>
  <c r="Y127" i="2"/>
  <c r="Y139" i="2"/>
  <c r="Y151" i="2"/>
  <c r="Y163" i="2"/>
  <c r="Y175" i="2"/>
  <c r="Y8" i="2"/>
  <c r="Y20" i="2"/>
  <c r="Y32" i="2"/>
  <c r="Y44" i="2"/>
  <c r="Y56" i="2"/>
  <c r="Y68" i="2"/>
  <c r="Y92" i="2"/>
  <c r="Y140" i="2"/>
  <c r="Y9" i="2"/>
  <c r="Y69" i="2"/>
  <c r="Y117" i="2"/>
  <c r="Y165" i="2"/>
  <c r="Y10" i="2"/>
  <c r="Y22" i="2"/>
  <c r="Y34" i="2"/>
  <c r="Y46" i="2"/>
  <c r="Y58" i="2"/>
  <c r="Y70" i="2"/>
  <c r="Y82" i="2"/>
  <c r="Y94" i="2"/>
  <c r="Y106" i="2"/>
  <c r="Y118" i="2"/>
  <c r="Y130" i="2"/>
  <c r="Y142" i="2"/>
  <c r="Y154" i="2"/>
  <c r="Y166" i="2"/>
  <c r="Y178" i="2"/>
  <c r="Y12" i="2"/>
  <c r="Y36" i="2"/>
  <c r="Y48" i="2"/>
  <c r="Y72" i="2"/>
  <c r="Y96" i="2"/>
  <c r="Y120" i="2"/>
  <c r="Y144" i="2"/>
  <c r="Y168" i="2"/>
  <c r="Y98" i="2"/>
  <c r="Y134" i="2"/>
  <c r="Y170" i="2"/>
  <c r="Y39" i="2"/>
  <c r="Y75" i="2"/>
  <c r="Y111" i="2"/>
  <c r="Y147" i="2"/>
  <c r="Y161" i="2"/>
  <c r="Y128" i="2"/>
  <c r="Y21" i="2"/>
  <c r="Y105" i="2"/>
  <c r="Y11" i="2"/>
  <c r="Y23" i="2"/>
  <c r="Y35" i="2"/>
  <c r="Y47" i="2"/>
  <c r="Y59" i="2"/>
  <c r="Y71" i="2"/>
  <c r="Y83" i="2"/>
  <c r="Y95" i="2"/>
  <c r="Y107" i="2"/>
  <c r="Y119" i="2"/>
  <c r="Y131" i="2"/>
  <c r="Y143" i="2"/>
  <c r="Y155" i="2"/>
  <c r="Y167" i="2"/>
  <c r="Y179" i="2"/>
  <c r="Y24" i="2"/>
  <c r="Y60" i="2"/>
  <c r="Y84" i="2"/>
  <c r="Y108" i="2"/>
  <c r="Y132" i="2"/>
  <c r="Y156" i="2"/>
  <c r="Y180" i="2"/>
  <c r="Y122" i="2"/>
  <c r="Y158" i="2"/>
  <c r="Y27" i="2"/>
  <c r="Y51" i="2"/>
  <c r="Y87" i="2"/>
  <c r="Y123" i="2"/>
  <c r="Y159" i="2"/>
  <c r="Y80" i="2"/>
  <c r="Y152" i="2"/>
  <c r="Y33" i="2"/>
  <c r="Y93" i="2"/>
  <c r="Y153" i="2"/>
  <c r="Y13" i="2"/>
  <c r="Y25" i="2"/>
  <c r="Y37" i="2"/>
  <c r="Y49" i="2"/>
  <c r="Y61" i="2"/>
  <c r="Y73" i="2"/>
  <c r="Y85" i="2"/>
  <c r="Y97" i="2"/>
  <c r="Y109" i="2"/>
  <c r="Y121" i="2"/>
  <c r="Y133" i="2"/>
  <c r="Y145" i="2"/>
  <c r="Y157" i="2"/>
  <c r="Y169" i="2"/>
  <c r="Y14" i="2"/>
  <c r="Y26" i="2"/>
  <c r="Y38" i="2"/>
  <c r="Y50" i="2"/>
  <c r="Y62" i="2"/>
  <c r="Y74" i="2"/>
  <c r="Y86" i="2"/>
  <c r="Y110" i="2"/>
  <c r="Y146" i="2"/>
  <c r="Y15" i="2"/>
  <c r="Y63" i="2"/>
  <c r="Y99" i="2"/>
  <c r="Y135" i="2"/>
  <c r="Y171" i="2"/>
  <c r="Y104" i="2"/>
  <c r="Y176" i="2"/>
  <c r="Y57" i="2"/>
  <c r="Y129" i="2"/>
  <c r="Y177" i="2"/>
  <c r="Y16" i="2"/>
  <c r="Y28" i="2"/>
  <c r="Y40" i="2"/>
  <c r="Y52" i="2"/>
  <c r="Y64" i="2"/>
  <c r="Y76" i="2"/>
  <c r="Y88" i="2"/>
  <c r="Y100" i="2"/>
  <c r="Y112" i="2"/>
  <c r="Y124" i="2"/>
  <c r="Y136" i="2"/>
  <c r="Y148" i="2"/>
  <c r="Y160" i="2"/>
  <c r="Y172" i="2"/>
  <c r="Y5" i="2"/>
  <c r="Y17" i="2"/>
  <c r="Y29" i="2"/>
  <c r="Y41" i="2"/>
  <c r="Y53" i="2"/>
  <c r="Y65" i="2"/>
  <c r="Y77" i="2"/>
  <c r="Y89" i="2"/>
  <c r="Y101" i="2"/>
  <c r="Y113" i="2"/>
  <c r="Y125" i="2"/>
  <c r="Y137" i="2"/>
  <c r="Y149" i="2"/>
  <c r="Y173" i="2"/>
  <c r="Y116" i="2"/>
  <c r="Y164" i="2"/>
  <c r="Y45" i="2"/>
  <c r="Y81" i="2"/>
  <c r="Y141" i="2"/>
  <c r="X5" i="2"/>
  <c r="X17" i="2"/>
  <c r="X29" i="2"/>
  <c r="X41" i="2"/>
  <c r="X53" i="2"/>
  <c r="X65" i="2"/>
  <c r="X77" i="2"/>
  <c r="X89" i="2"/>
  <c r="X101" i="2"/>
  <c r="X113" i="2"/>
  <c r="X125" i="2"/>
  <c r="X137" i="2"/>
  <c r="X149" i="2"/>
  <c r="X161" i="2"/>
  <c r="X173" i="2"/>
  <c r="X51" i="2"/>
  <c r="X6" i="2"/>
  <c r="X18" i="2"/>
  <c r="X30" i="2"/>
  <c r="X42" i="2"/>
  <c r="X54" i="2"/>
  <c r="X66" i="2"/>
  <c r="X78" i="2"/>
  <c r="X90" i="2"/>
  <c r="X102" i="2"/>
  <c r="X114" i="2"/>
  <c r="X126" i="2"/>
  <c r="X138" i="2"/>
  <c r="X150" i="2"/>
  <c r="X162" i="2"/>
  <c r="X174" i="2"/>
  <c r="X75" i="2"/>
  <c r="X7" i="2"/>
  <c r="X19" i="2"/>
  <c r="X31" i="2"/>
  <c r="X43" i="2"/>
  <c r="X55" i="2"/>
  <c r="X67" i="2"/>
  <c r="X79" i="2"/>
  <c r="X91" i="2"/>
  <c r="X103" i="2"/>
  <c r="X115" i="2"/>
  <c r="X127" i="2"/>
  <c r="X139" i="2"/>
  <c r="X151" i="2"/>
  <c r="X163" i="2"/>
  <c r="X175" i="2"/>
  <c r="X39" i="2"/>
  <c r="X8" i="2"/>
  <c r="X20" i="2"/>
  <c r="X32" i="2"/>
  <c r="X44" i="2"/>
  <c r="X56" i="2"/>
  <c r="X68" i="2"/>
  <c r="X80" i="2"/>
  <c r="X92" i="2"/>
  <c r="X104" i="2"/>
  <c r="X116" i="2"/>
  <c r="X128" i="2"/>
  <c r="X140" i="2"/>
  <c r="X152" i="2"/>
  <c r="X164" i="2"/>
  <c r="X176" i="2"/>
  <c r="X99" i="2"/>
  <c r="X9" i="2"/>
  <c r="X21" i="2"/>
  <c r="X33" i="2"/>
  <c r="X45" i="2"/>
  <c r="X57" i="2"/>
  <c r="X69" i="2"/>
  <c r="X81" i="2"/>
  <c r="X93" i="2"/>
  <c r="X105" i="2"/>
  <c r="X117" i="2"/>
  <c r="X129" i="2"/>
  <c r="X141" i="2"/>
  <c r="X153" i="2"/>
  <c r="X165" i="2"/>
  <c r="X177" i="2"/>
  <c r="X123" i="2"/>
  <c r="X147" i="2"/>
  <c r="X10" i="2"/>
  <c r="X22" i="2"/>
  <c r="X34" i="2"/>
  <c r="X46" i="2"/>
  <c r="X58" i="2"/>
  <c r="X70" i="2"/>
  <c r="X82" i="2"/>
  <c r="X94" i="2"/>
  <c r="X106" i="2"/>
  <c r="X118" i="2"/>
  <c r="X130" i="2"/>
  <c r="X142" i="2"/>
  <c r="X154" i="2"/>
  <c r="X166" i="2"/>
  <c r="X178" i="2"/>
  <c r="X135" i="2"/>
  <c r="X159" i="2"/>
  <c r="X11" i="2"/>
  <c r="X23" i="2"/>
  <c r="X35" i="2"/>
  <c r="X47" i="2"/>
  <c r="X59" i="2"/>
  <c r="X71" i="2"/>
  <c r="X83" i="2"/>
  <c r="X95" i="2"/>
  <c r="X107" i="2"/>
  <c r="X119" i="2"/>
  <c r="X131" i="2"/>
  <c r="X143" i="2"/>
  <c r="X155" i="2"/>
  <c r="X167" i="2"/>
  <c r="X179" i="2"/>
  <c r="X63" i="2"/>
  <c r="X12" i="2"/>
  <c r="X24" i="2"/>
  <c r="X36" i="2"/>
  <c r="X48" i="2"/>
  <c r="X60" i="2"/>
  <c r="X72" i="2"/>
  <c r="X84" i="2"/>
  <c r="X96" i="2"/>
  <c r="X108" i="2"/>
  <c r="X120" i="2"/>
  <c r="X132" i="2"/>
  <c r="X144" i="2"/>
  <c r="X156" i="2"/>
  <c r="X168" i="2"/>
  <c r="X180" i="2"/>
  <c r="X111" i="2"/>
  <c r="X13" i="2"/>
  <c r="X25" i="2"/>
  <c r="X37" i="2"/>
  <c r="X49" i="2"/>
  <c r="X61" i="2"/>
  <c r="X73" i="2"/>
  <c r="X85" i="2"/>
  <c r="X97" i="2"/>
  <c r="X109" i="2"/>
  <c r="X121" i="2"/>
  <c r="X133" i="2"/>
  <c r="X145" i="2"/>
  <c r="X157" i="2"/>
  <c r="X169" i="2"/>
  <c r="X27" i="2"/>
  <c r="X14" i="2"/>
  <c r="X26" i="2"/>
  <c r="X38" i="2"/>
  <c r="X50" i="2"/>
  <c r="X62" i="2"/>
  <c r="X74" i="2"/>
  <c r="X86" i="2"/>
  <c r="X98" i="2"/>
  <c r="X110" i="2"/>
  <c r="X122" i="2"/>
  <c r="X134" i="2"/>
  <c r="X146" i="2"/>
  <c r="X158" i="2"/>
  <c r="X170" i="2"/>
  <c r="X15" i="2"/>
  <c r="X16" i="2"/>
  <c r="X28" i="2"/>
  <c r="X40" i="2"/>
  <c r="X52" i="2"/>
  <c r="X64" i="2"/>
  <c r="X76" i="2"/>
  <c r="X88" i="2"/>
  <c r="X100" i="2"/>
  <c r="X112" i="2"/>
  <c r="X124" i="2"/>
  <c r="X136" i="2"/>
  <c r="X148" i="2"/>
  <c r="X160" i="2"/>
  <c r="X172" i="2"/>
  <c r="X87" i="2"/>
  <c r="X171" i="2"/>
  <c r="Y4" i="2"/>
  <c r="X4" i="2"/>
  <c r="W5" i="2"/>
  <c r="W161" i="2"/>
  <c r="W114" i="2"/>
  <c r="W162" i="2"/>
  <c r="W139" i="2"/>
  <c r="W6" i="2"/>
  <c r="W18" i="2"/>
  <c r="W30" i="2"/>
  <c r="W42" i="2"/>
  <c r="W54" i="2"/>
  <c r="W90" i="2"/>
  <c r="W126" i="2"/>
  <c r="W174" i="2"/>
  <c r="W175" i="2"/>
  <c r="W7" i="2"/>
  <c r="W19" i="2"/>
  <c r="W31" i="2"/>
  <c r="W43" i="2"/>
  <c r="W55" i="2"/>
  <c r="W67" i="2"/>
  <c r="W79" i="2"/>
  <c r="W91" i="2"/>
  <c r="W127" i="2"/>
  <c r="W8" i="2"/>
  <c r="W20" i="2"/>
  <c r="W32" i="2"/>
  <c r="W44" i="2"/>
  <c r="W56" i="2"/>
  <c r="W68" i="2"/>
  <c r="W80" i="2"/>
  <c r="W92" i="2"/>
  <c r="W104" i="2"/>
  <c r="W116" i="2"/>
  <c r="W128" i="2"/>
  <c r="W140" i="2"/>
  <c r="W152" i="2"/>
  <c r="W164" i="2"/>
  <c r="W176" i="2"/>
  <c r="W9" i="2"/>
  <c r="W21" i="2"/>
  <c r="W33" i="2"/>
  <c r="W45" i="2"/>
  <c r="W57" i="2"/>
  <c r="W69" i="2"/>
  <c r="W81" i="2"/>
  <c r="W93" i="2"/>
  <c r="W105" i="2"/>
  <c r="W117" i="2"/>
  <c r="W141" i="2"/>
  <c r="W153" i="2"/>
  <c r="W165" i="2"/>
  <c r="W177" i="2"/>
  <c r="W142" i="2"/>
  <c r="W166" i="2"/>
  <c r="W23" i="2"/>
  <c r="W59" i="2"/>
  <c r="W83" i="2"/>
  <c r="W119" i="2"/>
  <c r="W155" i="2"/>
  <c r="W96" i="2"/>
  <c r="W180" i="2"/>
  <c r="W129" i="2"/>
  <c r="W47" i="2"/>
  <c r="W107" i="2"/>
  <c r="W167" i="2"/>
  <c r="W144" i="2"/>
  <c r="W163" i="2"/>
  <c r="W10" i="2"/>
  <c r="W22" i="2"/>
  <c r="W34" i="2"/>
  <c r="W46" i="2"/>
  <c r="W58" i="2"/>
  <c r="W70" i="2"/>
  <c r="W82" i="2"/>
  <c r="W94" i="2"/>
  <c r="W106" i="2"/>
  <c r="W118" i="2"/>
  <c r="W130" i="2"/>
  <c r="W154" i="2"/>
  <c r="W178" i="2"/>
  <c r="W35" i="2"/>
  <c r="W71" i="2"/>
  <c r="W95" i="2"/>
  <c r="W131" i="2"/>
  <c r="W179" i="2"/>
  <c r="W120" i="2"/>
  <c r="W151" i="2"/>
  <c r="W11" i="2"/>
  <c r="W143" i="2"/>
  <c r="W132" i="2"/>
  <c r="W168" i="2"/>
  <c r="W12" i="2"/>
  <c r="W24" i="2"/>
  <c r="W36" i="2"/>
  <c r="W48" i="2"/>
  <c r="W60" i="2"/>
  <c r="W72" i="2"/>
  <c r="W84" i="2"/>
  <c r="W108" i="2"/>
  <c r="W156" i="2"/>
  <c r="W13" i="2"/>
  <c r="W25" i="2"/>
  <c r="W37" i="2"/>
  <c r="W49" i="2"/>
  <c r="W61" i="2"/>
  <c r="W73" i="2"/>
  <c r="W85" i="2"/>
  <c r="W97" i="2"/>
  <c r="W109" i="2"/>
  <c r="W121" i="2"/>
  <c r="W133" i="2"/>
  <c r="W145" i="2"/>
  <c r="W157" i="2"/>
  <c r="W169" i="2"/>
  <c r="W15" i="2"/>
  <c r="W39" i="2"/>
  <c r="W75" i="2"/>
  <c r="W99" i="2"/>
  <c r="W123" i="2"/>
  <c r="W147" i="2"/>
  <c r="W171" i="2"/>
  <c r="W28" i="2"/>
  <c r="W40" i="2"/>
  <c r="W64" i="2"/>
  <c r="W88" i="2"/>
  <c r="W112" i="2"/>
  <c r="W136" i="2"/>
  <c r="W160" i="2"/>
  <c r="W17" i="2"/>
  <c r="W41" i="2"/>
  <c r="W65" i="2"/>
  <c r="W89" i="2"/>
  <c r="W113" i="2"/>
  <c r="W137" i="2"/>
  <c r="W173" i="2"/>
  <c r="W78" i="2"/>
  <c r="W138" i="2"/>
  <c r="W103" i="2"/>
  <c r="W14" i="2"/>
  <c r="W26" i="2"/>
  <c r="W38" i="2"/>
  <c r="W50" i="2"/>
  <c r="W62" i="2"/>
  <c r="W74" i="2"/>
  <c r="W86" i="2"/>
  <c r="W98" i="2"/>
  <c r="W110" i="2"/>
  <c r="W122" i="2"/>
  <c r="W134" i="2"/>
  <c r="W146" i="2"/>
  <c r="W158" i="2"/>
  <c r="W170" i="2"/>
  <c r="W27" i="2"/>
  <c r="W51" i="2"/>
  <c r="W63" i="2"/>
  <c r="W87" i="2"/>
  <c r="W111" i="2"/>
  <c r="W135" i="2"/>
  <c r="W159" i="2"/>
  <c r="W16" i="2"/>
  <c r="W52" i="2"/>
  <c r="W76" i="2"/>
  <c r="W100" i="2"/>
  <c r="W124" i="2"/>
  <c r="W148" i="2"/>
  <c r="W172" i="2"/>
  <c r="W29" i="2"/>
  <c r="W53" i="2"/>
  <c r="W77" i="2"/>
  <c r="W101" i="2"/>
  <c r="W125" i="2"/>
  <c r="W149" i="2"/>
  <c r="W66" i="2"/>
  <c r="W102" i="2"/>
  <c r="W150" i="2"/>
  <c r="W115" i="2"/>
  <c r="W4" i="2"/>
  <c r="CA7" i="2"/>
  <c r="CA19" i="2"/>
  <c r="CA31" i="2"/>
  <c r="CA43" i="2"/>
  <c r="CA55" i="2"/>
  <c r="CA67" i="2"/>
  <c r="CA79" i="2"/>
  <c r="CA91" i="2"/>
  <c r="CA103" i="2"/>
  <c r="CA115" i="2"/>
  <c r="CA127" i="2"/>
  <c r="CA139" i="2"/>
  <c r="CA151" i="2"/>
  <c r="CA163" i="2"/>
  <c r="CA175" i="2"/>
  <c r="CA8" i="2"/>
  <c r="CA20" i="2"/>
  <c r="CA32" i="2"/>
  <c r="CA44" i="2"/>
  <c r="CA56" i="2"/>
  <c r="CA68" i="2"/>
  <c r="CA80" i="2"/>
  <c r="CA92" i="2"/>
  <c r="CA104" i="2"/>
  <c r="CA116" i="2"/>
  <c r="CA128" i="2"/>
  <c r="CA140" i="2"/>
  <c r="CA152" i="2"/>
  <c r="CA164" i="2"/>
  <c r="CA176" i="2"/>
  <c r="CA9" i="2"/>
  <c r="CA21" i="2"/>
  <c r="CA33" i="2"/>
  <c r="CA45" i="2"/>
  <c r="CA57" i="2"/>
  <c r="CA69" i="2"/>
  <c r="CA81" i="2"/>
  <c r="CA93" i="2"/>
  <c r="CA105" i="2"/>
  <c r="CA117" i="2"/>
  <c r="CA129" i="2"/>
  <c r="CA141" i="2"/>
  <c r="CA153" i="2"/>
  <c r="CA165" i="2"/>
  <c r="CA177" i="2"/>
  <c r="CA73" i="2"/>
  <c r="CA109" i="2"/>
  <c r="CA145" i="2"/>
  <c r="CA26" i="2"/>
  <c r="CA50" i="2"/>
  <c r="CA86" i="2"/>
  <c r="CA122" i="2"/>
  <c r="CA170" i="2"/>
  <c r="CA15" i="2"/>
  <c r="CA75" i="2"/>
  <c r="CA111" i="2"/>
  <c r="CA147" i="2"/>
  <c r="CA138" i="2"/>
  <c r="CA10" i="2"/>
  <c r="CA22" i="2"/>
  <c r="CA34" i="2"/>
  <c r="CA46" i="2"/>
  <c r="CA58" i="2"/>
  <c r="CA70" i="2"/>
  <c r="CA82" i="2"/>
  <c r="CA94" i="2"/>
  <c r="CA106" i="2"/>
  <c r="CA118" i="2"/>
  <c r="CA130" i="2"/>
  <c r="CA142" i="2"/>
  <c r="CA154" i="2"/>
  <c r="CA166" i="2"/>
  <c r="CA178" i="2"/>
  <c r="CA143" i="2"/>
  <c r="CA167" i="2"/>
  <c r="CA24" i="2"/>
  <c r="CA36" i="2"/>
  <c r="CA60" i="2"/>
  <c r="CA84" i="2"/>
  <c r="CA108" i="2"/>
  <c r="CA132" i="2"/>
  <c r="CA156" i="2"/>
  <c r="CA180" i="2"/>
  <c r="CA25" i="2"/>
  <c r="CA61" i="2"/>
  <c r="CA97" i="2"/>
  <c r="CA133" i="2"/>
  <c r="CA157" i="2"/>
  <c r="CA14" i="2"/>
  <c r="CA62" i="2"/>
  <c r="CA98" i="2"/>
  <c r="CA134" i="2"/>
  <c r="CA158" i="2"/>
  <c r="CA27" i="2"/>
  <c r="CA63" i="2"/>
  <c r="CA99" i="2"/>
  <c r="CA135" i="2"/>
  <c r="CA159" i="2"/>
  <c r="CA150" i="2"/>
  <c r="CA11" i="2"/>
  <c r="CA23" i="2"/>
  <c r="CA35" i="2"/>
  <c r="CA47" i="2"/>
  <c r="CA59" i="2"/>
  <c r="CA71" i="2"/>
  <c r="CA83" i="2"/>
  <c r="CA95" i="2"/>
  <c r="CA107" i="2"/>
  <c r="CA119" i="2"/>
  <c r="CA131" i="2"/>
  <c r="CA155" i="2"/>
  <c r="CA179" i="2"/>
  <c r="CA12" i="2"/>
  <c r="CA48" i="2"/>
  <c r="CA72" i="2"/>
  <c r="CA96" i="2"/>
  <c r="CA120" i="2"/>
  <c r="CA144" i="2"/>
  <c r="CA168" i="2"/>
  <c r="CA13" i="2"/>
  <c r="CA37" i="2"/>
  <c r="CA49" i="2"/>
  <c r="CA85" i="2"/>
  <c r="CA121" i="2"/>
  <c r="CA169" i="2"/>
  <c r="CA38" i="2"/>
  <c r="CA74" i="2"/>
  <c r="CA110" i="2"/>
  <c r="CA146" i="2"/>
  <c r="CA39" i="2"/>
  <c r="CA51" i="2"/>
  <c r="CA87" i="2"/>
  <c r="CA123" i="2"/>
  <c r="CA171" i="2"/>
  <c r="CA174" i="2"/>
  <c r="CA16" i="2"/>
  <c r="CA28" i="2"/>
  <c r="CA40" i="2"/>
  <c r="CA52" i="2"/>
  <c r="CA64" i="2"/>
  <c r="CA76" i="2"/>
  <c r="CA88" i="2"/>
  <c r="CA100" i="2"/>
  <c r="CA112" i="2"/>
  <c r="CA124" i="2"/>
  <c r="CA136" i="2"/>
  <c r="CA148" i="2"/>
  <c r="CA160" i="2"/>
  <c r="CA172" i="2"/>
  <c r="CA5" i="2"/>
  <c r="CA17" i="2"/>
  <c r="CA29" i="2"/>
  <c r="CA41" i="2"/>
  <c r="CA53" i="2"/>
  <c r="CA65" i="2"/>
  <c r="CA77" i="2"/>
  <c r="CA89" i="2"/>
  <c r="CA101" i="2"/>
  <c r="CA113" i="2"/>
  <c r="CA125" i="2"/>
  <c r="CA137" i="2"/>
  <c r="CA149" i="2"/>
  <c r="CA161" i="2"/>
  <c r="CA173" i="2"/>
  <c r="CA6" i="2"/>
  <c r="CA18" i="2"/>
  <c r="CA30" i="2"/>
  <c r="CA42" i="2"/>
  <c r="CA54" i="2"/>
  <c r="CA66" i="2"/>
  <c r="CA78" i="2"/>
  <c r="CA90" i="2"/>
  <c r="CA102" i="2"/>
  <c r="CA114" i="2"/>
  <c r="CA126" i="2"/>
  <c r="CA162" i="2"/>
  <c r="CA4" i="2"/>
  <c r="B4" i="2"/>
  <c r="R180" i="2"/>
  <c r="O179" i="2"/>
  <c r="C179" i="2"/>
  <c r="E177" i="2"/>
  <c r="L176" i="2"/>
  <c r="Q175" i="2"/>
  <c r="N174" i="2"/>
  <c r="B174" i="2"/>
  <c r="P172" i="2"/>
  <c r="D172" i="2"/>
  <c r="M169" i="2"/>
  <c r="R168" i="2"/>
  <c r="O167" i="2"/>
  <c r="C167" i="2"/>
  <c r="E165" i="2"/>
  <c r="L164" i="2"/>
  <c r="Q163" i="2"/>
  <c r="N162" i="2"/>
  <c r="B162" i="2"/>
  <c r="P160" i="2"/>
  <c r="D160" i="2"/>
  <c r="M157" i="2"/>
  <c r="R156" i="2"/>
  <c r="O155" i="2"/>
  <c r="C155" i="2"/>
  <c r="E153" i="2"/>
  <c r="L152" i="2"/>
  <c r="Q151" i="2"/>
  <c r="N150" i="2"/>
  <c r="B150" i="2"/>
  <c r="P148" i="2"/>
  <c r="D148" i="2"/>
  <c r="M145" i="2"/>
  <c r="R144" i="2"/>
  <c r="O143" i="2"/>
  <c r="C143" i="2"/>
  <c r="E141" i="2"/>
  <c r="L140" i="2"/>
  <c r="Q139" i="2"/>
  <c r="N138" i="2"/>
  <c r="B138" i="2"/>
  <c r="P136" i="2"/>
  <c r="D136" i="2"/>
  <c r="M133" i="2"/>
  <c r="R132" i="2"/>
  <c r="O131" i="2"/>
  <c r="C131" i="2"/>
  <c r="E129" i="2"/>
  <c r="L128" i="2"/>
  <c r="Q127" i="2"/>
  <c r="N126" i="2"/>
  <c r="B126" i="2"/>
  <c r="P124" i="2"/>
  <c r="D124" i="2"/>
  <c r="M121" i="2"/>
  <c r="R120" i="2"/>
  <c r="O119" i="2"/>
  <c r="C119" i="2"/>
  <c r="E117" i="2"/>
  <c r="L116" i="2"/>
  <c r="Q115" i="2"/>
  <c r="N114" i="2"/>
  <c r="B114" i="2"/>
  <c r="P112" i="2"/>
  <c r="D112" i="2"/>
  <c r="Q180" i="2"/>
  <c r="N179" i="2"/>
  <c r="B179" i="2"/>
  <c r="P177" i="2"/>
  <c r="D177" i="2"/>
  <c r="M174" i="2"/>
  <c r="R173" i="2"/>
  <c r="O172" i="2"/>
  <c r="C172" i="2"/>
  <c r="E170" i="2"/>
  <c r="L169" i="2"/>
  <c r="Q168" i="2"/>
  <c r="N167" i="2"/>
  <c r="B167" i="2"/>
  <c r="P165" i="2"/>
  <c r="D165" i="2"/>
  <c r="M162" i="2"/>
  <c r="R161" i="2"/>
  <c r="O160" i="2"/>
  <c r="C160" i="2"/>
  <c r="E158" i="2"/>
  <c r="L157" i="2"/>
  <c r="Q156" i="2"/>
  <c r="N155" i="2"/>
  <c r="B155" i="2"/>
  <c r="P153" i="2"/>
  <c r="D153" i="2"/>
  <c r="M150" i="2"/>
  <c r="R149" i="2"/>
  <c r="O148" i="2"/>
  <c r="C148" i="2"/>
  <c r="E146" i="2"/>
  <c r="L145" i="2"/>
  <c r="Q144" i="2"/>
  <c r="N143" i="2"/>
  <c r="B143" i="2"/>
  <c r="P141" i="2"/>
  <c r="D141" i="2"/>
  <c r="M138" i="2"/>
  <c r="R137" i="2"/>
  <c r="O136" i="2"/>
  <c r="C136" i="2"/>
  <c r="E134" i="2"/>
  <c r="L133" i="2"/>
  <c r="Q132" i="2"/>
  <c r="N131" i="2"/>
  <c r="B131" i="2"/>
  <c r="P129" i="2"/>
  <c r="D129" i="2"/>
  <c r="M126" i="2"/>
  <c r="R125" i="2"/>
  <c r="O124" i="2"/>
  <c r="C124" i="2"/>
  <c r="E122" i="2"/>
  <c r="L121" i="2"/>
  <c r="Q120" i="2"/>
  <c r="N119" i="2"/>
  <c r="B119" i="2"/>
  <c r="M179" i="2"/>
  <c r="R178" i="2"/>
  <c r="O177" i="2"/>
  <c r="C177" i="2"/>
  <c r="E175" i="2"/>
  <c r="L174" i="2"/>
  <c r="Q173" i="2"/>
  <c r="N172" i="2"/>
  <c r="B172" i="2"/>
  <c r="P170" i="2"/>
  <c r="D170" i="2"/>
  <c r="M167" i="2"/>
  <c r="R166" i="2"/>
  <c r="O165" i="2"/>
  <c r="C165" i="2"/>
  <c r="E163" i="2"/>
  <c r="L162" i="2"/>
  <c r="Q161" i="2"/>
  <c r="N160" i="2"/>
  <c r="B160" i="2"/>
  <c r="P158" i="2"/>
  <c r="D158" i="2"/>
  <c r="M155" i="2"/>
  <c r="R154" i="2"/>
  <c r="O153" i="2"/>
  <c r="C153" i="2"/>
  <c r="E151" i="2"/>
  <c r="L150" i="2"/>
  <c r="Q149" i="2"/>
  <c r="N148" i="2"/>
  <c r="B148" i="2"/>
  <c r="P146" i="2"/>
  <c r="D146" i="2"/>
  <c r="M143" i="2"/>
  <c r="R142" i="2"/>
  <c r="O141" i="2"/>
  <c r="C141" i="2"/>
  <c r="E139" i="2"/>
  <c r="L138" i="2"/>
  <c r="Q137" i="2"/>
  <c r="N136" i="2"/>
  <c r="B136" i="2"/>
  <c r="P134" i="2"/>
  <c r="D134" i="2"/>
  <c r="M131" i="2"/>
  <c r="R130" i="2"/>
  <c r="O129" i="2"/>
  <c r="C129" i="2"/>
  <c r="E127" i="2"/>
  <c r="L126" i="2"/>
  <c r="Q125" i="2"/>
  <c r="N124" i="2"/>
  <c r="B124" i="2"/>
  <c r="P122" i="2"/>
  <c r="D122" i="2"/>
  <c r="M119" i="2"/>
  <c r="R118" i="2"/>
  <c r="O117" i="2"/>
  <c r="C117" i="2"/>
  <c r="E115" i="2"/>
  <c r="L114" i="2"/>
  <c r="Q113" i="2"/>
  <c r="N112" i="2"/>
  <c r="B112" i="2"/>
  <c r="P180" i="2"/>
  <c r="D180" i="2"/>
  <c r="M177" i="2"/>
  <c r="R176" i="2"/>
  <c r="O175" i="2"/>
  <c r="C175" i="2"/>
  <c r="E173" i="2"/>
  <c r="L172" i="2"/>
  <c r="Q171" i="2"/>
  <c r="N170" i="2"/>
  <c r="B170" i="2"/>
  <c r="P168" i="2"/>
  <c r="D168" i="2"/>
  <c r="M165" i="2"/>
  <c r="R164" i="2"/>
  <c r="O163" i="2"/>
  <c r="C163" i="2"/>
  <c r="E161" i="2"/>
  <c r="L160" i="2"/>
  <c r="Q159" i="2"/>
  <c r="N158" i="2"/>
  <c r="B158" i="2"/>
  <c r="P156" i="2"/>
  <c r="D156" i="2"/>
  <c r="M153" i="2"/>
  <c r="N180" i="2"/>
  <c r="B180" i="2"/>
  <c r="P178" i="2"/>
  <c r="D178" i="2"/>
  <c r="M175" i="2"/>
  <c r="R174" i="2"/>
  <c r="O173" i="2"/>
  <c r="C173" i="2"/>
  <c r="E171" i="2"/>
  <c r="L170" i="2"/>
  <c r="Q169" i="2"/>
  <c r="N168" i="2"/>
  <c r="B168" i="2"/>
  <c r="P166" i="2"/>
  <c r="D166" i="2"/>
  <c r="M163" i="2"/>
  <c r="R162" i="2"/>
  <c r="O161" i="2"/>
  <c r="C161" i="2"/>
  <c r="E159" i="2"/>
  <c r="L158" i="2"/>
  <c r="Q157" i="2"/>
  <c r="N156" i="2"/>
  <c r="B156" i="2"/>
  <c r="P154" i="2"/>
  <c r="D154" i="2"/>
  <c r="M151" i="2"/>
  <c r="R150" i="2"/>
  <c r="O149" i="2"/>
  <c r="C149" i="2"/>
  <c r="E147" i="2"/>
  <c r="L146" i="2"/>
  <c r="Q145" i="2"/>
  <c r="N144" i="2"/>
  <c r="B144" i="2"/>
  <c r="P142" i="2"/>
  <c r="D142" i="2"/>
  <c r="M139" i="2"/>
  <c r="R138" i="2"/>
  <c r="O137" i="2"/>
  <c r="C137" i="2"/>
  <c r="E135" i="2"/>
  <c r="L134" i="2"/>
  <c r="Q133" i="2"/>
  <c r="N132" i="2"/>
  <c r="B132" i="2"/>
  <c r="P130" i="2"/>
  <c r="D130" i="2"/>
  <c r="M127" i="2"/>
  <c r="R126" i="2"/>
  <c r="O125" i="2"/>
  <c r="C125" i="2"/>
  <c r="M180" i="2"/>
  <c r="R179" i="2"/>
  <c r="O178" i="2"/>
  <c r="C178" i="2"/>
  <c r="E176" i="2"/>
  <c r="L175" i="2"/>
  <c r="Q174" i="2"/>
  <c r="N173" i="2"/>
  <c r="B173" i="2"/>
  <c r="P171" i="2"/>
  <c r="D171" i="2"/>
  <c r="M168" i="2"/>
  <c r="R167" i="2"/>
  <c r="O166" i="2"/>
  <c r="C166" i="2"/>
  <c r="E164" i="2"/>
  <c r="L163" i="2"/>
  <c r="Q162" i="2"/>
  <c r="N161" i="2"/>
  <c r="B161" i="2"/>
  <c r="P159" i="2"/>
  <c r="D159" i="2"/>
  <c r="M156" i="2"/>
  <c r="R155" i="2"/>
  <c r="O154" i="2"/>
  <c r="C154" i="2"/>
  <c r="E152" i="2"/>
  <c r="L151" i="2"/>
  <c r="Q150" i="2"/>
  <c r="N149" i="2"/>
  <c r="B149" i="2"/>
  <c r="P147" i="2"/>
  <c r="D147" i="2"/>
  <c r="M144" i="2"/>
  <c r="R143" i="2"/>
  <c r="O142" i="2"/>
  <c r="C142" i="2"/>
  <c r="E140" i="2"/>
  <c r="L139" i="2"/>
  <c r="Q138" i="2"/>
  <c r="N137" i="2"/>
  <c r="B137" i="2"/>
  <c r="P135" i="2"/>
  <c r="D135" i="2"/>
  <c r="M132" i="2"/>
  <c r="R131" i="2"/>
  <c r="O130" i="2"/>
  <c r="C130" i="2"/>
  <c r="E128" i="2"/>
  <c r="L127" i="2"/>
  <c r="Q126" i="2"/>
  <c r="N125" i="2"/>
  <c r="B125" i="2"/>
  <c r="P123" i="2"/>
  <c r="D123" i="2"/>
  <c r="M120" i="2"/>
  <c r="R119" i="2"/>
  <c r="O118" i="2"/>
  <c r="L180" i="2"/>
  <c r="Q179" i="2"/>
  <c r="N178" i="2"/>
  <c r="B178" i="2"/>
  <c r="P176" i="2"/>
  <c r="D176" i="2"/>
  <c r="M173" i="2"/>
  <c r="R172" i="2"/>
  <c r="O171" i="2"/>
  <c r="C171" i="2"/>
  <c r="E169" i="2"/>
  <c r="L168" i="2"/>
  <c r="Q167" i="2"/>
  <c r="N166" i="2"/>
  <c r="B166" i="2"/>
  <c r="P164" i="2"/>
  <c r="D164" i="2"/>
  <c r="M161" i="2"/>
  <c r="R160" i="2"/>
  <c r="O159" i="2"/>
  <c r="C159" i="2"/>
  <c r="E157" i="2"/>
  <c r="L156" i="2"/>
  <c r="Q155" i="2"/>
  <c r="N154" i="2"/>
  <c r="B154" i="2"/>
  <c r="P152" i="2"/>
  <c r="D152" i="2"/>
  <c r="M149" i="2"/>
  <c r="R148" i="2"/>
  <c r="O147" i="2"/>
  <c r="C147" i="2"/>
  <c r="E145" i="2"/>
  <c r="L144" i="2"/>
  <c r="Q143" i="2"/>
  <c r="N142" i="2"/>
  <c r="B142" i="2"/>
  <c r="P140" i="2"/>
  <c r="D140" i="2"/>
  <c r="M137" i="2"/>
  <c r="R136" i="2"/>
  <c r="O135" i="2"/>
  <c r="C135" i="2"/>
  <c r="E133" i="2"/>
  <c r="L132" i="2"/>
  <c r="Q131" i="2"/>
  <c r="N130" i="2"/>
  <c r="B130" i="2"/>
  <c r="P128" i="2"/>
  <c r="D128" i="2"/>
  <c r="M125" i="2"/>
  <c r="R124" i="2"/>
  <c r="O123" i="2"/>
  <c r="C123" i="2"/>
  <c r="E121" i="2"/>
  <c r="L120" i="2"/>
  <c r="Q119" i="2"/>
  <c r="N118" i="2"/>
  <c r="B118" i="2"/>
  <c r="M178" i="2"/>
  <c r="R177" i="2"/>
  <c r="O176" i="2"/>
  <c r="C176" i="2"/>
  <c r="E174" i="2"/>
  <c r="L173" i="2"/>
  <c r="Q172" i="2"/>
  <c r="N171" i="2"/>
  <c r="B171" i="2"/>
  <c r="P169" i="2"/>
  <c r="D169" i="2"/>
  <c r="M166" i="2"/>
  <c r="R165" i="2"/>
  <c r="O164" i="2"/>
  <c r="C164" i="2"/>
  <c r="E162" i="2"/>
  <c r="L161" i="2"/>
  <c r="Q160" i="2"/>
  <c r="N159" i="2"/>
  <c r="B159" i="2"/>
  <c r="P157" i="2"/>
  <c r="D157" i="2"/>
  <c r="M154" i="2"/>
  <c r="R153" i="2"/>
  <c r="O152" i="2"/>
  <c r="C152" i="2"/>
  <c r="E150" i="2"/>
  <c r="L149" i="2"/>
  <c r="Q148" i="2"/>
  <c r="N147" i="2"/>
  <c r="B147" i="2"/>
  <c r="P145" i="2"/>
  <c r="D145" i="2"/>
  <c r="M142" i="2"/>
  <c r="R141" i="2"/>
  <c r="O140" i="2"/>
  <c r="C140" i="2"/>
  <c r="E138" i="2"/>
  <c r="L137" i="2"/>
  <c r="Q136" i="2"/>
  <c r="N135" i="2"/>
  <c r="B135" i="2"/>
  <c r="P133" i="2"/>
  <c r="D133" i="2"/>
  <c r="M130" i="2"/>
  <c r="R129" i="2"/>
  <c r="O128" i="2"/>
  <c r="C128" i="2"/>
  <c r="E126" i="2"/>
  <c r="L125" i="2"/>
  <c r="Q124" i="2"/>
  <c r="N123" i="2"/>
  <c r="B123" i="2"/>
  <c r="P121" i="2"/>
  <c r="D121" i="2"/>
  <c r="M118" i="2"/>
  <c r="R117" i="2"/>
  <c r="O116" i="2"/>
  <c r="C116" i="2"/>
  <c r="E179" i="2"/>
  <c r="L178" i="2"/>
  <c r="Q177" i="2"/>
  <c r="N176" i="2"/>
  <c r="B176" i="2"/>
  <c r="P174" i="2"/>
  <c r="D174" i="2"/>
  <c r="M171" i="2"/>
  <c r="R170" i="2"/>
  <c r="O169" i="2"/>
  <c r="C169" i="2"/>
  <c r="E167" i="2"/>
  <c r="L166" i="2"/>
  <c r="Q165" i="2"/>
  <c r="N164" i="2"/>
  <c r="B164" i="2"/>
  <c r="P162" i="2"/>
  <c r="D162" i="2"/>
  <c r="M159" i="2"/>
  <c r="R158" i="2"/>
  <c r="O157" i="2"/>
  <c r="C157" i="2"/>
  <c r="E155" i="2"/>
  <c r="L154" i="2"/>
  <c r="Q153" i="2"/>
  <c r="N152" i="2"/>
  <c r="B152" i="2"/>
  <c r="P150" i="2"/>
  <c r="D150" i="2"/>
  <c r="M147" i="2"/>
  <c r="R146" i="2"/>
  <c r="O145" i="2"/>
  <c r="C145" i="2"/>
  <c r="E143" i="2"/>
  <c r="L142" i="2"/>
  <c r="Q141" i="2"/>
  <c r="N140" i="2"/>
  <c r="B140" i="2"/>
  <c r="P138" i="2"/>
  <c r="D138" i="2"/>
  <c r="M135" i="2"/>
  <c r="R134" i="2"/>
  <c r="O133" i="2"/>
  <c r="C133" i="2"/>
  <c r="E131" i="2"/>
  <c r="L130" i="2"/>
  <c r="Q129" i="2"/>
  <c r="N128" i="2"/>
  <c r="B128" i="2"/>
  <c r="P126" i="2"/>
  <c r="D126" i="2"/>
  <c r="M123" i="2"/>
  <c r="R122" i="2"/>
  <c r="O121" i="2"/>
  <c r="C121" i="2"/>
  <c r="E119" i="2"/>
  <c r="L118" i="2"/>
  <c r="Q117" i="2"/>
  <c r="N116" i="2"/>
  <c r="P179" i="2"/>
  <c r="D179" i="2"/>
  <c r="M176" i="2"/>
  <c r="R175" i="2"/>
  <c r="O174" i="2"/>
  <c r="C174" i="2"/>
  <c r="E172" i="2"/>
  <c r="L171" i="2"/>
  <c r="Q170" i="2"/>
  <c r="N169" i="2"/>
  <c r="B169" i="2"/>
  <c r="P167" i="2"/>
  <c r="D167" i="2"/>
  <c r="M164" i="2"/>
  <c r="R163" i="2"/>
  <c r="O162" i="2"/>
  <c r="C162" i="2"/>
  <c r="E160" i="2"/>
  <c r="L159" i="2"/>
  <c r="Q158" i="2"/>
  <c r="N157" i="2"/>
  <c r="B157" i="2"/>
  <c r="P155" i="2"/>
  <c r="D155" i="2"/>
  <c r="M152" i="2"/>
  <c r="R151" i="2"/>
  <c r="O150" i="2"/>
  <c r="C150" i="2"/>
  <c r="E148" i="2"/>
  <c r="L147" i="2"/>
  <c r="Q146" i="2"/>
  <c r="N145" i="2"/>
  <c r="B145" i="2"/>
  <c r="P143" i="2"/>
  <c r="D143" i="2"/>
  <c r="M140" i="2"/>
  <c r="R139" i="2"/>
  <c r="O138" i="2"/>
  <c r="C138" i="2"/>
  <c r="E136" i="2"/>
  <c r="L135" i="2"/>
  <c r="Q134" i="2"/>
  <c r="N133" i="2"/>
  <c r="B133" i="2"/>
  <c r="P131" i="2"/>
  <c r="D131" i="2"/>
  <c r="M128" i="2"/>
  <c r="R127" i="2"/>
  <c r="O126" i="2"/>
  <c r="C126" i="2"/>
  <c r="E124" i="2"/>
  <c r="L123" i="2"/>
  <c r="Q122" i="2"/>
  <c r="N121" i="2"/>
  <c r="B121" i="2"/>
  <c r="P119" i="2"/>
  <c r="D119" i="2"/>
  <c r="M116" i="2"/>
  <c r="R115" i="2"/>
  <c r="O114" i="2"/>
  <c r="C114" i="2"/>
  <c r="E112" i="2"/>
  <c r="L111" i="2"/>
  <c r="B177" i="2"/>
  <c r="N165" i="2"/>
  <c r="C158" i="2"/>
  <c r="N151" i="2"/>
  <c r="D149" i="2"/>
  <c r="M146" i="2"/>
  <c r="C144" i="2"/>
  <c r="L141" i="2"/>
  <c r="B139" i="2"/>
  <c r="R133" i="2"/>
  <c r="Q128" i="2"/>
  <c r="Q123" i="2"/>
  <c r="B122" i="2"/>
  <c r="D120" i="2"/>
  <c r="B117" i="2"/>
  <c r="D116" i="2"/>
  <c r="D115" i="2"/>
  <c r="L113" i="2"/>
  <c r="M112" i="2"/>
  <c r="D111" i="2"/>
  <c r="M108" i="2"/>
  <c r="R107" i="2"/>
  <c r="O106" i="2"/>
  <c r="C106" i="2"/>
  <c r="E104" i="2"/>
  <c r="L103" i="2"/>
  <c r="Q102" i="2"/>
  <c r="N101" i="2"/>
  <c r="B101" i="2"/>
  <c r="P99" i="2"/>
  <c r="D99" i="2"/>
  <c r="M96" i="2"/>
  <c r="R95" i="2"/>
  <c r="O94" i="2"/>
  <c r="C94" i="2"/>
  <c r="E92" i="2"/>
  <c r="L91" i="2"/>
  <c r="Q90" i="2"/>
  <c r="N89" i="2"/>
  <c r="B89" i="2"/>
  <c r="P87" i="2"/>
  <c r="D87" i="2"/>
  <c r="M84" i="2"/>
  <c r="R83" i="2"/>
  <c r="O82" i="2"/>
  <c r="C82" i="2"/>
  <c r="E80" i="2"/>
  <c r="L79" i="2"/>
  <c r="Q78" i="2"/>
  <c r="N77" i="2"/>
  <c r="B77" i="2"/>
  <c r="P75" i="2"/>
  <c r="D75" i="2"/>
  <c r="M72" i="2"/>
  <c r="R71" i="2"/>
  <c r="O70" i="2"/>
  <c r="C70" i="2"/>
  <c r="E68" i="2"/>
  <c r="L67" i="2"/>
  <c r="Q66" i="2"/>
  <c r="N65" i="2"/>
  <c r="B65" i="2"/>
  <c r="P63" i="2"/>
  <c r="D63" i="2"/>
  <c r="M60" i="2"/>
  <c r="O180" i="2"/>
  <c r="Q176" i="2"/>
  <c r="D173" i="2"/>
  <c r="L165" i="2"/>
  <c r="P161" i="2"/>
  <c r="R157" i="2"/>
  <c r="E154" i="2"/>
  <c r="D151" i="2"/>
  <c r="M148" i="2"/>
  <c r="C146" i="2"/>
  <c r="L143" i="2"/>
  <c r="B141" i="2"/>
  <c r="R135" i="2"/>
  <c r="Q130" i="2"/>
  <c r="R121" i="2"/>
  <c r="C120" i="2"/>
  <c r="E118" i="2"/>
  <c r="R116" i="2"/>
  <c r="B116" i="2"/>
  <c r="C115" i="2"/>
  <c r="L112" i="2"/>
  <c r="P111" i="2"/>
  <c r="C111" i="2"/>
  <c r="E109" i="2"/>
  <c r="L108" i="2"/>
  <c r="Q107" i="2"/>
  <c r="N106" i="2"/>
  <c r="B106" i="2"/>
  <c r="E180" i="2"/>
  <c r="M172" i="2"/>
  <c r="B165" i="2"/>
  <c r="N153" i="2"/>
  <c r="C151" i="2"/>
  <c r="L148" i="2"/>
  <c r="B146" i="2"/>
  <c r="R140" i="2"/>
  <c r="Q135" i="2"/>
  <c r="Q121" i="2"/>
  <c r="B120" i="2"/>
  <c r="D118" i="2"/>
  <c r="Q116" i="2"/>
  <c r="B115" i="2"/>
  <c r="O111" i="2"/>
  <c r="B111" i="2"/>
  <c r="P109" i="2"/>
  <c r="D109" i="2"/>
  <c r="M106" i="2"/>
  <c r="R105" i="2"/>
  <c r="O104" i="2"/>
  <c r="C104" i="2"/>
  <c r="E102" i="2"/>
  <c r="L101" i="2"/>
  <c r="Q100" i="2"/>
  <c r="N99" i="2"/>
  <c r="B99" i="2"/>
  <c r="P97" i="2"/>
  <c r="D97" i="2"/>
  <c r="M94" i="2"/>
  <c r="R93" i="2"/>
  <c r="O92" i="2"/>
  <c r="C92" i="2"/>
  <c r="E90" i="2"/>
  <c r="L89" i="2"/>
  <c r="Q88" i="2"/>
  <c r="N87" i="2"/>
  <c r="B87" i="2"/>
  <c r="P85" i="2"/>
  <c r="D85" i="2"/>
  <c r="M82" i="2"/>
  <c r="R81" i="2"/>
  <c r="O80" i="2"/>
  <c r="C80" i="2"/>
  <c r="E78" i="2"/>
  <c r="L77" i="2"/>
  <c r="Q76" i="2"/>
  <c r="N75" i="2"/>
  <c r="B75" i="2"/>
  <c r="P73" i="2"/>
  <c r="D73" i="2"/>
  <c r="M70" i="2"/>
  <c r="R69" i="2"/>
  <c r="O68" i="2"/>
  <c r="C68" i="2"/>
  <c r="E66" i="2"/>
  <c r="L65" i="2"/>
  <c r="Q64" i="2"/>
  <c r="N63" i="2"/>
  <c r="B63" i="2"/>
  <c r="P61" i="2"/>
  <c r="D61" i="2"/>
  <c r="M58" i="2"/>
  <c r="R57" i="2"/>
  <c r="O56" i="2"/>
  <c r="C56" i="2"/>
  <c r="E54" i="2"/>
  <c r="L53" i="2"/>
  <c r="Q52" i="2"/>
  <c r="N51" i="2"/>
  <c r="B51" i="2"/>
  <c r="C180" i="2"/>
  <c r="O168" i="2"/>
  <c r="Q164" i="2"/>
  <c r="D161" i="2"/>
  <c r="L153" i="2"/>
  <c r="B151" i="2"/>
  <c r="R145" i="2"/>
  <c r="Q140" i="2"/>
  <c r="P125" i="2"/>
  <c r="L119" i="2"/>
  <c r="C118" i="2"/>
  <c r="P115" i="2"/>
  <c r="R114" i="2"/>
  <c r="E114" i="2"/>
  <c r="N111" i="2"/>
  <c r="R110" i="2"/>
  <c r="O109" i="2"/>
  <c r="C109" i="2"/>
  <c r="E107" i="2"/>
  <c r="L106" i="2"/>
  <c r="Q105" i="2"/>
  <c r="N104" i="2"/>
  <c r="B104" i="2"/>
  <c r="P102" i="2"/>
  <c r="D102" i="2"/>
  <c r="M99" i="2"/>
  <c r="R98" i="2"/>
  <c r="O97" i="2"/>
  <c r="C97" i="2"/>
  <c r="E95" i="2"/>
  <c r="L94" i="2"/>
  <c r="Q93" i="2"/>
  <c r="N92" i="2"/>
  <c r="B92" i="2"/>
  <c r="P90" i="2"/>
  <c r="D90" i="2"/>
  <c r="M87" i="2"/>
  <c r="R86" i="2"/>
  <c r="O85" i="2"/>
  <c r="C85" i="2"/>
  <c r="E83" i="2"/>
  <c r="L82" i="2"/>
  <c r="Q81" i="2"/>
  <c r="N80" i="2"/>
  <c r="B80" i="2"/>
  <c r="P78" i="2"/>
  <c r="D78" i="2"/>
  <c r="M75" i="2"/>
  <c r="R74" i="2"/>
  <c r="O73" i="2"/>
  <c r="C73" i="2"/>
  <c r="E71" i="2"/>
  <c r="L70" i="2"/>
  <c r="Q69" i="2"/>
  <c r="N68" i="2"/>
  <c r="B68" i="2"/>
  <c r="P66" i="2"/>
  <c r="L179" i="2"/>
  <c r="P175" i="2"/>
  <c r="R171" i="2"/>
  <c r="E168" i="2"/>
  <c r="M160" i="2"/>
  <c r="B153" i="2"/>
  <c r="R147" i="2"/>
  <c r="Q142" i="2"/>
  <c r="P127" i="2"/>
  <c r="P117" i="2"/>
  <c r="O115" i="2"/>
  <c r="Q114" i="2"/>
  <c r="D114" i="2"/>
  <c r="E113" i="2"/>
  <c r="M111" i="2"/>
  <c r="Q110" i="2"/>
  <c r="N109" i="2"/>
  <c r="B109" i="2"/>
  <c r="P107" i="2"/>
  <c r="D107" i="2"/>
  <c r="N175" i="2"/>
  <c r="C168" i="2"/>
  <c r="O156" i="2"/>
  <c r="R152" i="2"/>
  <c r="Q147" i="2"/>
  <c r="P132" i="2"/>
  <c r="O127" i="2"/>
  <c r="E125" i="2"/>
  <c r="N117" i="2"/>
  <c r="P116" i="2"/>
  <c r="N115" i="2"/>
  <c r="R113" i="2"/>
  <c r="D113" i="2"/>
  <c r="M109" i="2"/>
  <c r="R108" i="2"/>
  <c r="O107" i="2"/>
  <c r="C107" i="2"/>
  <c r="E105" i="2"/>
  <c r="L104" i="2"/>
  <c r="Q103" i="2"/>
  <c r="N102" i="2"/>
  <c r="B102" i="2"/>
  <c r="P100" i="2"/>
  <c r="D100" i="2"/>
  <c r="M97" i="2"/>
  <c r="R96" i="2"/>
  <c r="O95" i="2"/>
  <c r="C95" i="2"/>
  <c r="E93" i="2"/>
  <c r="L92" i="2"/>
  <c r="Q91" i="2"/>
  <c r="N90" i="2"/>
  <c r="B90" i="2"/>
  <c r="P88" i="2"/>
  <c r="D88" i="2"/>
  <c r="M85" i="2"/>
  <c r="R84" i="2"/>
  <c r="O83" i="2"/>
  <c r="C83" i="2"/>
  <c r="E81" i="2"/>
  <c r="L80" i="2"/>
  <c r="Q79" i="2"/>
  <c r="N78" i="2"/>
  <c r="B78" i="2"/>
  <c r="P76" i="2"/>
  <c r="D76" i="2"/>
  <c r="M73" i="2"/>
  <c r="R72" i="2"/>
  <c r="O71" i="2"/>
  <c r="C71" i="2"/>
  <c r="E69" i="2"/>
  <c r="L68" i="2"/>
  <c r="Q67" i="2"/>
  <c r="N66" i="2"/>
  <c r="B66" i="2"/>
  <c r="Q178" i="2"/>
  <c r="D175" i="2"/>
  <c r="L167" i="2"/>
  <c r="P163" i="2"/>
  <c r="R159" i="2"/>
  <c r="E156" i="2"/>
  <c r="Q152" i="2"/>
  <c r="P137" i="2"/>
  <c r="O132" i="2"/>
  <c r="E130" i="2"/>
  <c r="N127" i="2"/>
  <c r="D125" i="2"/>
  <c r="E123" i="2"/>
  <c r="M117" i="2"/>
  <c r="M115" i="2"/>
  <c r="C113" i="2"/>
  <c r="E110" i="2"/>
  <c r="L109" i="2"/>
  <c r="Q108" i="2"/>
  <c r="N107" i="2"/>
  <c r="B107" i="2"/>
  <c r="P105" i="2"/>
  <c r="D105" i="2"/>
  <c r="M102" i="2"/>
  <c r="R101" i="2"/>
  <c r="O100" i="2"/>
  <c r="C100" i="2"/>
  <c r="E98" i="2"/>
  <c r="L97" i="2"/>
  <c r="Q96" i="2"/>
  <c r="N95" i="2"/>
  <c r="B95" i="2"/>
  <c r="P93" i="2"/>
  <c r="D93" i="2"/>
  <c r="M90" i="2"/>
  <c r="R89" i="2"/>
  <c r="O88" i="2"/>
  <c r="C88" i="2"/>
  <c r="E86" i="2"/>
  <c r="L85" i="2"/>
  <c r="Q84" i="2"/>
  <c r="N83" i="2"/>
  <c r="B83" i="2"/>
  <c r="P81" i="2"/>
  <c r="D81" i="2"/>
  <c r="M78" i="2"/>
  <c r="R77" i="2"/>
  <c r="O76" i="2"/>
  <c r="C76" i="2"/>
  <c r="E74" i="2"/>
  <c r="L73" i="2"/>
  <c r="Q72" i="2"/>
  <c r="N71" i="2"/>
  <c r="B71" i="2"/>
  <c r="P69" i="2"/>
  <c r="D69" i="2"/>
  <c r="B175" i="2"/>
  <c r="N163" i="2"/>
  <c r="C156" i="2"/>
  <c r="P139" i="2"/>
  <c r="O134" i="2"/>
  <c r="E132" i="2"/>
  <c r="N129" i="2"/>
  <c r="D127" i="2"/>
  <c r="M124" i="2"/>
  <c r="O122" i="2"/>
  <c r="Q118" i="2"/>
  <c r="L117" i="2"/>
  <c r="L115" i="2"/>
  <c r="P114" i="2"/>
  <c r="B113" i="2"/>
  <c r="P110" i="2"/>
  <c r="D110" i="2"/>
  <c r="M107" i="2"/>
  <c r="R106" i="2"/>
  <c r="O105" i="2"/>
  <c r="C105" i="2"/>
  <c r="E103" i="2"/>
  <c r="L102" i="2"/>
  <c r="Q101" i="2"/>
  <c r="N100" i="2"/>
  <c r="B100" i="2"/>
  <c r="P98" i="2"/>
  <c r="D98" i="2"/>
  <c r="M95" i="2"/>
  <c r="R94" i="2"/>
  <c r="O93" i="2"/>
  <c r="C93" i="2"/>
  <c r="E91" i="2"/>
  <c r="L90" i="2"/>
  <c r="Q89" i="2"/>
  <c r="N88" i="2"/>
  <c r="B88" i="2"/>
  <c r="P86" i="2"/>
  <c r="D86" i="2"/>
  <c r="M83" i="2"/>
  <c r="R82" i="2"/>
  <c r="O81" i="2"/>
  <c r="C81" i="2"/>
  <c r="E79" i="2"/>
  <c r="L78" i="2"/>
  <c r="Q77" i="2"/>
  <c r="N76" i="2"/>
  <c r="B76" i="2"/>
  <c r="P74" i="2"/>
  <c r="D74" i="2"/>
  <c r="M71" i="2"/>
  <c r="R70" i="2"/>
  <c r="O69" i="2"/>
  <c r="C69" i="2"/>
  <c r="E67" i="2"/>
  <c r="L66" i="2"/>
  <c r="Q65" i="2"/>
  <c r="N64" i="2"/>
  <c r="B64" i="2"/>
  <c r="P62" i="2"/>
  <c r="D62" i="2"/>
  <c r="E178" i="2"/>
  <c r="M170" i="2"/>
  <c r="B163" i="2"/>
  <c r="P149" i="2"/>
  <c r="O144" i="2"/>
  <c r="E142" i="2"/>
  <c r="N139" i="2"/>
  <c r="D137" i="2"/>
  <c r="M134" i="2"/>
  <c r="C132" i="2"/>
  <c r="L129" i="2"/>
  <c r="B127" i="2"/>
  <c r="M122" i="2"/>
  <c r="O120" i="2"/>
  <c r="O113" i="2"/>
  <c r="Q112" i="2"/>
  <c r="R111" i="2"/>
  <c r="N110" i="2"/>
  <c r="B110" i="2"/>
  <c r="P108" i="2"/>
  <c r="D108" i="2"/>
  <c r="M105" i="2"/>
  <c r="R104" i="2"/>
  <c r="O103" i="2"/>
  <c r="C103" i="2"/>
  <c r="E101" i="2"/>
  <c r="L100" i="2"/>
  <c r="Q99" i="2"/>
  <c r="N98" i="2"/>
  <c r="B98" i="2"/>
  <c r="P96" i="2"/>
  <c r="D96" i="2"/>
  <c r="M93" i="2"/>
  <c r="R92" i="2"/>
  <c r="O91" i="2"/>
  <c r="C91" i="2"/>
  <c r="E89" i="2"/>
  <c r="L88" i="2"/>
  <c r="Q87" i="2"/>
  <c r="N86" i="2"/>
  <c r="B86" i="2"/>
  <c r="P84" i="2"/>
  <c r="D84" i="2"/>
  <c r="M81" i="2"/>
  <c r="R80" i="2"/>
  <c r="O79" i="2"/>
  <c r="C79" i="2"/>
  <c r="E77" i="2"/>
  <c r="L76" i="2"/>
  <c r="Q75" i="2"/>
  <c r="N74" i="2"/>
  <c r="B74" i="2"/>
  <c r="P72" i="2"/>
  <c r="D72" i="2"/>
  <c r="M69" i="2"/>
  <c r="R68" i="2"/>
  <c r="O67" i="2"/>
  <c r="C67" i="2"/>
  <c r="E65" i="2"/>
  <c r="L64" i="2"/>
  <c r="L177" i="2"/>
  <c r="P173" i="2"/>
  <c r="R169" i="2"/>
  <c r="E166" i="2"/>
  <c r="M158" i="2"/>
  <c r="O151" i="2"/>
  <c r="E149" i="2"/>
  <c r="N146" i="2"/>
  <c r="D144" i="2"/>
  <c r="M141" i="2"/>
  <c r="C139" i="2"/>
  <c r="L136" i="2"/>
  <c r="B134" i="2"/>
  <c r="R128" i="2"/>
  <c r="R123" i="2"/>
  <c r="C122" i="2"/>
  <c r="E120" i="2"/>
  <c r="D117" i="2"/>
  <c r="E116" i="2"/>
  <c r="M113" i="2"/>
  <c r="O112" i="2"/>
  <c r="E111" i="2"/>
  <c r="L110" i="2"/>
  <c r="Q109" i="2"/>
  <c r="N108" i="2"/>
  <c r="B108" i="2"/>
  <c r="P106" i="2"/>
  <c r="D106" i="2"/>
  <c r="M103" i="2"/>
  <c r="R102" i="2"/>
  <c r="O101" i="2"/>
  <c r="C101" i="2"/>
  <c r="E99" i="2"/>
  <c r="L98" i="2"/>
  <c r="Q97" i="2"/>
  <c r="N96" i="2"/>
  <c r="B96" i="2"/>
  <c r="P94" i="2"/>
  <c r="D94" i="2"/>
  <c r="M91" i="2"/>
  <c r="R90" i="2"/>
  <c r="O89" i="2"/>
  <c r="C89" i="2"/>
  <c r="E87" i="2"/>
  <c r="L86" i="2"/>
  <c r="Q85" i="2"/>
  <c r="N84" i="2"/>
  <c r="B84" i="2"/>
  <c r="P82" i="2"/>
  <c r="D82" i="2"/>
  <c r="L155" i="2"/>
  <c r="O139" i="2"/>
  <c r="L124" i="2"/>
  <c r="O110" i="2"/>
  <c r="Q106" i="2"/>
  <c r="M100" i="2"/>
  <c r="O98" i="2"/>
  <c r="Q94" i="2"/>
  <c r="B93" i="2"/>
  <c r="D91" i="2"/>
  <c r="L83" i="2"/>
  <c r="N81" i="2"/>
  <c r="P79" i="2"/>
  <c r="E72" i="2"/>
  <c r="P70" i="2"/>
  <c r="P67" i="2"/>
  <c r="M63" i="2"/>
  <c r="R61" i="2"/>
  <c r="C61" i="2"/>
  <c r="M59" i="2"/>
  <c r="Q58" i="2"/>
  <c r="L57" i="2"/>
  <c r="E56" i="2"/>
  <c r="P54" i="2"/>
  <c r="C54" i="2"/>
  <c r="O52" i="2"/>
  <c r="B52" i="2"/>
  <c r="N50" i="2"/>
  <c r="B50" i="2"/>
  <c r="P48" i="2"/>
  <c r="D48" i="2"/>
  <c r="M45" i="2"/>
  <c r="R44" i="2"/>
  <c r="O43" i="2"/>
  <c r="C43" i="2"/>
  <c r="E41" i="2"/>
  <c r="L40" i="2"/>
  <c r="Q39" i="2"/>
  <c r="N38" i="2"/>
  <c r="B38" i="2"/>
  <c r="P36" i="2"/>
  <c r="D36" i="2"/>
  <c r="M33" i="2"/>
  <c r="R32" i="2"/>
  <c r="O31" i="2"/>
  <c r="C31" i="2"/>
  <c r="E29" i="2"/>
  <c r="L28" i="2"/>
  <c r="Q27" i="2"/>
  <c r="N26" i="2"/>
  <c r="B26" i="2"/>
  <c r="P24" i="2"/>
  <c r="D24" i="2"/>
  <c r="M21" i="2"/>
  <c r="R20" i="2"/>
  <c r="O19" i="2"/>
  <c r="C19" i="2"/>
  <c r="N177" i="2"/>
  <c r="Q154" i="2"/>
  <c r="D139" i="2"/>
  <c r="M110" i="2"/>
  <c r="M98" i="2"/>
  <c r="O96" i="2"/>
  <c r="Q92" i="2"/>
  <c r="B91" i="2"/>
  <c r="D89" i="2"/>
  <c r="L81" i="2"/>
  <c r="N79" i="2"/>
  <c r="M76" i="2"/>
  <c r="E75" i="2"/>
  <c r="N73" i="2"/>
  <c r="C72" i="2"/>
  <c r="N70" i="2"/>
  <c r="B69" i="2"/>
  <c r="N67" i="2"/>
  <c r="L63" i="2"/>
  <c r="O62" i="2"/>
  <c r="Q61" i="2"/>
  <c r="B61" i="2"/>
  <c r="L59" i="2"/>
  <c r="E58" i="2"/>
  <c r="D56" i="2"/>
  <c r="O54" i="2"/>
  <c r="B54" i="2"/>
  <c r="N52" i="2"/>
  <c r="R51" i="2"/>
  <c r="M50" i="2"/>
  <c r="R49" i="2"/>
  <c r="O48" i="2"/>
  <c r="C48" i="2"/>
  <c r="E46" i="2"/>
  <c r="L45" i="2"/>
  <c r="Q44" i="2"/>
  <c r="N43" i="2"/>
  <c r="B43" i="2"/>
  <c r="P41" i="2"/>
  <c r="D41" i="2"/>
  <c r="M38" i="2"/>
  <c r="R37" i="2"/>
  <c r="O36" i="2"/>
  <c r="C36" i="2"/>
  <c r="E34" i="2"/>
  <c r="L33" i="2"/>
  <c r="Q32" i="2"/>
  <c r="N31" i="2"/>
  <c r="B31" i="2"/>
  <c r="P29" i="2"/>
  <c r="D29" i="2"/>
  <c r="M26" i="2"/>
  <c r="R25" i="2"/>
  <c r="O24" i="2"/>
  <c r="C24" i="2"/>
  <c r="E22" i="2"/>
  <c r="L21" i="2"/>
  <c r="Q20" i="2"/>
  <c r="N19" i="2"/>
  <c r="B19" i="2"/>
  <c r="P17" i="2"/>
  <c r="D17" i="2"/>
  <c r="M14" i="2"/>
  <c r="R13" i="2"/>
  <c r="E137" i="2"/>
  <c r="N122" i="2"/>
  <c r="M114" i="2"/>
  <c r="C110" i="2"/>
  <c r="D104" i="2"/>
  <c r="L96" i="2"/>
  <c r="N94" i="2"/>
  <c r="P92" i="2"/>
  <c r="R88" i="2"/>
  <c r="C87" i="2"/>
  <c r="E85" i="2"/>
  <c r="M79" i="2"/>
  <c r="C78" i="2"/>
  <c r="C75" i="2"/>
  <c r="B72" i="2"/>
  <c r="Q68" i="2"/>
  <c r="M67" i="2"/>
  <c r="N62" i="2"/>
  <c r="R60" i="2"/>
  <c r="E60" i="2"/>
  <c r="D58" i="2"/>
  <c r="P56" i="2"/>
  <c r="B56" i="2"/>
  <c r="N54" i="2"/>
  <c r="R53" i="2"/>
  <c r="M52" i="2"/>
  <c r="Q51" i="2"/>
  <c r="L50" i="2"/>
  <c r="Q49" i="2"/>
  <c r="N48" i="2"/>
  <c r="B48" i="2"/>
  <c r="P46" i="2"/>
  <c r="D46" i="2"/>
  <c r="M43" i="2"/>
  <c r="R42" i="2"/>
  <c r="O41" i="2"/>
  <c r="C41" i="2"/>
  <c r="E39" i="2"/>
  <c r="L38" i="2"/>
  <c r="Q37" i="2"/>
  <c r="N36" i="2"/>
  <c r="B36" i="2"/>
  <c r="P34" i="2"/>
  <c r="D34" i="2"/>
  <c r="M31" i="2"/>
  <c r="R30" i="2"/>
  <c r="O29" i="2"/>
  <c r="C29" i="2"/>
  <c r="E27" i="2"/>
  <c r="L26" i="2"/>
  <c r="Q25" i="2"/>
  <c r="N24" i="2"/>
  <c r="B24" i="2"/>
  <c r="P22" i="2"/>
  <c r="D22" i="2"/>
  <c r="M19" i="2"/>
  <c r="R18" i="2"/>
  <c r="O17" i="2"/>
  <c r="C17" i="2"/>
  <c r="E15" i="2"/>
  <c r="L14" i="2"/>
  <c r="Q13" i="2"/>
  <c r="N12" i="2"/>
  <c r="B12" i="2"/>
  <c r="P10" i="2"/>
  <c r="P151" i="2"/>
  <c r="M136" i="2"/>
  <c r="L122" i="2"/>
  <c r="R109" i="2"/>
  <c r="E106" i="2"/>
  <c r="R103" i="2"/>
  <c r="C102" i="2"/>
  <c r="E100" i="2"/>
  <c r="M92" i="2"/>
  <c r="O90" i="2"/>
  <c r="Q86" i="2"/>
  <c r="B85" i="2"/>
  <c r="D83" i="2"/>
  <c r="Q74" i="2"/>
  <c r="Q71" i="2"/>
  <c r="M62" i="2"/>
  <c r="O61" i="2"/>
  <c r="Q60" i="2"/>
  <c r="D60" i="2"/>
  <c r="P58" i="2"/>
  <c r="C58" i="2"/>
  <c r="N56" i="2"/>
  <c r="R55" i="2"/>
  <c r="M54" i="2"/>
  <c r="Q53" i="2"/>
  <c r="L52" i="2"/>
  <c r="E51" i="2"/>
  <c r="M48" i="2"/>
  <c r="R47" i="2"/>
  <c r="O46" i="2"/>
  <c r="C46" i="2"/>
  <c r="E44" i="2"/>
  <c r="L43" i="2"/>
  <c r="Q42" i="2"/>
  <c r="N41" i="2"/>
  <c r="B41" i="2"/>
  <c r="P39" i="2"/>
  <c r="D39" i="2"/>
  <c r="M36" i="2"/>
  <c r="R35" i="2"/>
  <c r="O34" i="2"/>
  <c r="C34" i="2"/>
  <c r="E32" i="2"/>
  <c r="L31" i="2"/>
  <c r="Q30" i="2"/>
  <c r="N29" i="2"/>
  <c r="B29" i="2"/>
  <c r="P27" i="2"/>
  <c r="D27" i="2"/>
  <c r="M24" i="2"/>
  <c r="R23" i="2"/>
  <c r="O22" i="2"/>
  <c r="C22" i="2"/>
  <c r="E20" i="2"/>
  <c r="L19" i="2"/>
  <c r="Q18" i="2"/>
  <c r="N17" i="2"/>
  <c r="B17" i="2"/>
  <c r="P15" i="2"/>
  <c r="D15" i="2"/>
  <c r="O170" i="2"/>
  <c r="N134" i="2"/>
  <c r="P120" i="2"/>
  <c r="P113" i="2"/>
  <c r="N105" i="2"/>
  <c r="P103" i="2"/>
  <c r="R99" i="2"/>
  <c r="C98" i="2"/>
  <c r="E96" i="2"/>
  <c r="M88" i="2"/>
  <c r="O86" i="2"/>
  <c r="Q82" i="2"/>
  <c r="B81" i="2"/>
  <c r="P77" i="2"/>
  <c r="O74" i="2"/>
  <c r="P71" i="2"/>
  <c r="E70" i="2"/>
  <c r="P68" i="2"/>
  <c r="D66" i="2"/>
  <c r="D65" i="2"/>
  <c r="E64" i="2"/>
  <c r="L62" i="2"/>
  <c r="N61" i="2"/>
  <c r="C60" i="2"/>
  <c r="O58" i="2"/>
  <c r="B58" i="2"/>
  <c r="M56" i="2"/>
  <c r="Q55" i="2"/>
  <c r="L54" i="2"/>
  <c r="E53" i="2"/>
  <c r="D51" i="2"/>
  <c r="E49" i="2"/>
  <c r="L48" i="2"/>
  <c r="Q47" i="2"/>
  <c r="N46" i="2"/>
  <c r="B46" i="2"/>
  <c r="P44" i="2"/>
  <c r="D44" i="2"/>
  <c r="M41" i="2"/>
  <c r="R40" i="2"/>
  <c r="O39" i="2"/>
  <c r="C39" i="2"/>
  <c r="E37" i="2"/>
  <c r="L36" i="2"/>
  <c r="Q35" i="2"/>
  <c r="N34" i="2"/>
  <c r="B34" i="2"/>
  <c r="P32" i="2"/>
  <c r="D32" i="2"/>
  <c r="M29" i="2"/>
  <c r="R28" i="2"/>
  <c r="O27" i="2"/>
  <c r="C27" i="2"/>
  <c r="E25" i="2"/>
  <c r="L24" i="2"/>
  <c r="Q23" i="2"/>
  <c r="N22" i="2"/>
  <c r="B22" i="2"/>
  <c r="P20" i="2"/>
  <c r="D20" i="2"/>
  <c r="C170" i="2"/>
  <c r="C134" i="2"/>
  <c r="N120" i="2"/>
  <c r="N113" i="2"/>
  <c r="L105" i="2"/>
  <c r="N103" i="2"/>
  <c r="P101" i="2"/>
  <c r="R97" i="2"/>
  <c r="C96" i="2"/>
  <c r="E94" i="2"/>
  <c r="Q166" i="2"/>
  <c r="D132" i="2"/>
  <c r="R112" i="2"/>
  <c r="M101" i="2"/>
  <c r="O99" i="2"/>
  <c r="Q95" i="2"/>
  <c r="B94" i="2"/>
  <c r="D92" i="2"/>
  <c r="L84" i="2"/>
  <c r="N82" i="2"/>
  <c r="P80" i="2"/>
  <c r="B79" i="2"/>
  <c r="M77" i="2"/>
  <c r="R75" i="2"/>
  <c r="L74" i="2"/>
  <c r="B73" i="2"/>
  <c r="B70" i="2"/>
  <c r="D67" i="2"/>
  <c r="R65" i="2"/>
  <c r="R64" i="2"/>
  <c r="C64" i="2"/>
  <c r="L61" i="2"/>
  <c r="O60" i="2"/>
  <c r="R59" i="2"/>
  <c r="L58" i="2"/>
  <c r="E57" i="2"/>
  <c r="D55" i="2"/>
  <c r="P53" i="2"/>
  <c r="C53" i="2"/>
  <c r="O51" i="2"/>
  <c r="R50" i="2"/>
  <c r="O49" i="2"/>
  <c r="C49" i="2"/>
  <c r="E47" i="2"/>
  <c r="L46" i="2"/>
  <c r="Q45" i="2"/>
  <c r="N44" i="2"/>
  <c r="B44" i="2"/>
  <c r="P42" i="2"/>
  <c r="D42" i="2"/>
  <c r="M39" i="2"/>
  <c r="R38" i="2"/>
  <c r="O37" i="2"/>
  <c r="C37" i="2"/>
  <c r="E35" i="2"/>
  <c r="L34" i="2"/>
  <c r="Q33" i="2"/>
  <c r="N32" i="2"/>
  <c r="O146" i="2"/>
  <c r="L131" i="2"/>
  <c r="P118" i="2"/>
  <c r="O108" i="2"/>
  <c r="L99" i="2"/>
  <c r="N97" i="2"/>
  <c r="P95" i="2"/>
  <c r="R91" i="2"/>
  <c r="C90" i="2"/>
  <c r="E88" i="2"/>
  <c r="M80" i="2"/>
  <c r="R78" i="2"/>
  <c r="B67" i="2"/>
  <c r="R63" i="2"/>
  <c r="E63" i="2"/>
  <c r="N60" i="2"/>
  <c r="Q59" i="2"/>
  <c r="E59" i="2"/>
  <c r="D57" i="2"/>
  <c r="P55" i="2"/>
  <c r="C55" i="2"/>
  <c r="O53" i="2"/>
  <c r="B53" i="2"/>
  <c r="M51" i="2"/>
  <c r="Q50" i="2"/>
  <c r="N49" i="2"/>
  <c r="B49" i="2"/>
  <c r="P47" i="2"/>
  <c r="D47" i="2"/>
  <c r="M44" i="2"/>
  <c r="R43" i="2"/>
  <c r="O42" i="2"/>
  <c r="C42" i="2"/>
  <c r="E40" i="2"/>
  <c r="L39" i="2"/>
  <c r="Q38" i="2"/>
  <c r="N37" i="2"/>
  <c r="B37" i="2"/>
  <c r="P35" i="2"/>
  <c r="D35" i="2"/>
  <c r="M32" i="2"/>
  <c r="R31" i="2"/>
  <c r="O30" i="2"/>
  <c r="C30" i="2"/>
  <c r="E28" i="2"/>
  <c r="L27" i="2"/>
  <c r="Q26" i="2"/>
  <c r="N25" i="2"/>
  <c r="B25" i="2"/>
  <c r="P23" i="2"/>
  <c r="D23" i="2"/>
  <c r="M20" i="2"/>
  <c r="R19" i="2"/>
  <c r="E144" i="2"/>
  <c r="B129" i="2"/>
  <c r="Q111" i="2"/>
  <c r="C108" i="2"/>
  <c r="Q104" i="2"/>
  <c r="B103" i="2"/>
  <c r="D101" i="2"/>
  <c r="L93" i="2"/>
  <c r="N91" i="2"/>
  <c r="P89" i="2"/>
  <c r="R85" i="2"/>
  <c r="C84" i="2"/>
  <c r="E82" i="2"/>
  <c r="O78" i="2"/>
  <c r="D77" i="2"/>
  <c r="O75" i="2"/>
  <c r="C74" i="2"/>
  <c r="N72" i="2"/>
  <c r="D71" i="2"/>
  <c r="L69" i="2"/>
  <c r="D68" i="2"/>
  <c r="O65" i="2"/>
  <c r="P64" i="2"/>
  <c r="R62" i="2"/>
  <c r="E62" i="2"/>
  <c r="P59" i="2"/>
  <c r="C59" i="2"/>
  <c r="O57" i="2"/>
  <c r="B57" i="2"/>
  <c r="N55" i="2"/>
  <c r="R54" i="2"/>
  <c r="M53" i="2"/>
  <c r="E52" i="2"/>
  <c r="E50" i="2"/>
  <c r="L49" i="2"/>
  <c r="Q48" i="2"/>
  <c r="N47" i="2"/>
  <c r="B47" i="2"/>
  <c r="P45" i="2"/>
  <c r="D45" i="2"/>
  <c r="M42" i="2"/>
  <c r="R41" i="2"/>
  <c r="O40" i="2"/>
  <c r="C40" i="2"/>
  <c r="E38" i="2"/>
  <c r="L37" i="2"/>
  <c r="Q36" i="2"/>
  <c r="N35" i="2"/>
  <c r="B35" i="2"/>
  <c r="P33" i="2"/>
  <c r="O158" i="2"/>
  <c r="N141" i="2"/>
  <c r="M104" i="2"/>
  <c r="O102" i="2"/>
  <c r="Q98" i="2"/>
  <c r="B97" i="2"/>
  <c r="D95" i="2"/>
  <c r="L87" i="2"/>
  <c r="N85" i="2"/>
  <c r="P83" i="2"/>
  <c r="R79" i="2"/>
  <c r="R76" i="2"/>
  <c r="D163" i="2"/>
  <c r="B105" i="2"/>
  <c r="N93" i="2"/>
  <c r="E73" i="2"/>
  <c r="M68" i="2"/>
  <c r="C65" i="2"/>
  <c r="B60" i="2"/>
  <c r="Q57" i="2"/>
  <c r="P51" i="2"/>
  <c r="P49" i="2"/>
  <c r="R45" i="2"/>
  <c r="C44" i="2"/>
  <c r="E42" i="2"/>
  <c r="M34" i="2"/>
  <c r="B33" i="2"/>
  <c r="E30" i="2"/>
  <c r="Q28" i="2"/>
  <c r="N27" i="2"/>
  <c r="D25" i="2"/>
  <c r="M22" i="2"/>
  <c r="C20" i="2"/>
  <c r="D19" i="2"/>
  <c r="C18" i="2"/>
  <c r="O14" i="2"/>
  <c r="P13" i="2"/>
  <c r="B13" i="2"/>
  <c r="N11" i="2"/>
  <c r="R10" i="2"/>
  <c r="N9" i="2"/>
  <c r="B9" i="2"/>
  <c r="P7" i="2"/>
  <c r="D7" i="2"/>
  <c r="M4" i="2"/>
  <c r="C7" i="2"/>
  <c r="L4" i="2"/>
  <c r="B7" i="2"/>
  <c r="D5" i="2"/>
  <c r="E31" i="2"/>
  <c r="O18" i="2"/>
  <c r="E8" i="2"/>
  <c r="N5" i="2"/>
  <c r="C47" i="2"/>
  <c r="M37" i="2"/>
  <c r="L23" i="2"/>
  <c r="N18" i="2"/>
  <c r="P12" i="2"/>
  <c r="D8" i="2"/>
  <c r="M5" i="2"/>
  <c r="N69" i="2"/>
  <c r="L95" i="2"/>
  <c r="N40" i="2"/>
  <c r="C4" i="2"/>
  <c r="P104" i="2"/>
  <c r="O84" i="2"/>
  <c r="O77" i="2"/>
  <c r="O72" i="2"/>
  <c r="P57" i="2"/>
  <c r="O55" i="2"/>
  <c r="N53" i="2"/>
  <c r="L51" i="2"/>
  <c r="M49" i="2"/>
  <c r="O47" i="2"/>
  <c r="Q43" i="2"/>
  <c r="B42" i="2"/>
  <c r="D40" i="2"/>
  <c r="O32" i="2"/>
  <c r="D30" i="2"/>
  <c r="M27" i="2"/>
  <c r="C25" i="2"/>
  <c r="L22" i="2"/>
  <c r="B20" i="2"/>
  <c r="B18" i="2"/>
  <c r="E17" i="2"/>
  <c r="N14" i="2"/>
  <c r="O13" i="2"/>
  <c r="R12" i="2"/>
  <c r="M11" i="2"/>
  <c r="Q10" i="2"/>
  <c r="M9" i="2"/>
  <c r="R8" i="2"/>
  <c r="O7" i="2"/>
  <c r="E5" i="2"/>
  <c r="R33" i="2"/>
  <c r="M23" i="2"/>
  <c r="L13" i="2"/>
  <c r="R48" i="2"/>
  <c r="C12" i="2"/>
  <c r="N6" i="2"/>
  <c r="R22" i="2"/>
  <c r="D13" i="2"/>
  <c r="P144" i="2"/>
  <c r="D103" i="2"/>
  <c r="P91" i="2"/>
  <c r="E84" i="2"/>
  <c r="L72" i="2"/>
  <c r="R67" i="2"/>
  <c r="O64" i="2"/>
  <c r="C62" i="2"/>
  <c r="O59" i="2"/>
  <c r="N57" i="2"/>
  <c r="M55" i="2"/>
  <c r="M47" i="2"/>
  <c r="O45" i="2"/>
  <c r="Q41" i="2"/>
  <c r="B40" i="2"/>
  <c r="D38" i="2"/>
  <c r="L32" i="2"/>
  <c r="B30" i="2"/>
  <c r="P28" i="2"/>
  <c r="R24" i="2"/>
  <c r="O23" i="2"/>
  <c r="E21" i="2"/>
  <c r="Q19" i="2"/>
  <c r="R17" i="2"/>
  <c r="R16" i="2"/>
  <c r="E16" i="2"/>
  <c r="N13" i="2"/>
  <c r="Q12" i="2"/>
  <c r="L11" i="2"/>
  <c r="E10" i="2"/>
  <c r="L9" i="2"/>
  <c r="Q8" i="2"/>
  <c r="N7" i="2"/>
  <c r="P5" i="2"/>
  <c r="C21" i="2"/>
  <c r="D12" i="2"/>
  <c r="C10" i="2"/>
  <c r="L7" i="2"/>
  <c r="B5" i="2"/>
  <c r="E45" i="2"/>
  <c r="C26" i="2"/>
  <c r="B16" i="2"/>
  <c r="D6" i="2"/>
  <c r="C35" i="2"/>
  <c r="B23" i="2"/>
  <c r="N15" i="2"/>
  <c r="E108" i="2"/>
  <c r="M15" i="2"/>
  <c r="P11" i="2"/>
  <c r="O4" i="2"/>
  <c r="Q83" i="2"/>
  <c r="C77" i="2"/>
  <c r="M64" i="2"/>
  <c r="B62" i="2"/>
  <c r="N59" i="2"/>
  <c r="M57" i="2"/>
  <c r="L55" i="2"/>
  <c r="L47" i="2"/>
  <c r="N45" i="2"/>
  <c r="P43" i="2"/>
  <c r="R39" i="2"/>
  <c r="C38" i="2"/>
  <c r="E36" i="2"/>
  <c r="R29" i="2"/>
  <c r="O28" i="2"/>
  <c r="E26" i="2"/>
  <c r="Q24" i="2"/>
  <c r="N23" i="2"/>
  <c r="D21" i="2"/>
  <c r="P18" i="2"/>
  <c r="Q17" i="2"/>
  <c r="Q16" i="2"/>
  <c r="D16" i="2"/>
  <c r="M13" i="2"/>
  <c r="E12" i="2"/>
  <c r="D10" i="2"/>
  <c r="M7" i="2"/>
  <c r="O5" i="2"/>
  <c r="C5" i="2"/>
  <c r="P37" i="2"/>
  <c r="D26" i="2"/>
  <c r="C16" i="2"/>
  <c r="O10" i="2"/>
  <c r="O35" i="2"/>
  <c r="D31" i="2"/>
  <c r="P19" i="2"/>
  <c r="C15" i="2"/>
  <c r="P8" i="2"/>
  <c r="C63" i="2"/>
  <c r="M30" i="2"/>
  <c r="E13" i="2"/>
  <c r="B6" i="2"/>
  <c r="Q62" i="2"/>
  <c r="L42" i="2"/>
  <c r="B28" i="2"/>
  <c r="M129" i="2"/>
  <c r="E76" i="2"/>
  <c r="L71" i="2"/>
  <c r="D64" i="2"/>
  <c r="M61" i="2"/>
  <c r="E55" i="2"/>
  <c r="D53" i="2"/>
  <c r="C51" i="2"/>
  <c r="D49" i="2"/>
  <c r="L41" i="2"/>
  <c r="N39" i="2"/>
  <c r="Q29" i="2"/>
  <c r="N28" i="2"/>
  <c r="M28" i="2"/>
  <c r="M17" i="2"/>
  <c r="B10" i="2"/>
  <c r="L30" i="2"/>
  <c r="P9" i="2"/>
  <c r="C127" i="2"/>
  <c r="R100" i="2"/>
  <c r="R66" i="2"/>
  <c r="Q63" i="2"/>
  <c r="D59" i="2"/>
  <c r="C57" i="2"/>
  <c r="B55" i="2"/>
  <c r="R52" i="2"/>
  <c r="M89" i="2"/>
  <c r="B82" i="2"/>
  <c r="L75" i="2"/>
  <c r="Q70" i="2"/>
  <c r="O66" i="2"/>
  <c r="B59" i="2"/>
  <c r="R56" i="2"/>
  <c r="Q54" i="2"/>
  <c r="P50" i="2"/>
  <c r="R46" i="2"/>
  <c r="C45" i="2"/>
  <c r="E43" i="2"/>
  <c r="M35" i="2"/>
  <c r="O33" i="2"/>
  <c r="C32" i="2"/>
  <c r="L29" i="2"/>
  <c r="B27" i="2"/>
  <c r="P25" i="2"/>
  <c r="R21" i="2"/>
  <c r="O20" i="2"/>
  <c r="M18" i="2"/>
  <c r="L17" i="2"/>
  <c r="P16" i="2"/>
  <c r="R15" i="2"/>
  <c r="B15" i="2"/>
  <c r="O12" i="2"/>
  <c r="R11" i="2"/>
  <c r="M10" i="2"/>
  <c r="R9" i="2"/>
  <c r="O8" i="2"/>
  <c r="C8" i="2"/>
  <c r="E6" i="2"/>
  <c r="L5" i="2"/>
  <c r="O16" i="2"/>
  <c r="Q15" i="2"/>
  <c r="R14" i="2"/>
  <c r="E14" i="2"/>
  <c r="M12" i="2"/>
  <c r="Q11" i="2"/>
  <c r="L10" i="2"/>
  <c r="Q9" i="2"/>
  <c r="B8" i="2"/>
  <c r="P6" i="2"/>
  <c r="L60" i="2"/>
  <c r="Q7" i="2"/>
  <c r="M86" i="2"/>
  <c r="D52" i="2"/>
  <c r="R34" i="2"/>
  <c r="L16" i="2"/>
  <c r="D9" i="2"/>
  <c r="C99" i="2"/>
  <c r="Q80" i="2"/>
  <c r="M66" i="2"/>
  <c r="O63" i="2"/>
  <c r="E61" i="2"/>
  <c r="R58" i="2"/>
  <c r="Q56" i="2"/>
  <c r="P52" i="2"/>
  <c r="O50" i="2"/>
  <c r="Q46" i="2"/>
  <c r="B45" i="2"/>
  <c r="D43" i="2"/>
  <c r="L35" i="2"/>
  <c r="N33" i="2"/>
  <c r="B32" i="2"/>
  <c r="P30" i="2"/>
  <c r="R26" i="2"/>
  <c r="O25" i="2"/>
  <c r="E23" i="2"/>
  <c r="Q21" i="2"/>
  <c r="N20" i="2"/>
  <c r="L18" i="2"/>
  <c r="N8" i="2"/>
  <c r="C28" i="2"/>
  <c r="D11" i="2"/>
  <c r="M65" i="2"/>
  <c r="E18" i="2"/>
  <c r="C112" i="2"/>
  <c r="R87" i="2"/>
  <c r="M74" i="2"/>
  <c r="D70" i="2"/>
  <c r="C66" i="2"/>
  <c r="P60" i="2"/>
  <c r="N58" i="2"/>
  <c r="L56" i="2"/>
  <c r="M46" i="2"/>
  <c r="O44" i="2"/>
  <c r="Q40" i="2"/>
  <c r="B39" i="2"/>
  <c r="D37" i="2"/>
  <c r="Q31" i="2"/>
  <c r="N30" i="2"/>
  <c r="D28" i="2"/>
  <c r="M25" i="2"/>
  <c r="C23" i="2"/>
  <c r="L20" i="2"/>
  <c r="N16" i="2"/>
  <c r="O15" i="2"/>
  <c r="Q14" i="2"/>
  <c r="D14" i="2"/>
  <c r="L12" i="2"/>
  <c r="E11" i="2"/>
  <c r="M8" i="2"/>
  <c r="R7" i="2"/>
  <c r="O6" i="2"/>
  <c r="C6" i="2"/>
  <c r="E4" i="2"/>
  <c r="E97" i="2"/>
  <c r="O87" i="2"/>
  <c r="D80" i="2"/>
  <c r="P65" i="2"/>
  <c r="L44" i="2"/>
  <c r="N42" i="2"/>
  <c r="P40" i="2"/>
  <c r="E33" i="2"/>
  <c r="L25" i="2"/>
  <c r="P21" i="2"/>
  <c r="M16" i="2"/>
  <c r="E9" i="2"/>
  <c r="D4" i="2"/>
  <c r="D79" i="2"/>
  <c r="P38" i="2"/>
  <c r="P26" i="2"/>
  <c r="C11" i="2"/>
  <c r="M6" i="2"/>
  <c r="L107" i="2"/>
  <c r="C86" i="2"/>
  <c r="Q73" i="2"/>
  <c r="D54" i="2"/>
  <c r="C52" i="2"/>
  <c r="C50" i="2"/>
  <c r="E48" i="2"/>
  <c r="M40" i="2"/>
  <c r="O38" i="2"/>
  <c r="Q34" i="2"/>
  <c r="C33" i="2"/>
  <c r="P31" i="2"/>
  <c r="R27" i="2"/>
  <c r="O26" i="2"/>
  <c r="E24" i="2"/>
  <c r="Q22" i="2"/>
  <c r="N21" i="2"/>
  <c r="E19" i="2"/>
  <c r="D18" i="2"/>
  <c r="L15" i="2"/>
  <c r="P14" i="2"/>
  <c r="C13" i="2"/>
  <c r="O11" i="2"/>
  <c r="B11" i="2"/>
  <c r="O9" i="2"/>
  <c r="C9" i="2"/>
  <c r="E7" i="2"/>
  <c r="L6" i="2"/>
  <c r="N4" i="2"/>
  <c r="B21" i="2"/>
  <c r="N10" i="2"/>
  <c r="R36" i="2"/>
  <c r="C14" i="2"/>
  <c r="L8" i="2"/>
  <c r="P4" i="2"/>
  <c r="R73" i="2"/>
  <c r="D50" i="2"/>
  <c r="D33" i="2"/>
  <c r="O21" i="2"/>
  <c r="B14" i="2"/>
  <c r="K33" i="2" l="1"/>
  <c r="I33" i="2"/>
  <c r="F33" i="2"/>
  <c r="K50" i="2"/>
  <c r="F50" i="2"/>
  <c r="I50" i="2"/>
  <c r="H14" i="2"/>
  <c r="G7" i="2"/>
  <c r="J7" i="2"/>
  <c r="H9" i="2"/>
  <c r="H13" i="2"/>
  <c r="I18" i="2"/>
  <c r="F18" i="2"/>
  <c r="K18" i="2"/>
  <c r="G19" i="2"/>
  <c r="J19" i="2"/>
  <c r="G24" i="2"/>
  <c r="J24" i="2"/>
  <c r="H33" i="2"/>
  <c r="J48" i="2"/>
  <c r="G48" i="2"/>
  <c r="H50" i="2"/>
  <c r="H52" i="2"/>
  <c r="I54" i="2"/>
  <c r="K54" i="2"/>
  <c r="F54" i="2"/>
  <c r="H86" i="2"/>
  <c r="H11" i="2"/>
  <c r="I79" i="2"/>
  <c r="F79" i="2"/>
  <c r="K79" i="2"/>
  <c r="F4" i="2"/>
  <c r="K4" i="2"/>
  <c r="I4" i="2"/>
  <c r="J9" i="2"/>
  <c r="G9" i="2"/>
  <c r="J33" i="2"/>
  <c r="G33" i="2"/>
  <c r="K80" i="2"/>
  <c r="F80" i="2"/>
  <c r="I80" i="2"/>
  <c r="G97" i="2"/>
  <c r="J97" i="2"/>
  <c r="J4" i="2"/>
  <c r="G4" i="2"/>
  <c r="H6" i="2"/>
  <c r="R4" i="2"/>
  <c r="J11" i="2"/>
  <c r="G11" i="2"/>
  <c r="K14" i="2"/>
  <c r="I14" i="2"/>
  <c r="F14" i="2"/>
  <c r="H23" i="2"/>
  <c r="K28" i="2"/>
  <c r="I28" i="2"/>
  <c r="F28" i="2"/>
  <c r="I37" i="2"/>
  <c r="F37" i="2"/>
  <c r="K37" i="2"/>
  <c r="H66" i="2"/>
  <c r="I70" i="2"/>
  <c r="F70" i="2"/>
  <c r="K70" i="2"/>
  <c r="H112" i="2"/>
  <c r="J18" i="2"/>
  <c r="G18" i="2"/>
  <c r="I11" i="2"/>
  <c r="K11" i="2"/>
  <c r="F11" i="2"/>
  <c r="H28" i="2"/>
  <c r="J23" i="2"/>
  <c r="G23" i="2"/>
  <c r="K43" i="2"/>
  <c r="I43" i="2"/>
  <c r="F43" i="2"/>
  <c r="J61" i="2"/>
  <c r="G61" i="2"/>
  <c r="H99" i="2"/>
  <c r="I9" i="2"/>
  <c r="K9" i="2"/>
  <c r="F9" i="2"/>
  <c r="K52" i="2"/>
  <c r="I52" i="2"/>
  <c r="F52" i="2"/>
  <c r="Q4" i="2"/>
  <c r="Q6" i="2"/>
  <c r="J14" i="2"/>
  <c r="G14" i="2"/>
  <c r="J6" i="2"/>
  <c r="G6" i="2"/>
  <c r="H8" i="2"/>
  <c r="R6" i="2"/>
  <c r="H32" i="2"/>
  <c r="J43" i="2"/>
  <c r="G43" i="2"/>
  <c r="H45" i="2"/>
  <c r="H57" i="2"/>
  <c r="F59" i="2"/>
  <c r="K59" i="2"/>
  <c r="I59" i="2"/>
  <c r="H127" i="2"/>
  <c r="I49" i="2"/>
  <c r="F49" i="2"/>
  <c r="K49" i="2"/>
  <c r="H51" i="2"/>
  <c r="I53" i="2"/>
  <c r="F53" i="2"/>
  <c r="K53" i="2"/>
  <c r="J55" i="2"/>
  <c r="G55" i="2"/>
  <c r="I64" i="2"/>
  <c r="K64" i="2"/>
  <c r="F64" i="2"/>
  <c r="G76" i="2"/>
  <c r="J76" i="2"/>
  <c r="G13" i="2"/>
  <c r="J13" i="2"/>
  <c r="H63" i="2"/>
  <c r="H15" i="2"/>
  <c r="K31" i="2"/>
  <c r="I31" i="2"/>
  <c r="F31" i="2"/>
  <c r="H16" i="2"/>
  <c r="K26" i="2"/>
  <c r="I26" i="2"/>
  <c r="F26" i="2"/>
  <c r="H5" i="2"/>
  <c r="I10" i="2"/>
  <c r="F10" i="2"/>
  <c r="K10" i="2"/>
  <c r="G12" i="2"/>
  <c r="J12" i="2"/>
  <c r="K16" i="2"/>
  <c r="I16" i="2"/>
  <c r="F16" i="2"/>
  <c r="K21" i="2"/>
  <c r="I21" i="2"/>
  <c r="F21" i="2"/>
  <c r="J26" i="2"/>
  <c r="G26" i="2"/>
  <c r="J36" i="2"/>
  <c r="G36" i="2"/>
  <c r="H38" i="2"/>
  <c r="H77" i="2"/>
  <c r="J108" i="2"/>
  <c r="G108" i="2"/>
  <c r="H35" i="2"/>
  <c r="K6" i="2"/>
  <c r="I6" i="2"/>
  <c r="F6" i="2"/>
  <c r="H26" i="2"/>
  <c r="J45" i="2"/>
  <c r="G45" i="2"/>
  <c r="H10" i="2"/>
  <c r="K12" i="2"/>
  <c r="F12" i="2"/>
  <c r="I12" i="2"/>
  <c r="H21" i="2"/>
  <c r="Q5" i="2"/>
  <c r="G10" i="2"/>
  <c r="J10" i="2"/>
  <c r="J16" i="2"/>
  <c r="G16" i="2"/>
  <c r="J21" i="2"/>
  <c r="G21" i="2"/>
  <c r="K38" i="2"/>
  <c r="I38" i="2"/>
  <c r="F38" i="2"/>
  <c r="H62" i="2"/>
  <c r="J84" i="2"/>
  <c r="G84" i="2"/>
  <c r="I103" i="2"/>
  <c r="F103" i="2"/>
  <c r="K103" i="2"/>
  <c r="K13" i="2"/>
  <c r="I13" i="2"/>
  <c r="F13" i="2"/>
  <c r="H12" i="2"/>
  <c r="J5" i="2"/>
  <c r="G5" i="2"/>
  <c r="R5" i="2"/>
  <c r="J17" i="2"/>
  <c r="G17" i="2"/>
  <c r="H25" i="2"/>
  <c r="I30" i="2"/>
  <c r="F30" i="2"/>
  <c r="K30" i="2"/>
  <c r="K40" i="2"/>
  <c r="I40" i="2"/>
  <c r="F40" i="2"/>
  <c r="H4" i="2"/>
  <c r="I8" i="2"/>
  <c r="F8" i="2"/>
  <c r="K8" i="2"/>
  <c r="H47" i="2"/>
  <c r="G8" i="2"/>
  <c r="J8" i="2"/>
  <c r="J31" i="2"/>
  <c r="G31" i="2"/>
  <c r="F5" i="2"/>
  <c r="K5" i="2"/>
  <c r="I5" i="2"/>
  <c r="H7" i="2"/>
  <c r="K7" i="2"/>
  <c r="I7" i="2"/>
  <c r="F7" i="2"/>
  <c r="H18" i="2"/>
  <c r="F19" i="2"/>
  <c r="K19" i="2"/>
  <c r="I19" i="2"/>
  <c r="H20" i="2"/>
  <c r="I25" i="2"/>
  <c r="F25" i="2"/>
  <c r="K25" i="2"/>
  <c r="J30" i="2"/>
  <c r="G30" i="2"/>
  <c r="J42" i="2"/>
  <c r="G42" i="2"/>
  <c r="H44" i="2"/>
  <c r="H65" i="2"/>
  <c r="J73" i="2"/>
  <c r="G73" i="2"/>
  <c r="F163" i="2"/>
  <c r="K163" i="2"/>
  <c r="I163" i="2"/>
  <c r="F95" i="2"/>
  <c r="K95" i="2"/>
  <c r="I95" i="2"/>
  <c r="J38" i="2"/>
  <c r="G38" i="2"/>
  <c r="H40" i="2"/>
  <c r="K45" i="2"/>
  <c r="I45" i="2"/>
  <c r="F45" i="2"/>
  <c r="J50" i="2"/>
  <c r="G50" i="2"/>
  <c r="G52" i="2"/>
  <c r="J52" i="2"/>
  <c r="H59" i="2"/>
  <c r="G62" i="2"/>
  <c r="J62" i="2"/>
  <c r="K68" i="2"/>
  <c r="I68" i="2"/>
  <c r="F68" i="2"/>
  <c r="F71" i="2"/>
  <c r="K71" i="2"/>
  <c r="I71" i="2"/>
  <c r="H74" i="2"/>
  <c r="K77" i="2"/>
  <c r="I77" i="2"/>
  <c r="F77" i="2"/>
  <c r="J82" i="2"/>
  <c r="G82" i="2"/>
  <c r="H84" i="2"/>
  <c r="K101" i="2"/>
  <c r="I101" i="2"/>
  <c r="F101" i="2"/>
  <c r="H108" i="2"/>
  <c r="G144" i="2"/>
  <c r="J144" i="2"/>
  <c r="K23" i="2"/>
  <c r="I23" i="2"/>
  <c r="F23" i="2"/>
  <c r="J28" i="2"/>
  <c r="G28" i="2"/>
  <c r="H30" i="2"/>
  <c r="K35" i="2"/>
  <c r="I35" i="2"/>
  <c r="F35" i="2"/>
  <c r="J40" i="2"/>
  <c r="G40" i="2"/>
  <c r="H42" i="2"/>
  <c r="K47" i="2"/>
  <c r="I47" i="2"/>
  <c r="F47" i="2"/>
  <c r="H55" i="2"/>
  <c r="K57" i="2"/>
  <c r="I57" i="2"/>
  <c r="F57" i="2"/>
  <c r="J59" i="2"/>
  <c r="G59" i="2"/>
  <c r="J63" i="2"/>
  <c r="G63" i="2"/>
  <c r="G88" i="2"/>
  <c r="J88" i="2"/>
  <c r="H90" i="2"/>
  <c r="J35" i="2"/>
  <c r="G35" i="2"/>
  <c r="H37" i="2"/>
  <c r="I42" i="2"/>
  <c r="F42" i="2"/>
  <c r="K42" i="2"/>
  <c r="J47" i="2"/>
  <c r="G47" i="2"/>
  <c r="H49" i="2"/>
  <c r="H53" i="2"/>
  <c r="K55" i="2"/>
  <c r="I55" i="2"/>
  <c r="F55" i="2"/>
  <c r="J57" i="2"/>
  <c r="G57" i="2"/>
  <c r="H64" i="2"/>
  <c r="I67" i="2"/>
  <c r="K67" i="2"/>
  <c r="F67" i="2"/>
  <c r="K92" i="2"/>
  <c r="F92" i="2"/>
  <c r="I92" i="2"/>
  <c r="F132" i="2"/>
  <c r="K132" i="2"/>
  <c r="I132" i="2"/>
  <c r="J94" i="2"/>
  <c r="G94" i="2"/>
  <c r="H96" i="2"/>
  <c r="H134" i="2"/>
  <c r="H170" i="2"/>
  <c r="F20" i="2"/>
  <c r="I20" i="2"/>
  <c r="K20" i="2"/>
  <c r="G25" i="2"/>
  <c r="J25" i="2"/>
  <c r="H27" i="2"/>
  <c r="F32" i="2"/>
  <c r="K32" i="2"/>
  <c r="I32" i="2"/>
  <c r="G37" i="2"/>
  <c r="J37" i="2"/>
  <c r="H39" i="2"/>
  <c r="F44" i="2"/>
  <c r="K44" i="2"/>
  <c r="I44" i="2"/>
  <c r="G49" i="2"/>
  <c r="J49" i="2"/>
  <c r="F51" i="2"/>
  <c r="K51" i="2"/>
  <c r="I51" i="2"/>
  <c r="G53" i="2"/>
  <c r="J53" i="2"/>
  <c r="H60" i="2"/>
  <c r="G64" i="2"/>
  <c r="J64" i="2"/>
  <c r="I65" i="2"/>
  <c r="F65" i="2"/>
  <c r="K65" i="2"/>
  <c r="K66" i="2"/>
  <c r="I66" i="2"/>
  <c r="F66" i="2"/>
  <c r="J70" i="2"/>
  <c r="G70" i="2"/>
  <c r="J96" i="2"/>
  <c r="G96" i="2"/>
  <c r="H98" i="2"/>
  <c r="F15" i="2"/>
  <c r="K15" i="2"/>
  <c r="I15" i="2"/>
  <c r="G20" i="2"/>
  <c r="J20" i="2"/>
  <c r="H22" i="2"/>
  <c r="F27" i="2"/>
  <c r="K27" i="2"/>
  <c r="I27" i="2"/>
  <c r="G32" i="2"/>
  <c r="J32" i="2"/>
  <c r="H34" i="2"/>
  <c r="F39" i="2"/>
  <c r="K39" i="2"/>
  <c r="I39" i="2"/>
  <c r="G44" i="2"/>
  <c r="J44" i="2"/>
  <c r="H46" i="2"/>
  <c r="G51" i="2"/>
  <c r="J51" i="2"/>
  <c r="H58" i="2"/>
  <c r="K60" i="2"/>
  <c r="F60" i="2"/>
  <c r="I60" i="2"/>
  <c r="F83" i="2"/>
  <c r="K83" i="2"/>
  <c r="I83" i="2"/>
  <c r="G100" i="2"/>
  <c r="J100" i="2"/>
  <c r="H102" i="2"/>
  <c r="J106" i="2"/>
  <c r="G106" i="2"/>
  <c r="J15" i="2"/>
  <c r="G15" i="2"/>
  <c r="H17" i="2"/>
  <c r="F22" i="2"/>
  <c r="K22" i="2"/>
  <c r="I22" i="2"/>
  <c r="G27" i="2"/>
  <c r="J27" i="2"/>
  <c r="H29" i="2"/>
  <c r="F34" i="2"/>
  <c r="K34" i="2"/>
  <c r="I34" i="2"/>
  <c r="G39" i="2"/>
  <c r="J39" i="2"/>
  <c r="H41" i="2"/>
  <c r="F46" i="2"/>
  <c r="K46" i="2"/>
  <c r="I46" i="2"/>
  <c r="F58" i="2"/>
  <c r="K58" i="2"/>
  <c r="I58" i="2"/>
  <c r="G60" i="2"/>
  <c r="J60" i="2"/>
  <c r="H75" i="2"/>
  <c r="H78" i="2"/>
  <c r="G85" i="2"/>
  <c r="J85" i="2"/>
  <c r="H87" i="2"/>
  <c r="K104" i="2"/>
  <c r="F104" i="2"/>
  <c r="I104" i="2"/>
  <c r="H110" i="2"/>
  <c r="G137" i="2"/>
  <c r="J137" i="2"/>
  <c r="F17" i="2"/>
  <c r="K17" i="2"/>
  <c r="I17" i="2"/>
  <c r="G22" i="2"/>
  <c r="J22" i="2"/>
  <c r="H24" i="2"/>
  <c r="K29" i="2"/>
  <c r="I29" i="2"/>
  <c r="F29" i="2"/>
  <c r="J34" i="2"/>
  <c r="G34" i="2"/>
  <c r="H36" i="2"/>
  <c r="K41" i="2"/>
  <c r="F41" i="2"/>
  <c r="I41" i="2"/>
  <c r="J46" i="2"/>
  <c r="G46" i="2"/>
  <c r="H48" i="2"/>
  <c r="K56" i="2"/>
  <c r="I56" i="2"/>
  <c r="F56" i="2"/>
  <c r="J58" i="2"/>
  <c r="G58" i="2"/>
  <c r="H72" i="2"/>
  <c r="J75" i="2"/>
  <c r="G75" i="2"/>
  <c r="K89" i="2"/>
  <c r="I89" i="2"/>
  <c r="F89" i="2"/>
  <c r="F139" i="2"/>
  <c r="K139" i="2"/>
  <c r="I139" i="2"/>
  <c r="H19" i="2"/>
  <c r="I24" i="2"/>
  <c r="F24" i="2"/>
  <c r="K24" i="2"/>
  <c r="J29" i="2"/>
  <c r="G29" i="2"/>
  <c r="H31" i="2"/>
  <c r="I36" i="2"/>
  <c r="K36" i="2"/>
  <c r="F36" i="2"/>
  <c r="J41" i="2"/>
  <c r="G41" i="2"/>
  <c r="H43" i="2"/>
  <c r="I48" i="2"/>
  <c r="F48" i="2"/>
  <c r="K48" i="2"/>
  <c r="H54" i="2"/>
  <c r="J56" i="2"/>
  <c r="G56" i="2"/>
  <c r="H61" i="2"/>
  <c r="J72" i="2"/>
  <c r="G72" i="2"/>
  <c r="I91" i="2"/>
  <c r="F91" i="2"/>
  <c r="K91" i="2"/>
  <c r="I82" i="2"/>
  <c r="F82" i="2"/>
  <c r="K82" i="2"/>
  <c r="J87" i="2"/>
  <c r="G87" i="2"/>
  <c r="H89" i="2"/>
  <c r="I94" i="2"/>
  <c r="F94" i="2"/>
  <c r="K94" i="2"/>
  <c r="J99" i="2"/>
  <c r="G99" i="2"/>
  <c r="H101" i="2"/>
  <c r="K106" i="2"/>
  <c r="I106" i="2"/>
  <c r="F106" i="2"/>
  <c r="J111" i="2"/>
  <c r="G111" i="2"/>
  <c r="J116" i="2"/>
  <c r="G116" i="2"/>
  <c r="F117" i="2"/>
  <c r="I117" i="2"/>
  <c r="K117" i="2"/>
  <c r="G120" i="2"/>
  <c r="J120" i="2"/>
  <c r="H122" i="2"/>
  <c r="H139" i="2"/>
  <c r="F144" i="2"/>
  <c r="K144" i="2"/>
  <c r="I144" i="2"/>
  <c r="G149" i="2"/>
  <c r="J149" i="2"/>
  <c r="J166" i="2"/>
  <c r="G166" i="2"/>
  <c r="G65" i="2"/>
  <c r="J65" i="2"/>
  <c r="H67" i="2"/>
  <c r="K72" i="2"/>
  <c r="F72" i="2"/>
  <c r="I72" i="2"/>
  <c r="G77" i="2"/>
  <c r="J77" i="2"/>
  <c r="H79" i="2"/>
  <c r="K84" i="2"/>
  <c r="F84" i="2"/>
  <c r="I84" i="2"/>
  <c r="G89" i="2"/>
  <c r="J89" i="2"/>
  <c r="H91" i="2"/>
  <c r="K96" i="2"/>
  <c r="F96" i="2"/>
  <c r="I96" i="2"/>
  <c r="G101" i="2"/>
  <c r="J101" i="2"/>
  <c r="H103" i="2"/>
  <c r="K108" i="2"/>
  <c r="I108" i="2"/>
  <c r="F108" i="2"/>
  <c r="H132" i="2"/>
  <c r="I137" i="2"/>
  <c r="K137" i="2"/>
  <c r="F137" i="2"/>
  <c r="J142" i="2"/>
  <c r="G142" i="2"/>
  <c r="J178" i="2"/>
  <c r="G178" i="2"/>
  <c r="K62" i="2"/>
  <c r="I62" i="2"/>
  <c r="F62" i="2"/>
  <c r="J67" i="2"/>
  <c r="G67" i="2"/>
  <c r="H69" i="2"/>
  <c r="K74" i="2"/>
  <c r="I74" i="2"/>
  <c r="F74" i="2"/>
  <c r="J79" i="2"/>
  <c r="G79" i="2"/>
  <c r="H81" i="2"/>
  <c r="K86" i="2"/>
  <c r="I86" i="2"/>
  <c r="F86" i="2"/>
  <c r="J91" i="2"/>
  <c r="G91" i="2"/>
  <c r="H93" i="2"/>
  <c r="K98" i="2"/>
  <c r="I98" i="2"/>
  <c r="F98" i="2"/>
  <c r="J103" i="2"/>
  <c r="G103" i="2"/>
  <c r="H105" i="2"/>
  <c r="K110" i="2"/>
  <c r="I110" i="2"/>
  <c r="F110" i="2"/>
  <c r="F127" i="2"/>
  <c r="K127" i="2"/>
  <c r="I127" i="2"/>
  <c r="G132" i="2"/>
  <c r="J132" i="2"/>
  <c r="H156" i="2"/>
  <c r="F69" i="2"/>
  <c r="K69" i="2"/>
  <c r="I69" i="2"/>
  <c r="J74" i="2"/>
  <c r="G74" i="2"/>
  <c r="H76" i="2"/>
  <c r="K81" i="2"/>
  <c r="I81" i="2"/>
  <c r="F81" i="2"/>
  <c r="J86" i="2"/>
  <c r="G86" i="2"/>
  <c r="H88" i="2"/>
  <c r="K93" i="2"/>
  <c r="F93" i="2"/>
  <c r="I93" i="2"/>
  <c r="J98" i="2"/>
  <c r="G98" i="2"/>
  <c r="H100" i="2"/>
  <c r="K105" i="2"/>
  <c r="I105" i="2"/>
  <c r="F105" i="2"/>
  <c r="J110" i="2"/>
  <c r="G110" i="2"/>
  <c r="H113" i="2"/>
  <c r="J123" i="2"/>
  <c r="G123" i="2"/>
  <c r="I125" i="2"/>
  <c r="K125" i="2"/>
  <c r="F125" i="2"/>
  <c r="J130" i="2"/>
  <c r="G130" i="2"/>
  <c r="G156" i="2"/>
  <c r="J156" i="2"/>
  <c r="F175" i="2"/>
  <c r="K175" i="2"/>
  <c r="I175" i="2"/>
  <c r="J69" i="2"/>
  <c r="G69" i="2"/>
  <c r="H71" i="2"/>
  <c r="I76" i="2"/>
  <c r="F76" i="2"/>
  <c r="K76" i="2"/>
  <c r="J81" i="2"/>
  <c r="G81" i="2"/>
  <c r="H83" i="2"/>
  <c r="I88" i="2"/>
  <c r="F88" i="2"/>
  <c r="K88" i="2"/>
  <c r="J93" i="2"/>
  <c r="G93" i="2"/>
  <c r="H95" i="2"/>
  <c r="I100" i="2"/>
  <c r="F100" i="2"/>
  <c r="K100" i="2"/>
  <c r="J105" i="2"/>
  <c r="G105" i="2"/>
  <c r="H107" i="2"/>
  <c r="I113" i="2"/>
  <c r="K113" i="2"/>
  <c r="F113" i="2"/>
  <c r="G125" i="2"/>
  <c r="J125" i="2"/>
  <c r="H168" i="2"/>
  <c r="F107" i="2"/>
  <c r="K107" i="2"/>
  <c r="I107" i="2"/>
  <c r="G113" i="2"/>
  <c r="J113" i="2"/>
  <c r="F114" i="2"/>
  <c r="K114" i="2"/>
  <c r="I114" i="2"/>
  <c r="G168" i="2"/>
  <c r="J168" i="2"/>
  <c r="J71" i="2"/>
  <c r="G71" i="2"/>
  <c r="H73" i="2"/>
  <c r="F78" i="2"/>
  <c r="I78" i="2"/>
  <c r="K78" i="2"/>
  <c r="J83" i="2"/>
  <c r="G83" i="2"/>
  <c r="H85" i="2"/>
  <c r="K90" i="2"/>
  <c r="F90" i="2"/>
  <c r="I90" i="2"/>
  <c r="J95" i="2"/>
  <c r="G95" i="2"/>
  <c r="H97" i="2"/>
  <c r="K102" i="2"/>
  <c r="I102" i="2"/>
  <c r="F102" i="2"/>
  <c r="G107" i="2"/>
  <c r="J107" i="2"/>
  <c r="H109" i="2"/>
  <c r="G114" i="2"/>
  <c r="J114" i="2"/>
  <c r="H118" i="2"/>
  <c r="I161" i="2"/>
  <c r="K161" i="2"/>
  <c r="F161" i="2"/>
  <c r="H180" i="2"/>
  <c r="J54" i="2"/>
  <c r="G54" i="2"/>
  <c r="H56" i="2"/>
  <c r="F61" i="2"/>
  <c r="K61" i="2"/>
  <c r="I61" i="2"/>
  <c r="G66" i="2"/>
  <c r="J66" i="2"/>
  <c r="H68" i="2"/>
  <c r="F73" i="2"/>
  <c r="K73" i="2"/>
  <c r="I73" i="2"/>
  <c r="G78" i="2"/>
  <c r="J78" i="2"/>
  <c r="H80" i="2"/>
  <c r="F85" i="2"/>
  <c r="K85" i="2"/>
  <c r="I85" i="2"/>
  <c r="G90" i="2"/>
  <c r="J90" i="2"/>
  <c r="H92" i="2"/>
  <c r="F97" i="2"/>
  <c r="K97" i="2"/>
  <c r="I97" i="2"/>
  <c r="G102" i="2"/>
  <c r="J102" i="2"/>
  <c r="H104" i="2"/>
  <c r="F109" i="2"/>
  <c r="K109" i="2"/>
  <c r="I109" i="2"/>
  <c r="I118" i="2"/>
  <c r="K118" i="2"/>
  <c r="F118" i="2"/>
  <c r="H151" i="2"/>
  <c r="G180" i="2"/>
  <c r="J180" i="2"/>
  <c r="G109" i="2"/>
  <c r="J109" i="2"/>
  <c r="H111" i="2"/>
  <c r="H115" i="2"/>
  <c r="J118" i="2"/>
  <c r="G118" i="2"/>
  <c r="H120" i="2"/>
  <c r="H146" i="2"/>
  <c r="F151" i="2"/>
  <c r="K151" i="2"/>
  <c r="I151" i="2"/>
  <c r="J154" i="2"/>
  <c r="G154" i="2"/>
  <c r="I173" i="2"/>
  <c r="K173" i="2"/>
  <c r="F173" i="2"/>
  <c r="I63" i="2"/>
  <c r="K63" i="2"/>
  <c r="F63" i="2"/>
  <c r="J68" i="2"/>
  <c r="G68" i="2"/>
  <c r="H70" i="2"/>
  <c r="K75" i="2"/>
  <c r="I75" i="2"/>
  <c r="F75" i="2"/>
  <c r="J80" i="2"/>
  <c r="G80" i="2"/>
  <c r="H82" i="2"/>
  <c r="K87" i="2"/>
  <c r="I87" i="2"/>
  <c r="F87" i="2"/>
  <c r="J92" i="2"/>
  <c r="G92" i="2"/>
  <c r="H94" i="2"/>
  <c r="K99" i="2"/>
  <c r="I99" i="2"/>
  <c r="F99" i="2"/>
  <c r="J104" i="2"/>
  <c r="G104" i="2"/>
  <c r="H106" i="2"/>
  <c r="K111" i="2"/>
  <c r="I111" i="2"/>
  <c r="F111" i="2"/>
  <c r="F115" i="2"/>
  <c r="K115" i="2"/>
  <c r="I115" i="2"/>
  <c r="K116" i="2"/>
  <c r="I116" i="2"/>
  <c r="F116" i="2"/>
  <c r="F120" i="2"/>
  <c r="K120" i="2"/>
  <c r="I120" i="2"/>
  <c r="H144" i="2"/>
  <c r="I149" i="2"/>
  <c r="K149" i="2"/>
  <c r="F149" i="2"/>
  <c r="H158" i="2"/>
  <c r="J112" i="2"/>
  <c r="G112" i="2"/>
  <c r="H114" i="2"/>
  <c r="F119" i="2"/>
  <c r="K119" i="2"/>
  <c r="I119" i="2"/>
  <c r="G124" i="2"/>
  <c r="J124" i="2"/>
  <c r="H126" i="2"/>
  <c r="I131" i="2"/>
  <c r="F131" i="2"/>
  <c r="K131" i="2"/>
  <c r="J136" i="2"/>
  <c r="G136" i="2"/>
  <c r="H138" i="2"/>
  <c r="I143" i="2"/>
  <c r="F143" i="2"/>
  <c r="K143" i="2"/>
  <c r="J148" i="2"/>
  <c r="G148" i="2"/>
  <c r="H150" i="2"/>
  <c r="K155" i="2"/>
  <c r="I155" i="2"/>
  <c r="F155" i="2"/>
  <c r="J160" i="2"/>
  <c r="G160" i="2"/>
  <c r="H162" i="2"/>
  <c r="K167" i="2"/>
  <c r="I167" i="2"/>
  <c r="F167" i="2"/>
  <c r="J172" i="2"/>
  <c r="G172" i="2"/>
  <c r="H174" i="2"/>
  <c r="K179" i="2"/>
  <c r="I179" i="2"/>
  <c r="F179" i="2"/>
  <c r="G119" i="2"/>
  <c r="J119" i="2"/>
  <c r="H121" i="2"/>
  <c r="F126" i="2"/>
  <c r="I126" i="2"/>
  <c r="K126" i="2"/>
  <c r="G131" i="2"/>
  <c r="J131" i="2"/>
  <c r="H133" i="2"/>
  <c r="F138" i="2"/>
  <c r="K138" i="2"/>
  <c r="I138" i="2"/>
  <c r="G143" i="2"/>
  <c r="J143" i="2"/>
  <c r="H145" i="2"/>
  <c r="F150" i="2"/>
  <c r="K150" i="2"/>
  <c r="I150" i="2"/>
  <c r="G155" i="2"/>
  <c r="J155" i="2"/>
  <c r="H157" i="2"/>
  <c r="F162" i="2"/>
  <c r="I162" i="2"/>
  <c r="K162" i="2"/>
  <c r="G167" i="2"/>
  <c r="J167" i="2"/>
  <c r="H169" i="2"/>
  <c r="F174" i="2"/>
  <c r="I174" i="2"/>
  <c r="K174" i="2"/>
  <c r="G179" i="2"/>
  <c r="J179" i="2"/>
  <c r="H116" i="2"/>
  <c r="K121" i="2"/>
  <c r="F121" i="2"/>
  <c r="I121" i="2"/>
  <c r="G126" i="2"/>
  <c r="J126" i="2"/>
  <c r="H128" i="2"/>
  <c r="K133" i="2"/>
  <c r="F133" i="2"/>
  <c r="I133" i="2"/>
  <c r="G138" i="2"/>
  <c r="J138" i="2"/>
  <c r="H140" i="2"/>
  <c r="K145" i="2"/>
  <c r="F145" i="2"/>
  <c r="I145" i="2"/>
  <c r="G150" i="2"/>
  <c r="J150" i="2"/>
  <c r="H152" i="2"/>
  <c r="K157" i="2"/>
  <c r="I157" i="2"/>
  <c r="F157" i="2"/>
  <c r="J162" i="2"/>
  <c r="G162" i="2"/>
  <c r="H164" i="2"/>
  <c r="K169" i="2"/>
  <c r="I169" i="2"/>
  <c r="F169" i="2"/>
  <c r="J174" i="2"/>
  <c r="G174" i="2"/>
  <c r="H176" i="2"/>
  <c r="J121" i="2"/>
  <c r="G121" i="2"/>
  <c r="H123" i="2"/>
  <c r="K128" i="2"/>
  <c r="F128" i="2"/>
  <c r="I128" i="2"/>
  <c r="G133" i="2"/>
  <c r="J133" i="2"/>
  <c r="H135" i="2"/>
  <c r="K140" i="2"/>
  <c r="F140" i="2"/>
  <c r="I140" i="2"/>
  <c r="G145" i="2"/>
  <c r="J145" i="2"/>
  <c r="H147" i="2"/>
  <c r="K152" i="2"/>
  <c r="F152" i="2"/>
  <c r="I152" i="2"/>
  <c r="G157" i="2"/>
  <c r="J157" i="2"/>
  <c r="H159" i="2"/>
  <c r="K164" i="2"/>
  <c r="F164" i="2"/>
  <c r="I164" i="2"/>
  <c r="G169" i="2"/>
  <c r="J169" i="2"/>
  <c r="H171" i="2"/>
  <c r="K176" i="2"/>
  <c r="F176" i="2"/>
  <c r="I176" i="2"/>
  <c r="K123" i="2"/>
  <c r="I123" i="2"/>
  <c r="F123" i="2"/>
  <c r="J128" i="2"/>
  <c r="G128" i="2"/>
  <c r="H130" i="2"/>
  <c r="K135" i="2"/>
  <c r="I135" i="2"/>
  <c r="F135" i="2"/>
  <c r="J140" i="2"/>
  <c r="G140" i="2"/>
  <c r="H142" i="2"/>
  <c r="K147" i="2"/>
  <c r="I147" i="2"/>
  <c r="F147" i="2"/>
  <c r="J152" i="2"/>
  <c r="G152" i="2"/>
  <c r="H154" i="2"/>
  <c r="K159" i="2"/>
  <c r="I159" i="2"/>
  <c r="F159" i="2"/>
  <c r="J164" i="2"/>
  <c r="G164" i="2"/>
  <c r="H166" i="2"/>
  <c r="K171" i="2"/>
  <c r="I171" i="2"/>
  <c r="F171" i="2"/>
  <c r="J176" i="2"/>
  <c r="G176" i="2"/>
  <c r="H178" i="2"/>
  <c r="H125" i="2"/>
  <c r="I130" i="2"/>
  <c r="K130" i="2"/>
  <c r="F130" i="2"/>
  <c r="J135" i="2"/>
  <c r="G135" i="2"/>
  <c r="H137" i="2"/>
  <c r="I142" i="2"/>
  <c r="K142" i="2"/>
  <c r="F142" i="2"/>
  <c r="J147" i="2"/>
  <c r="G147" i="2"/>
  <c r="H149" i="2"/>
  <c r="I154" i="2"/>
  <c r="F154" i="2"/>
  <c r="K154" i="2"/>
  <c r="J159" i="2"/>
  <c r="G159" i="2"/>
  <c r="H161" i="2"/>
  <c r="I166" i="2"/>
  <c r="F166" i="2"/>
  <c r="K166" i="2"/>
  <c r="J171" i="2"/>
  <c r="G171" i="2"/>
  <c r="H173" i="2"/>
  <c r="I178" i="2"/>
  <c r="F178" i="2"/>
  <c r="K178" i="2"/>
  <c r="F156" i="2"/>
  <c r="K156" i="2"/>
  <c r="I156" i="2"/>
  <c r="G161" i="2"/>
  <c r="J161" i="2"/>
  <c r="H163" i="2"/>
  <c r="F168" i="2"/>
  <c r="K168" i="2"/>
  <c r="I168" i="2"/>
  <c r="G173" i="2"/>
  <c r="J173" i="2"/>
  <c r="H175" i="2"/>
  <c r="F180" i="2"/>
  <c r="K180" i="2"/>
  <c r="I180" i="2"/>
  <c r="G115" i="2"/>
  <c r="J115" i="2"/>
  <c r="H117" i="2"/>
  <c r="F122" i="2"/>
  <c r="K122" i="2"/>
  <c r="I122" i="2"/>
  <c r="G127" i="2"/>
  <c r="J127" i="2"/>
  <c r="H129" i="2"/>
  <c r="F134" i="2"/>
  <c r="K134" i="2"/>
  <c r="I134" i="2"/>
  <c r="G139" i="2"/>
  <c r="J139" i="2"/>
  <c r="H141" i="2"/>
  <c r="F146" i="2"/>
  <c r="K146" i="2"/>
  <c r="I146" i="2"/>
  <c r="G151" i="2"/>
  <c r="J151" i="2"/>
  <c r="H153" i="2"/>
  <c r="F158" i="2"/>
  <c r="K158" i="2"/>
  <c r="I158" i="2"/>
  <c r="G163" i="2"/>
  <c r="J163" i="2"/>
  <c r="H165" i="2"/>
  <c r="F170" i="2"/>
  <c r="K170" i="2"/>
  <c r="I170" i="2"/>
  <c r="G175" i="2"/>
  <c r="J175" i="2"/>
  <c r="H177" i="2"/>
  <c r="J122" i="2"/>
  <c r="G122" i="2"/>
  <c r="H124" i="2"/>
  <c r="K129" i="2"/>
  <c r="I129" i="2"/>
  <c r="F129" i="2"/>
  <c r="J134" i="2"/>
  <c r="G134" i="2"/>
  <c r="H136" i="2"/>
  <c r="K141" i="2"/>
  <c r="I141" i="2"/>
  <c r="F141" i="2"/>
  <c r="J146" i="2"/>
  <c r="G146" i="2"/>
  <c r="H148" i="2"/>
  <c r="K153" i="2"/>
  <c r="I153" i="2"/>
  <c r="F153" i="2"/>
  <c r="J158" i="2"/>
  <c r="G158" i="2"/>
  <c r="H160" i="2"/>
  <c r="K165" i="2"/>
  <c r="I165" i="2"/>
  <c r="F165" i="2"/>
  <c r="J170" i="2"/>
  <c r="G170" i="2"/>
  <c r="H172" i="2"/>
  <c r="K177" i="2"/>
  <c r="I177" i="2"/>
  <c r="F177" i="2"/>
  <c r="K112" i="2"/>
  <c r="I112" i="2"/>
  <c r="F112" i="2"/>
  <c r="G117" i="2"/>
  <c r="J117" i="2"/>
  <c r="H119" i="2"/>
  <c r="I124" i="2"/>
  <c r="F124" i="2"/>
  <c r="K124" i="2"/>
  <c r="J129" i="2"/>
  <c r="G129" i="2"/>
  <c r="H131" i="2"/>
  <c r="I136" i="2"/>
  <c r="F136" i="2"/>
  <c r="K136" i="2"/>
  <c r="J141" i="2"/>
  <c r="G141" i="2"/>
  <c r="H143" i="2"/>
  <c r="I148" i="2"/>
  <c r="F148" i="2"/>
  <c r="K148" i="2"/>
  <c r="J153" i="2"/>
  <c r="G153" i="2"/>
  <c r="H155" i="2"/>
  <c r="I160" i="2"/>
  <c r="F160" i="2"/>
  <c r="K160" i="2"/>
  <c r="J165" i="2"/>
  <c r="G165" i="2"/>
  <c r="H167" i="2"/>
  <c r="I172" i="2"/>
  <c r="F172" i="2"/>
  <c r="K172" i="2"/>
  <c r="J177" i="2"/>
  <c r="G177" i="2"/>
  <c r="H179" i="2"/>
</calcChain>
</file>

<file path=xl/sharedStrings.xml><?xml version="1.0" encoding="utf-8"?>
<sst xmlns="http://schemas.openxmlformats.org/spreadsheetml/2006/main" count="154" uniqueCount="89">
  <si>
    <t>日期</t>
  </si>
  <si>
    <t>h2o</t>
  </si>
  <si>
    <t>l2o</t>
  </si>
  <si>
    <t>c2o</t>
  </si>
  <si>
    <t>h2c</t>
  </si>
  <si>
    <t>l2c</t>
  </si>
  <si>
    <t>h2l</t>
  </si>
  <si>
    <t>月成交量T-1</t>
  </si>
  <si>
    <t>月成交额T-1</t>
  </si>
  <si>
    <t>上证50指数T-1</t>
  </si>
  <si>
    <t>中证800指数T-1</t>
  </si>
  <si>
    <t>中证500T-1</t>
  </si>
  <si>
    <t>市盈率</t>
  </si>
  <si>
    <t>市净率</t>
  </si>
  <si>
    <t>PMI</t>
  </si>
  <si>
    <t>工业增加值:当月同比（T+2）</t>
  </si>
  <si>
    <t>货运量总计同比T+2</t>
  </si>
  <si>
    <t>PPI:全部工业品:当月同比（T+2）</t>
  </si>
  <si>
    <t>开盘价</t>
  </si>
  <si>
    <t>收盘价</t>
  </si>
  <si>
    <t>月最高价</t>
  </si>
  <si>
    <t>月最低价格</t>
  </si>
  <si>
    <t>月成交量</t>
  </si>
  <si>
    <t>月成交额</t>
  </si>
  <si>
    <t>上证50指数</t>
  </si>
  <si>
    <t>中证800指数</t>
  </si>
  <si>
    <t>中证500</t>
  </si>
  <si>
    <t>PPI:全部工业品:当月同比（T-2）</t>
    <phoneticPr fontId="1" type="noConversion"/>
  </si>
  <si>
    <t>货运量总计同比T-2</t>
    <phoneticPr fontId="1" type="noConversion"/>
  </si>
  <si>
    <t>工业增加值:当月同比（T-2）</t>
    <phoneticPr fontId="1" type="noConversion"/>
  </si>
  <si>
    <t>PMI(T-1)</t>
    <phoneticPr fontId="1" type="noConversion"/>
  </si>
  <si>
    <t>DMI趋向指标</t>
  </si>
  <si>
    <t>EXPMA指数平均</t>
  </si>
  <si>
    <t>MA简单移动平均</t>
  </si>
  <si>
    <t>MACD指数平滑移动平均</t>
  </si>
  <si>
    <t>BBI多空指数</t>
  </si>
  <si>
    <t>DMA平均线差</t>
  </si>
  <si>
    <t>MTM动力指标</t>
  </si>
  <si>
    <t>PRICEOSC价格震荡指标</t>
  </si>
  <si>
    <t>SAR抛物转向</t>
  </si>
  <si>
    <t>TRIX三重指数平滑平均</t>
  </si>
  <si>
    <t>B3612三减六日乖离</t>
  </si>
  <si>
    <t>BIAS乖离率</t>
  </si>
  <si>
    <t>KDJ随机指标</t>
  </si>
  <si>
    <t>SLOWKD慢速KD</t>
  </si>
  <si>
    <t>RSI相对强弱指标</t>
  </si>
  <si>
    <t>CCI顺势指标</t>
  </si>
  <si>
    <t>DPO区间震荡线</t>
  </si>
  <si>
    <t>ROC变动速率</t>
  </si>
  <si>
    <t>VRSI量相对强弱</t>
  </si>
  <si>
    <t>SI摆动指标</t>
  </si>
  <si>
    <t>SRDM动向速度比率</t>
  </si>
  <si>
    <t>VROC量变动速率</t>
  </si>
  <si>
    <t>WR威廉</t>
  </si>
  <si>
    <t>ARBR人气意愿指标</t>
  </si>
  <si>
    <t>CR能量指标</t>
  </si>
  <si>
    <t xml:space="preserve"> PSY心理指标</t>
  </si>
  <si>
    <t>VR成交量比率</t>
  </si>
  <si>
    <t>WAD威廉聚散指标</t>
  </si>
  <si>
    <t>MFI资金流向指标</t>
  </si>
  <si>
    <t>OBV能量潮</t>
  </si>
  <si>
    <t xml:space="preserve"> PVT量价趋势指标</t>
  </si>
  <si>
    <t>SOBV能量潮</t>
  </si>
  <si>
    <t>WVAD威廉变异离散量</t>
  </si>
  <si>
    <t>BBIBOLL多空布林线</t>
  </si>
  <si>
    <t>BOLL布林带</t>
  </si>
  <si>
    <t>CDP逆势操作</t>
  </si>
  <si>
    <t>ENV指标</t>
  </si>
  <si>
    <t>MIKE麦克指标</t>
  </si>
  <si>
    <t>量比</t>
  </si>
  <si>
    <t xml:space="preserve"> VMA量简单移动平均</t>
  </si>
  <si>
    <t>VMACD量指数平滑异同平均</t>
  </si>
  <si>
    <t>VOSC成交量震荡</t>
  </si>
  <si>
    <t>TAPI加权指数成交值</t>
  </si>
  <si>
    <t>VSTD成交量标准差</t>
  </si>
  <si>
    <t>ADTM动态买卖气指标</t>
  </si>
  <si>
    <t>MI动量指标</t>
  </si>
  <si>
    <t>RC变化率指数</t>
  </si>
  <si>
    <t>SRMI MI修正指标</t>
  </si>
  <si>
    <t>大盘同步指标</t>
  </si>
  <si>
    <t>阶段强势指标</t>
  </si>
  <si>
    <t>阶段弱势指标</t>
  </si>
  <si>
    <t>筑底指标</t>
  </si>
  <si>
    <t>ATR真实波幅</t>
  </si>
  <si>
    <t xml:space="preserve"> STD标准差</t>
  </si>
  <si>
    <t>VHF纵横指标</t>
  </si>
  <si>
    <t>CVLT佳庆离散指标</t>
  </si>
  <si>
    <t>沪深300真实值</t>
    <phoneticPr fontId="1" type="noConversion"/>
  </si>
  <si>
    <t>沪深300真实值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</si>
</sst>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8" formatCode="###,###,##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adtm"/>
      <definedName name="arbr"/>
      <definedName name="atr"/>
      <definedName name="bbi"/>
      <definedName name="bbiboll"/>
      <definedName name="bias"/>
      <definedName name="boll"/>
      <definedName name="bottom"/>
      <definedName name="cci"/>
      <definedName name="cdp"/>
      <definedName name="cr"/>
      <definedName name="dma"/>
      <definedName name="dmi"/>
      <definedName name="dpo"/>
      <definedName name="env"/>
      <definedName name="expma"/>
      <definedName name="kdj"/>
      <definedName name="ma"/>
      <definedName name="macd"/>
      <definedName name="mfi"/>
      <definedName name="mi"/>
      <definedName name="mike"/>
      <definedName name="mtm"/>
      <definedName name="obv"/>
      <definedName name="prdstrong"/>
      <definedName name="prdweak"/>
      <definedName name="priceosc"/>
      <definedName name="psy"/>
      <definedName name="pvt"/>
      <definedName name="pwmi"/>
      <definedName name="roc"/>
      <definedName name="rsi"/>
      <definedName name="s_mq_amount"/>
      <definedName name="s_mq_close"/>
      <definedName name="s_mq_high"/>
      <definedName name="s_mq_low"/>
      <definedName name="s_mq_open"/>
      <definedName name="s_mq_pctchange"/>
      <definedName name="s_mq_volume"/>
      <definedName name="s_techind_b3612"/>
      <definedName name="s_techind_rc"/>
      <definedName name="s_val_pb_lf"/>
      <definedName name="s_val_pe_ttm"/>
      <definedName name="sar"/>
      <definedName name="si"/>
      <definedName name="slowkd"/>
      <definedName name="sobv"/>
      <definedName name="srdm"/>
      <definedName name="srmi"/>
      <definedName name="std"/>
      <definedName name="tapi"/>
      <definedName name="trix"/>
      <definedName name="vhf"/>
      <definedName name="vma"/>
      <definedName name="vmacd"/>
      <definedName name="volati"/>
      <definedName name="volumeratio"/>
      <definedName name="vosc"/>
      <definedName name="vr"/>
      <definedName name="vroc"/>
      <definedName name="vrsi"/>
      <definedName name="vstd"/>
      <definedName name="wad"/>
      <definedName name="wr"/>
      <definedName name="wva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77"/>
  <sheetViews>
    <sheetView tabSelected="1" topLeftCell="BB1" workbookViewId="0">
      <selection activeCell="BT1" sqref="BT1:BT1048576"/>
    </sheetView>
  </sheetViews>
  <sheetFormatPr defaultRowHeight="13.8" x14ac:dyDescent="0.25"/>
  <cols>
    <col min="1" max="1" width="11.6640625" style="1" bestFit="1" customWidth="1"/>
  </cols>
  <sheetData>
    <row r="1" spans="1:7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88</v>
      </c>
    </row>
    <row r="2" spans="1:75" x14ac:dyDescent="0.25">
      <c r="A2" s="1">
        <v>38383</v>
      </c>
      <c r="B2">
        <v>1.011755492983798</v>
      </c>
      <c r="C2">
        <v>0.94840008082278393</v>
      </c>
      <c r="D2">
        <v>0.95990023814574044</v>
      </c>
      <c r="E2">
        <v>1.0540215042953081</v>
      </c>
      <c r="F2">
        <v>0.98801942445063717</v>
      </c>
      <c r="G2">
        <v>1.0668024111786769</v>
      </c>
      <c r="H2">
        <v>15259936633</v>
      </c>
      <c r="I2">
        <v>91007761191</v>
      </c>
      <c r="J2">
        <v>-3.43823867250167</v>
      </c>
      <c r="K2">
        <v>-3.9290777979357538</v>
      </c>
      <c r="L2">
        <v>-6.512538414695312</v>
      </c>
      <c r="M2">
        <v>14.025228500366209</v>
      </c>
      <c r="N2">
        <v>1.778500000635783</v>
      </c>
      <c r="O2">
        <v>54.7</v>
      </c>
      <c r="P2">
        <v>14.4</v>
      </c>
      <c r="Q2">
        <v>15.7</v>
      </c>
      <c r="R2">
        <v>7.1</v>
      </c>
      <c r="S2">
        <v>19.21215629522435</v>
      </c>
      <c r="T2">
        <v>1005.2804895822708</v>
      </c>
      <c r="U2">
        <v>977.28439999999989</v>
      </c>
      <c r="V2">
        <v>-12.357098288773955</v>
      </c>
      <c r="W2">
        <v>977.48434374999999</v>
      </c>
      <c r="X2">
        <v>-41.385980000000131</v>
      </c>
      <c r="Y2">
        <v>-133.79799999999989</v>
      </c>
      <c r="Z2">
        <v>-1.1876602691120213</v>
      </c>
      <c r="AA2">
        <v>949.00386665492795</v>
      </c>
      <c r="AB2">
        <v>-0.1664026820331482</v>
      </c>
      <c r="AC2">
        <v>-14.51949999999988</v>
      </c>
      <c r="AD2">
        <v>-2.2396692586106433</v>
      </c>
      <c r="AE2">
        <v>44.066390968546067</v>
      </c>
      <c r="AF2">
        <v>55.749911819073397</v>
      </c>
      <c r="AG2">
        <v>28.517452110284893</v>
      </c>
      <c r="AH2">
        <v>-110.4337306029277</v>
      </c>
      <c r="AI2">
        <v>-20.826000000000022</v>
      </c>
      <c r="AJ2">
        <v>-4.2129570649137191</v>
      </c>
      <c r="AK2">
        <v>10.675319523209716</v>
      </c>
      <c r="AL2">
        <v>-338.62916512059246</v>
      </c>
      <c r="AM2">
        <v>0.13364509325044638</v>
      </c>
      <c r="AN2">
        <v>12.320193222779331</v>
      </c>
      <c r="AO2">
        <v>81.848184818481755</v>
      </c>
      <c r="AP2">
        <v>116.48496605236689</v>
      </c>
      <c r="AQ2">
        <v>-135.11477639787478</v>
      </c>
      <c r="AR2">
        <v>33.333333333333329</v>
      </c>
      <c r="AS2">
        <v>0.81974060282283068</v>
      </c>
      <c r="AT2">
        <v>-337.82500000000005</v>
      </c>
      <c r="AU2">
        <v>56.598868659212506</v>
      </c>
      <c r="AV2">
        <v>-16151334.01</v>
      </c>
      <c r="AW2">
        <v>-1034701.6288883463</v>
      </c>
      <c r="AX2">
        <v>-1511614883</v>
      </c>
      <c r="AY2">
        <v>-24783160.922583323</v>
      </c>
      <c r="AZ2">
        <v>977.48434374999999</v>
      </c>
      <c r="BA2">
        <v>988.35561538461536</v>
      </c>
      <c r="BB2">
        <v>969.81275000000005</v>
      </c>
      <c r="BC2">
        <v>1038.3976542857145</v>
      </c>
      <c r="BD2">
        <v>972.43166666666673</v>
      </c>
      <c r="BE2">
        <v>0.76141652001113691</v>
      </c>
      <c r="BF2">
        <v>7401739.6120000007</v>
      </c>
      <c r="BG2">
        <v>1493141.4850775779</v>
      </c>
      <c r="BH2">
        <v>30.802142162092096</v>
      </c>
      <c r="BI2">
        <v>3241734.380021194</v>
      </c>
      <c r="BJ2">
        <v>3186927.2644526577</v>
      </c>
      <c r="BK2">
        <v>5.1228889862268423E-2</v>
      </c>
      <c r="BL2">
        <v>-41.997999999999934</v>
      </c>
      <c r="BM2">
        <v>87.49352878168834</v>
      </c>
      <c r="BN2">
        <v>-2.0324431690518664E-2</v>
      </c>
      <c r="BO2">
        <v>1</v>
      </c>
      <c r="BP2">
        <v>8.3333333333333329E-2</v>
      </c>
      <c r="BQ2">
        <v>0</v>
      </c>
      <c r="BR2">
        <v>0.73637908118421325</v>
      </c>
      <c r="BS2">
        <v>63.024000000000001</v>
      </c>
      <c r="BT2">
        <v>1.0666546095114555</v>
      </c>
      <c r="BU2">
        <v>0.31309183826845033</v>
      </c>
      <c r="BV2">
        <v>18.570344545159092</v>
      </c>
      <c r="BW2">
        <v>1039.989</v>
      </c>
    </row>
    <row r="3" spans="1:75" x14ac:dyDescent="0.25">
      <c r="A3" s="1">
        <v>38411</v>
      </c>
      <c r="B3">
        <v>1.1113496900338811</v>
      </c>
      <c r="C3">
        <v>0.99938216567190785</v>
      </c>
      <c r="D3">
        <v>1.0909013667879961</v>
      </c>
      <c r="E3">
        <v>1.0187444290276151</v>
      </c>
      <c r="F3">
        <v>0.91610680497582186</v>
      </c>
      <c r="G3">
        <v>1.112036744508738</v>
      </c>
      <c r="H3">
        <v>17878439347</v>
      </c>
      <c r="I3">
        <v>108735682753</v>
      </c>
      <c r="J3">
        <v>6.7751516737879944</v>
      </c>
      <c r="K3">
        <v>9.4153106575388001</v>
      </c>
      <c r="L3">
        <v>10.642570934034779</v>
      </c>
      <c r="M3">
        <v>13.79657132284982</v>
      </c>
      <c r="N3">
        <v>1.7373166680336001</v>
      </c>
      <c r="O3">
        <v>54.5</v>
      </c>
      <c r="P3">
        <v>20.9</v>
      </c>
      <c r="Q3">
        <v>14.2</v>
      </c>
      <c r="R3">
        <v>5.8</v>
      </c>
      <c r="S3">
        <v>21.362175331823206</v>
      </c>
      <c r="T3">
        <v>1021.8820945779922</v>
      </c>
      <c r="U3">
        <v>1044.5796</v>
      </c>
      <c r="V3">
        <v>12.696650852479138</v>
      </c>
      <c r="W3">
        <v>1027.997875</v>
      </c>
      <c r="X3">
        <v>25.463899999999626</v>
      </c>
      <c r="Y3">
        <v>-15.980999999999995</v>
      </c>
      <c r="Z3">
        <v>2.602668527846371</v>
      </c>
      <c r="AA3">
        <v>1016.5576552372714</v>
      </c>
      <c r="AB3">
        <v>0.19938532072590254</v>
      </c>
      <c r="AC3">
        <v>2.6481666666668389</v>
      </c>
      <c r="AD3">
        <v>1.3324875878569322</v>
      </c>
      <c r="AE3">
        <v>79.497590099061355</v>
      </c>
      <c r="AF3">
        <v>88.015931569599502</v>
      </c>
      <c r="AG3">
        <v>63.024370801667182</v>
      </c>
      <c r="AH3">
        <v>75.812307996080875</v>
      </c>
      <c r="AI3">
        <v>11.911818181818262</v>
      </c>
      <c r="AJ3">
        <v>8.7910363606502848</v>
      </c>
      <c r="AK3">
        <v>60.385320941154987</v>
      </c>
      <c r="AL3">
        <v>-139.798029082103</v>
      </c>
      <c r="AM3">
        <v>0.67770771178013067</v>
      </c>
      <c r="AN3">
        <v>74.504635284615688</v>
      </c>
      <c r="AO3">
        <v>18.26272694909213</v>
      </c>
      <c r="AP3">
        <v>217.40113309703736</v>
      </c>
      <c r="AQ3">
        <v>136.15531854794128</v>
      </c>
      <c r="AR3">
        <v>58.333333333333336</v>
      </c>
      <c r="AS3">
        <v>1.1088572752918782</v>
      </c>
      <c r="AT3">
        <v>-250.07700000000011</v>
      </c>
      <c r="AU3">
        <v>60.653264822313943</v>
      </c>
      <c r="AV3">
        <v>31131555.260000002</v>
      </c>
      <c r="AW3">
        <v>146070730.97073624</v>
      </c>
      <c r="AX3">
        <v>3216674044</v>
      </c>
      <c r="AY3">
        <v>8769891.8740513101</v>
      </c>
      <c r="AZ3">
        <v>1027.997875</v>
      </c>
      <c r="BA3">
        <v>999.60196153846175</v>
      </c>
      <c r="BB3">
        <v>1049.74675</v>
      </c>
      <c r="BC3">
        <v>1077.1562514285715</v>
      </c>
      <c r="BD3">
        <v>1125.5029999999997</v>
      </c>
      <c r="BE3">
        <v>0.81709787426371927</v>
      </c>
      <c r="BF3">
        <v>16491521.993999999</v>
      </c>
      <c r="BG3">
        <v>2478002.2891379502</v>
      </c>
      <c r="BH3">
        <v>22.801049610582538</v>
      </c>
      <c r="BI3">
        <v>6271119.8580707703</v>
      </c>
      <c r="BJ3">
        <v>3927832.2063578381</v>
      </c>
      <c r="BK3">
        <v>0.54488976561636804</v>
      </c>
      <c r="BL3">
        <v>84.038000000000011</v>
      </c>
      <c r="BM3">
        <v>99.124360450486876</v>
      </c>
      <c r="BN3">
        <v>2.2241581401341828E-2</v>
      </c>
      <c r="BO3">
        <v>1</v>
      </c>
      <c r="BP3">
        <v>9.0909090909090912E-2</v>
      </c>
      <c r="BQ3">
        <v>0</v>
      </c>
      <c r="BR3">
        <v>0.78068410462776661</v>
      </c>
      <c r="BS3">
        <v>106.74199999999996</v>
      </c>
      <c r="BT3">
        <v>1.6669531792099721</v>
      </c>
      <c r="BU3">
        <v>0.29569913236013523</v>
      </c>
      <c r="BV3">
        <v>-22.144744082095038</v>
      </c>
      <c r="BW3">
        <v>942.20299999999997</v>
      </c>
    </row>
    <row r="4" spans="1:75" x14ac:dyDescent="0.25">
      <c r="A4" s="1">
        <v>38442</v>
      </c>
      <c r="B4">
        <v>1.0147101412323649</v>
      </c>
      <c r="C4">
        <v>0.89318719085275322</v>
      </c>
      <c r="D4">
        <v>0.90653013274630023</v>
      </c>
      <c r="E4">
        <v>1.1193341562274799</v>
      </c>
      <c r="F4">
        <v>0.98528130349829079</v>
      </c>
      <c r="G4">
        <v>1.1360554110315779</v>
      </c>
      <c r="H4">
        <v>23759256380</v>
      </c>
      <c r="I4">
        <v>153976854038</v>
      </c>
      <c r="J4">
        <v>-8.4267671478191595</v>
      </c>
      <c r="K4">
        <v>-10.209004925384381</v>
      </c>
      <c r="L4">
        <v>-12.223085339918709</v>
      </c>
      <c r="M4">
        <v>13.881728581019811</v>
      </c>
      <c r="N4">
        <v>1.72653333346049</v>
      </c>
      <c r="O4">
        <v>57.9</v>
      </c>
      <c r="P4">
        <v>7.6</v>
      </c>
      <c r="Q4">
        <v>13.07</v>
      </c>
      <c r="R4">
        <v>5.38</v>
      </c>
      <c r="S4">
        <v>17.065374847145133</v>
      </c>
      <c r="T4">
        <v>996.4221781270129</v>
      </c>
      <c r="U4">
        <v>951.61560000000009</v>
      </c>
      <c r="V4">
        <v>-19.074050978838386</v>
      </c>
      <c r="W4">
        <v>966.06814583333346</v>
      </c>
      <c r="X4">
        <v>-37.697340000000395</v>
      </c>
      <c r="Y4">
        <v>-167.12100000000009</v>
      </c>
      <c r="Z4">
        <v>-3.6776286856378064</v>
      </c>
      <c r="AA4">
        <v>959.94806884794389</v>
      </c>
      <c r="AB4">
        <v>-0.28312437926961703</v>
      </c>
      <c r="AC4">
        <v>-9.0041666666667197</v>
      </c>
      <c r="AD4">
        <v>-2.5508776245326636</v>
      </c>
      <c r="AE4">
        <v>14.88389109837845</v>
      </c>
      <c r="AF4">
        <v>13.188562400258753</v>
      </c>
      <c r="AG4">
        <v>22.021704278060469</v>
      </c>
      <c r="AH4">
        <v>-114.18232440555718</v>
      </c>
      <c r="AI4">
        <v>-21.372818181818161</v>
      </c>
      <c r="AJ4">
        <v>-7.0368408018367665</v>
      </c>
      <c r="AK4">
        <v>29.884505732518502</v>
      </c>
      <c r="AL4">
        <v>-62.21925707836467</v>
      </c>
      <c r="AM4">
        <v>-0.82855298070035588</v>
      </c>
      <c r="AN4">
        <v>-34.545486387693622</v>
      </c>
      <c r="AO4">
        <v>87.75322771507804</v>
      </c>
      <c r="AP4">
        <v>111.79527099348341</v>
      </c>
      <c r="AQ4">
        <v>35.722135690512985</v>
      </c>
      <c r="AR4">
        <v>33.333333333333329</v>
      </c>
      <c r="AS4">
        <v>0.67883625520840363</v>
      </c>
      <c r="AT4">
        <v>-347.44199999999978</v>
      </c>
      <c r="AU4">
        <v>31.750096011829967</v>
      </c>
      <c r="AV4">
        <v>-42966956.920000002</v>
      </c>
      <c r="AW4">
        <v>38838395.982369706</v>
      </c>
      <c r="AX4">
        <v>-4193177174</v>
      </c>
      <c r="AY4">
        <v>-48178052.297643617</v>
      </c>
      <c r="AZ4">
        <v>966.06814583333346</v>
      </c>
      <c r="BA4">
        <v>1002.4243461538463</v>
      </c>
      <c r="BB4">
        <v>940.78899999999999</v>
      </c>
      <c r="BC4">
        <v>1033.26892</v>
      </c>
      <c r="BD4">
        <v>946.9336666666668</v>
      </c>
      <c r="BE4">
        <v>0.9932364940855084</v>
      </c>
      <c r="BF4">
        <v>7632711.5659999996</v>
      </c>
      <c r="BG4">
        <v>-866017.17506540893</v>
      </c>
      <c r="BH4">
        <v>-21.991443303979519</v>
      </c>
      <c r="BI4">
        <v>3856403.6526147183</v>
      </c>
      <c r="BJ4">
        <v>1637244.1459782331</v>
      </c>
      <c r="BK4">
        <v>-0.56899393924537733</v>
      </c>
      <c r="BL4">
        <v>-71.32000000000005</v>
      </c>
      <c r="BM4">
        <v>94.491016763026067</v>
      </c>
      <c r="BN4">
        <v>-3.7256875437458162E-2</v>
      </c>
      <c r="BO4">
        <v>1</v>
      </c>
      <c r="BP4">
        <v>0</v>
      </c>
      <c r="BQ4">
        <v>0</v>
      </c>
      <c r="BR4">
        <v>0.74140926227073245</v>
      </c>
      <c r="BS4">
        <v>126.30500000000006</v>
      </c>
      <c r="BT4">
        <v>0.9833871073449254</v>
      </c>
      <c r="BU4">
        <v>0.46587296303077713</v>
      </c>
      <c r="BV4">
        <v>-10.126575507254268</v>
      </c>
      <c r="BW4">
        <v>932.39499999999998</v>
      </c>
    </row>
    <row r="5" spans="1:75" x14ac:dyDescent="0.25">
      <c r="A5" s="1">
        <v>38472</v>
      </c>
      <c r="B5">
        <v>1.071491166107766</v>
      </c>
      <c r="C5">
        <v>0.97174301674790819</v>
      </c>
      <c r="D5">
        <v>0.99040184570085321</v>
      </c>
      <c r="E5">
        <v>1.081875170930775</v>
      </c>
      <c r="F5">
        <v>0.9811603451326959</v>
      </c>
      <c r="G5">
        <v>1.102648691722715</v>
      </c>
      <c r="H5">
        <v>25952512706</v>
      </c>
      <c r="I5">
        <v>161126256107</v>
      </c>
      <c r="J5">
        <v>-0.74591506245703654</v>
      </c>
      <c r="K5">
        <v>-2.3891696432128851</v>
      </c>
      <c r="L5">
        <v>-5.4077369128235802</v>
      </c>
      <c r="M5">
        <v>15.05340003967285</v>
      </c>
      <c r="N5">
        <v>1.8661999702453611</v>
      </c>
      <c r="O5">
        <v>56.7</v>
      </c>
      <c r="P5">
        <v>15.1</v>
      </c>
      <c r="Q5">
        <v>14.21</v>
      </c>
      <c r="R5">
        <v>5.6</v>
      </c>
      <c r="S5">
        <v>17.126367872872745</v>
      </c>
      <c r="T5">
        <v>980.13825820429895</v>
      </c>
      <c r="U5">
        <v>933.6450000000001</v>
      </c>
      <c r="V5">
        <v>-14.166505237582896</v>
      </c>
      <c r="W5">
        <v>944.6223854166667</v>
      </c>
      <c r="X5">
        <v>-44.917160000000081</v>
      </c>
      <c r="Y5">
        <v>-117.904</v>
      </c>
      <c r="Z5">
        <v>-1.2118861699946726</v>
      </c>
      <c r="AA5">
        <v>959.77115228726848</v>
      </c>
      <c r="AB5">
        <v>-0.19627746075539831</v>
      </c>
      <c r="AC5">
        <v>-0.86366666666674519</v>
      </c>
      <c r="AD5">
        <v>-1.7918984377009113</v>
      </c>
      <c r="AE5">
        <v>27.985991408280512</v>
      </c>
      <c r="AF5">
        <v>23.48094687648852</v>
      </c>
      <c r="AG5">
        <v>37.537422346039875</v>
      </c>
      <c r="AH5">
        <v>-67.772803153776891</v>
      </c>
      <c r="AI5">
        <v>0</v>
      </c>
      <c r="AJ5">
        <v>-6.8443400939154753</v>
      </c>
      <c r="AK5">
        <v>40.41809395311391</v>
      </c>
      <c r="AL5">
        <v>28.345548171109527</v>
      </c>
      <c r="AM5">
        <v>-0.70038184500564171</v>
      </c>
      <c r="AN5">
        <v>0</v>
      </c>
      <c r="AO5">
        <v>80.837787716810283</v>
      </c>
      <c r="AP5">
        <v>181.92765674304968</v>
      </c>
      <c r="AQ5">
        <v>79.967146222393779</v>
      </c>
      <c r="AR5">
        <v>33.333333333333329</v>
      </c>
      <c r="AS5">
        <v>0.72709007019971617</v>
      </c>
      <c r="AT5">
        <v>-344.89599999999962</v>
      </c>
      <c r="AU5">
        <v>53.013297405092146</v>
      </c>
      <c r="AV5">
        <v>-67562222.239999995</v>
      </c>
      <c r="AW5">
        <v>94143167.968331695</v>
      </c>
      <c r="AX5">
        <v>-6652703706</v>
      </c>
      <c r="AY5">
        <v>-23673347.010184325</v>
      </c>
      <c r="AZ5">
        <v>944.6223854166667</v>
      </c>
      <c r="BA5">
        <v>960.91315384615405</v>
      </c>
      <c r="BB5">
        <v>936.11975000000007</v>
      </c>
      <c r="BC5">
        <v>1012.4882257142858</v>
      </c>
      <c r="BD5">
        <v>954.94299999999998</v>
      </c>
      <c r="BE5">
        <v>0</v>
      </c>
      <c r="BF5">
        <v>11904093</v>
      </c>
      <c r="BG5">
        <v>63044.65881008625</v>
      </c>
      <c r="BH5">
        <v>-5.5463006789769391</v>
      </c>
      <c r="BI5">
        <v>5912277.1790611362</v>
      </c>
      <c r="BJ5">
        <v>1691707.4588221216</v>
      </c>
      <c r="BK5">
        <v>0.31070014938555512</v>
      </c>
      <c r="BL5">
        <v>-68.504999999999995</v>
      </c>
      <c r="BM5">
        <v>92.678332695528582</v>
      </c>
      <c r="BN5">
        <v>-3.2556455261202925E-2</v>
      </c>
      <c r="BO5">
        <v>1</v>
      </c>
      <c r="BP5">
        <v>0</v>
      </c>
      <c r="BQ5">
        <v>0</v>
      </c>
      <c r="BR5">
        <v>0.69844502036282852</v>
      </c>
      <c r="BS5">
        <v>93.906000000000063</v>
      </c>
      <c r="BT5">
        <v>1.4606133893971358</v>
      </c>
      <c r="BU5">
        <v>0.24415283183731848</v>
      </c>
      <c r="BV5">
        <v>-7.4177601898497825</v>
      </c>
      <c r="BW5">
        <v>855.94600000000003</v>
      </c>
    </row>
    <row r="6" spans="1:75" x14ac:dyDescent="0.25">
      <c r="A6" s="1">
        <v>38503</v>
      </c>
      <c r="B6">
        <v>1.0029315786658111</v>
      </c>
      <c r="C6">
        <v>0.90098111592574759</v>
      </c>
      <c r="D6">
        <v>0.91579307762263951</v>
      </c>
      <c r="E6">
        <v>1.095150862320754</v>
      </c>
      <c r="F6">
        <v>0.98382608248651193</v>
      </c>
      <c r="G6">
        <v>1.1131549384753869</v>
      </c>
      <c r="H6">
        <v>14190800200</v>
      </c>
      <c r="I6">
        <v>77564121441</v>
      </c>
      <c r="J6">
        <v>-7.4373331712530364</v>
      </c>
      <c r="K6">
        <v>-7.965033283248502</v>
      </c>
      <c r="L6">
        <v>-5.9861186322499371</v>
      </c>
      <c r="M6">
        <v>13.68649959564209</v>
      </c>
      <c r="N6">
        <v>1.6777000427246089</v>
      </c>
      <c r="O6">
        <v>52.9</v>
      </c>
      <c r="P6">
        <v>16</v>
      </c>
      <c r="Q6">
        <v>14.63</v>
      </c>
      <c r="R6">
        <v>5.78</v>
      </c>
      <c r="S6">
        <v>9.8870253406666215</v>
      </c>
      <c r="T6">
        <v>924.67047968800591</v>
      </c>
      <c r="U6">
        <v>857.36959999999999</v>
      </c>
      <c r="V6">
        <v>-25.246106500006249</v>
      </c>
      <c r="W6">
        <v>869.11498958333334</v>
      </c>
      <c r="X6">
        <v>-68.143199999999979</v>
      </c>
      <c r="Y6">
        <v>-206.86800000000005</v>
      </c>
      <c r="Z6">
        <v>-3.5523729210789798</v>
      </c>
      <c r="AA6">
        <v>863.19799999999998</v>
      </c>
      <c r="AB6">
        <v>-0.43380795755897222</v>
      </c>
      <c r="AC6">
        <v>-5.5286666666668225</v>
      </c>
      <c r="AD6">
        <v>-1.4786425754984744</v>
      </c>
      <c r="AE6">
        <v>21.223349859853247</v>
      </c>
      <c r="AF6">
        <v>14.943671824442104</v>
      </c>
      <c r="AG6">
        <v>29.011235647819017</v>
      </c>
      <c r="AH6">
        <v>-89.314213452734705</v>
      </c>
      <c r="AI6">
        <v>-12.257363636363493</v>
      </c>
      <c r="AJ6">
        <v>-3.5600528650442831</v>
      </c>
      <c r="AK6">
        <v>48.213691678196838</v>
      </c>
      <c r="AL6">
        <v>42.075926982958485</v>
      </c>
      <c r="AM6">
        <v>-0.41374671314131767</v>
      </c>
      <c r="AN6">
        <v>-37.3243226755297</v>
      </c>
      <c r="AO6">
        <v>76.114973861734541</v>
      </c>
      <c r="AP6">
        <v>126.46130121897303</v>
      </c>
      <c r="AQ6">
        <v>38.274324814676923</v>
      </c>
      <c r="AR6">
        <v>58.333333333333336</v>
      </c>
      <c r="AS6">
        <v>0.77970874551801261</v>
      </c>
      <c r="AT6">
        <v>-384.00799999999936</v>
      </c>
      <c r="AU6">
        <v>54.927169926704678</v>
      </c>
      <c r="AV6">
        <v>-69938152.239999995</v>
      </c>
      <c r="AW6">
        <v>25593301.997789621</v>
      </c>
      <c r="AX6">
        <v>-6852149706</v>
      </c>
      <c r="AY6">
        <v>-34841281.724860221</v>
      </c>
      <c r="AZ6">
        <v>869.11498958333334</v>
      </c>
      <c r="BA6">
        <v>899.65507692307676</v>
      </c>
      <c r="BB6">
        <v>852.94699999999989</v>
      </c>
      <c r="BC6">
        <v>923.62880428571441</v>
      </c>
      <c r="BD6">
        <v>872.85466666666673</v>
      </c>
      <c r="BE6">
        <v>0.93250216982941736</v>
      </c>
      <c r="BF6">
        <v>7126145.7999999998</v>
      </c>
      <c r="BG6">
        <v>-1041374.1349187184</v>
      </c>
      <c r="BH6">
        <v>-19.985373795698642</v>
      </c>
      <c r="BI6">
        <v>3394812.5616316185</v>
      </c>
      <c r="BJ6">
        <v>743287.24386363581</v>
      </c>
      <c r="BK6">
        <v>-0.43017934798055957</v>
      </c>
      <c r="BL6">
        <v>-31.59699999999998</v>
      </c>
      <c r="BM6">
        <v>84.452548190815605</v>
      </c>
      <c r="BN6">
        <v>-3.0853853504771309E-2</v>
      </c>
      <c r="BO6">
        <v>0.8571428571428571</v>
      </c>
      <c r="BP6">
        <v>8.3333333333333329E-2</v>
      </c>
      <c r="BQ6">
        <v>0</v>
      </c>
      <c r="BR6">
        <v>0.6578947368421052</v>
      </c>
      <c r="BS6">
        <v>95.288000000000011</v>
      </c>
      <c r="BT6">
        <v>1.0264422882764992</v>
      </c>
      <c r="BU6">
        <v>0.5360857571962806</v>
      </c>
      <c r="BV6">
        <v>-18.108036482522298</v>
      </c>
      <c r="BW6">
        <v>878.68600000000004</v>
      </c>
    </row>
    <row r="7" spans="1:75" x14ac:dyDescent="0.25">
      <c r="A7" s="1">
        <v>38533</v>
      </c>
      <c r="B7">
        <v>1.082037544170644</v>
      </c>
      <c r="C7">
        <v>0.94454903263073453</v>
      </c>
      <c r="D7">
        <v>1.0274553733252569</v>
      </c>
      <c r="E7">
        <v>1.053123641437328</v>
      </c>
      <c r="F7">
        <v>0.91930905920886408</v>
      </c>
      <c r="G7">
        <v>1.145559951670249</v>
      </c>
      <c r="H7">
        <v>31258565700</v>
      </c>
      <c r="I7">
        <v>168157029175</v>
      </c>
      <c r="J7">
        <v>3.7920812260515468</v>
      </c>
      <c r="K7">
        <v>1.068729008393055</v>
      </c>
      <c r="L7">
        <v>-0.67388488991958484</v>
      </c>
      <c r="M7">
        <v>13.867500305175779</v>
      </c>
      <c r="N7">
        <v>1.738100051879883</v>
      </c>
      <c r="O7">
        <v>51.7</v>
      </c>
      <c r="P7">
        <v>16.600000000000001</v>
      </c>
      <c r="Q7">
        <v>14.87</v>
      </c>
      <c r="R7">
        <v>5.9</v>
      </c>
      <c r="S7">
        <v>15.351856877439845</v>
      </c>
      <c r="T7">
        <v>903.4839733484265</v>
      </c>
      <c r="U7">
        <v>899.12880000000007</v>
      </c>
      <c r="V7">
        <v>3.0228002340928697</v>
      </c>
      <c r="W7">
        <v>890.77678125</v>
      </c>
      <c r="X7">
        <v>3.5180600000002187</v>
      </c>
      <c r="Y7">
        <v>-121.31399999999996</v>
      </c>
      <c r="Z7">
        <v>1.9251755201892127</v>
      </c>
      <c r="AA7">
        <v>920.64700000000005</v>
      </c>
      <c r="AB7">
        <v>0.12479651724173464</v>
      </c>
      <c r="AC7">
        <v>-4.4359999999998081</v>
      </c>
      <c r="AD7">
        <v>-1.6276882110412683</v>
      </c>
      <c r="AE7">
        <v>50.384197817504109</v>
      </c>
      <c r="AF7">
        <v>66.882573815424578</v>
      </c>
      <c r="AG7">
        <v>37.986317870151723</v>
      </c>
      <c r="AH7">
        <v>-60.712280331533044</v>
      </c>
      <c r="AI7">
        <v>-16.938090909090874</v>
      </c>
      <c r="AJ7">
        <v>-0.54904322060083488</v>
      </c>
      <c r="AK7">
        <v>51.195432103443217</v>
      </c>
      <c r="AL7">
        <v>-527.77138529260867</v>
      </c>
      <c r="AM7">
        <v>0.43092121696557983</v>
      </c>
      <c r="AN7">
        <v>-24.318199722942058</v>
      </c>
      <c r="AO7">
        <v>71.337980278816687</v>
      </c>
      <c r="AP7">
        <v>187.55611279651171</v>
      </c>
      <c r="AQ7">
        <v>110.97320684962213</v>
      </c>
      <c r="AR7">
        <v>58.333333333333336</v>
      </c>
      <c r="AS7">
        <v>0.84285160969637529</v>
      </c>
      <c r="AT7">
        <v>-367.40199999999936</v>
      </c>
      <c r="AU7">
        <v>34.885628659249051</v>
      </c>
      <c r="AV7">
        <v>-70511979.239999995</v>
      </c>
      <c r="AW7">
        <v>267625282.55141336</v>
      </c>
      <c r="AX7">
        <v>-8314923006</v>
      </c>
      <c r="AY7">
        <v>-9023968.6131814234</v>
      </c>
      <c r="AZ7">
        <v>890.77678125</v>
      </c>
      <c r="BA7">
        <v>876.02876923076917</v>
      </c>
      <c r="BB7">
        <v>900.86275000000001</v>
      </c>
      <c r="BC7">
        <v>946.06476428571432</v>
      </c>
      <c r="BD7">
        <v>906.62100000000009</v>
      </c>
      <c r="BE7">
        <v>0.96609163144894417</v>
      </c>
      <c r="BF7">
        <v>11505715.6</v>
      </c>
      <c r="BG7">
        <v>-238075.31136597396</v>
      </c>
      <c r="BH7">
        <v>-7.2400500379592625</v>
      </c>
      <c r="BI7">
        <v>5178785.7111138655</v>
      </c>
      <c r="BJ7">
        <v>3340448.0050197607</v>
      </c>
      <c r="BK7">
        <v>0.49384484124565858</v>
      </c>
      <c r="BL7">
        <v>-4.8509999999999991</v>
      </c>
      <c r="BM7">
        <v>89.028192203449947</v>
      </c>
      <c r="BN7">
        <v>-1.8844884675894016E-3</v>
      </c>
      <c r="BO7">
        <v>1</v>
      </c>
      <c r="BP7">
        <v>9.0909090909090912E-2</v>
      </c>
      <c r="BQ7">
        <v>0.1111111111111111</v>
      </c>
      <c r="BR7">
        <v>0.68918918918918914</v>
      </c>
      <c r="BS7">
        <v>117.58100000000002</v>
      </c>
      <c r="BT7">
        <v>2.1874005298374226</v>
      </c>
      <c r="BU7">
        <v>0.29425628308169</v>
      </c>
      <c r="BV7">
        <v>-32.242416710890446</v>
      </c>
      <c r="BW7">
        <v>888.16399999999999</v>
      </c>
    </row>
    <row r="8" spans="1:75" x14ac:dyDescent="0.25">
      <c r="A8" s="1">
        <v>38564</v>
      </c>
      <c r="B8">
        <v>1.0286117120562599</v>
      </c>
      <c r="C8">
        <v>0.93484448046944135</v>
      </c>
      <c r="D8">
        <v>1.0139610815871041</v>
      </c>
      <c r="E8">
        <v>1.0144489080845429</v>
      </c>
      <c r="F8">
        <v>0.92197274377254657</v>
      </c>
      <c r="G8">
        <v>1.100302492602548</v>
      </c>
      <c r="H8">
        <v>24107629100</v>
      </c>
      <c r="I8">
        <v>117223941638</v>
      </c>
      <c r="J8">
        <v>3.942840347586785</v>
      </c>
      <c r="K8">
        <v>-1.104155943347662</v>
      </c>
      <c r="L8">
        <v>-5.8972687371604771</v>
      </c>
      <c r="M8">
        <v>13.833399772644039</v>
      </c>
      <c r="N8">
        <v>1.7925000190734861</v>
      </c>
      <c r="O8">
        <v>51.1</v>
      </c>
      <c r="P8">
        <v>16.8</v>
      </c>
      <c r="Q8">
        <v>14.89</v>
      </c>
      <c r="R8">
        <v>5.2</v>
      </c>
      <c r="S8">
        <v>18.658149791832905</v>
      </c>
      <c r="T8">
        <v>880.13373712223517</v>
      </c>
      <c r="U8">
        <v>881.28019999999992</v>
      </c>
      <c r="V8">
        <v>2.75679084571766</v>
      </c>
      <c r="W8">
        <v>871.56182291666664</v>
      </c>
      <c r="X8">
        <v>-3.7262000000002899</v>
      </c>
      <c r="Y8">
        <v>-66.715000000000032</v>
      </c>
      <c r="Z8">
        <v>-0.30926879603690122</v>
      </c>
      <c r="AA8">
        <v>841.5901458038785</v>
      </c>
      <c r="AB8">
        <v>-3.0873456116572554E-2</v>
      </c>
      <c r="AC8">
        <v>13.337999999999965</v>
      </c>
      <c r="AD8">
        <v>3.35584580014033</v>
      </c>
      <c r="AE8">
        <v>83.963520537253871</v>
      </c>
      <c r="AF8">
        <v>90.293424822780068</v>
      </c>
      <c r="AG8">
        <v>72.617135532686746</v>
      </c>
      <c r="AH8">
        <v>126.54692056551657</v>
      </c>
      <c r="AI8">
        <v>0</v>
      </c>
      <c r="AJ8">
        <v>4.9552663516226652</v>
      </c>
      <c r="AK8">
        <v>33.774935010820435</v>
      </c>
      <c r="AL8">
        <v>-84.95397163595851</v>
      </c>
      <c r="AM8">
        <v>0.74796652879820558</v>
      </c>
      <c r="AN8">
        <v>0</v>
      </c>
      <c r="AO8">
        <v>15.624467333869024</v>
      </c>
      <c r="AP8">
        <v>197.54054535733664</v>
      </c>
      <c r="AQ8">
        <v>89.950073964496255</v>
      </c>
      <c r="AR8">
        <v>58.333333333333336</v>
      </c>
      <c r="AS8">
        <v>1.0546046455353544</v>
      </c>
      <c r="AT8">
        <v>-371.7229999999995</v>
      </c>
      <c r="AU8">
        <v>47.329372939535354</v>
      </c>
      <c r="AV8">
        <v>-73656300.239999995</v>
      </c>
      <c r="AW8">
        <v>371055870.83603197</v>
      </c>
      <c r="AX8">
        <v>-6861299706</v>
      </c>
      <c r="AY8">
        <v>315859.20404137613</v>
      </c>
      <c r="AZ8">
        <v>871.56182291666664</v>
      </c>
      <c r="BA8">
        <v>861.98396153846159</v>
      </c>
      <c r="BB8">
        <v>892.81674999999996</v>
      </c>
      <c r="BC8">
        <v>909.32577000000015</v>
      </c>
      <c r="BD8">
        <v>946.61700000000019</v>
      </c>
      <c r="BE8">
        <v>0</v>
      </c>
      <c r="BF8">
        <v>17614465.199999999</v>
      </c>
      <c r="BG8">
        <v>1709410.776605699</v>
      </c>
      <c r="BH8">
        <v>14.525992842180052</v>
      </c>
      <c r="BI8">
        <v>5917697.8208420249</v>
      </c>
      <c r="BJ8">
        <v>6127627.5430778442</v>
      </c>
      <c r="BK8">
        <v>-5.8662331240609182E-5</v>
      </c>
      <c r="BL8">
        <v>41.932999999999993</v>
      </c>
      <c r="BM8">
        <v>100.61182899600458</v>
      </c>
      <c r="BN8">
        <v>6.2115780418931621E-2</v>
      </c>
      <c r="BO8">
        <v>0.7142857142857143</v>
      </c>
      <c r="BP8">
        <v>0.18181818181818182</v>
      </c>
      <c r="BQ8">
        <v>0.1111111111111111</v>
      </c>
      <c r="BR8">
        <v>0.71245732033403264</v>
      </c>
      <c r="BS8">
        <v>82.133999999999901</v>
      </c>
      <c r="BT8">
        <v>1.3991787321962967</v>
      </c>
      <c r="BU8">
        <v>0.35901540768275664</v>
      </c>
      <c r="BV8">
        <v>-17.270030142114422</v>
      </c>
      <c r="BW8">
        <v>927.91600000000005</v>
      </c>
    </row>
    <row r="9" spans="1:75" x14ac:dyDescent="0.25">
      <c r="A9" s="1">
        <v>38595</v>
      </c>
      <c r="B9">
        <v>1.080684406534508</v>
      </c>
      <c r="C9">
        <v>0.99789572814790295</v>
      </c>
      <c r="D9">
        <v>1.0452823982390811</v>
      </c>
      <c r="E9">
        <v>1.033868367395324</v>
      </c>
      <c r="F9">
        <v>0.95466615512611053</v>
      </c>
      <c r="G9">
        <v>1.082963255630186</v>
      </c>
      <c r="H9">
        <v>44592117200</v>
      </c>
      <c r="I9">
        <v>218259053702</v>
      </c>
      <c r="J9">
        <v>3.566048549893996</v>
      </c>
      <c r="K9">
        <v>7.6473734451975472</v>
      </c>
      <c r="L9">
        <v>13.46853287685026</v>
      </c>
      <c r="M9">
        <v>14.24930000305176</v>
      </c>
      <c r="N9">
        <v>1.812999963760376</v>
      </c>
      <c r="O9">
        <v>52.6</v>
      </c>
      <c r="P9">
        <v>16.100000000000001</v>
      </c>
      <c r="Q9">
        <v>14.76</v>
      </c>
      <c r="R9">
        <v>5.2</v>
      </c>
      <c r="S9">
        <v>28.623785469365004</v>
      </c>
      <c r="T9">
        <v>907.34225931346168</v>
      </c>
      <c r="U9">
        <v>923.70860000000016</v>
      </c>
      <c r="V9">
        <v>8.2198577484244879</v>
      </c>
      <c r="W9">
        <v>924.84295833333329</v>
      </c>
      <c r="X9">
        <v>32.165340000000015</v>
      </c>
      <c r="Y9">
        <v>-112.07299999999998</v>
      </c>
      <c r="Z9">
        <v>0.62198315265314941</v>
      </c>
      <c r="AA9">
        <v>943.64333908372203</v>
      </c>
      <c r="AB9">
        <v>0.18334461352115597</v>
      </c>
      <c r="AC9">
        <v>-4.8100000000000591</v>
      </c>
      <c r="AD9">
        <v>-9.9299662840474853E-2</v>
      </c>
      <c r="AE9">
        <v>39.895281521560968</v>
      </c>
      <c r="AF9">
        <v>28.073046066356643</v>
      </c>
      <c r="AG9">
        <v>52.71952203517003</v>
      </c>
      <c r="AH9">
        <v>-61.387635760749014</v>
      </c>
      <c r="AI9">
        <v>0.55218181818202083</v>
      </c>
      <c r="AJ9">
        <v>-2.7853267986866346</v>
      </c>
      <c r="AK9">
        <v>44.400021173619386</v>
      </c>
      <c r="AL9">
        <v>248.03277879493541</v>
      </c>
      <c r="AM9">
        <v>-0.61656359236353786</v>
      </c>
      <c r="AN9">
        <v>-28.423651080355928</v>
      </c>
      <c r="AO9">
        <v>63.798213560698159</v>
      </c>
      <c r="AP9">
        <v>207.35031233053874</v>
      </c>
      <c r="AQ9">
        <v>142.14664374238828</v>
      </c>
      <c r="AR9">
        <v>50</v>
      </c>
      <c r="AS9">
        <v>1.4003013759564267</v>
      </c>
      <c r="AT9">
        <v>-295.13999999999942</v>
      </c>
      <c r="AU9">
        <v>48.840588116408028</v>
      </c>
      <c r="AV9">
        <v>23398221.760000002</v>
      </c>
      <c r="AW9">
        <v>409767035.12053311</v>
      </c>
      <c r="AX9">
        <v>2844152494</v>
      </c>
      <c r="AY9">
        <v>57903906.611080639</v>
      </c>
      <c r="AZ9">
        <v>924.84295833333329</v>
      </c>
      <c r="BA9">
        <v>923.06111538461539</v>
      </c>
      <c r="BB9">
        <v>915.7014999999999</v>
      </c>
      <c r="BC9">
        <v>987.22933428571412</v>
      </c>
      <c r="BD9">
        <v>935.0056666666668</v>
      </c>
      <c r="BE9">
        <v>0.96740113084273893</v>
      </c>
      <c r="BF9">
        <v>14849184.4</v>
      </c>
      <c r="BG9">
        <v>-524719.73885575531</v>
      </c>
      <c r="BH9">
        <v>-4.464974036306363</v>
      </c>
      <c r="BI9">
        <v>6049444.7444870044</v>
      </c>
      <c r="BJ9">
        <v>5589866.1520272167</v>
      </c>
      <c r="BK9">
        <v>0.62654722903787574</v>
      </c>
      <c r="BL9">
        <v>-26.585999999999899</v>
      </c>
      <c r="BM9">
        <v>103.02782669328461</v>
      </c>
      <c r="BN9">
        <v>7.8078188111855001E-3</v>
      </c>
      <c r="BO9">
        <v>0.8571428571428571</v>
      </c>
      <c r="BP9">
        <v>0</v>
      </c>
      <c r="BQ9">
        <v>8.3333333333333329E-2</v>
      </c>
      <c r="BR9">
        <v>0.79606625258799169</v>
      </c>
      <c r="BS9">
        <v>73.492999999999938</v>
      </c>
      <c r="BT9">
        <v>1.2381927782764106</v>
      </c>
      <c r="BU9">
        <v>0.3764046459810263</v>
      </c>
      <c r="BV9">
        <v>-20.88683933589817</v>
      </c>
      <c r="BW9">
        <v>917.39200000000005</v>
      </c>
    </row>
    <row r="10" spans="1:75" x14ac:dyDescent="0.25">
      <c r="A10" s="1">
        <v>38625</v>
      </c>
      <c r="B10">
        <v>1.0468132081161421</v>
      </c>
      <c r="C10">
        <v>0.97077284280360143</v>
      </c>
      <c r="D10">
        <v>0.98801533623400684</v>
      </c>
      <c r="E10">
        <v>1.059511092313864</v>
      </c>
      <c r="F10">
        <v>0.98254835446570266</v>
      </c>
      <c r="G10">
        <v>1.078329720362732</v>
      </c>
      <c r="H10">
        <v>34809725600</v>
      </c>
      <c r="I10">
        <v>170709757748</v>
      </c>
      <c r="J10">
        <v>-2.8286328213478868</v>
      </c>
      <c r="K10">
        <v>-4.0216702297257712E-2</v>
      </c>
      <c r="L10">
        <v>2.8831841276377279</v>
      </c>
      <c r="M10">
        <v>13.97690010070801</v>
      </c>
      <c r="N10">
        <v>1.783499956130981</v>
      </c>
      <c r="O10">
        <v>55.1</v>
      </c>
      <c r="P10">
        <v>16</v>
      </c>
      <c r="Q10">
        <v>14.96</v>
      </c>
      <c r="R10">
        <v>5.3</v>
      </c>
      <c r="S10">
        <v>29.051405743574279</v>
      </c>
      <c r="T10">
        <v>922.12377748007384</v>
      </c>
      <c r="U10">
        <v>911.95699999999999</v>
      </c>
      <c r="V10">
        <v>-5.1343469123905834</v>
      </c>
      <c r="W10">
        <v>925.07168750000005</v>
      </c>
      <c r="X10">
        <v>-1.7130599999999276</v>
      </c>
      <c r="Y10">
        <v>-24.810999999999922</v>
      </c>
      <c r="Z10">
        <v>-0.52694627882504252</v>
      </c>
      <c r="AA10">
        <v>947.98132403970101</v>
      </c>
      <c r="AB10">
        <v>-6.1020821677054998E-2</v>
      </c>
      <c r="AC10">
        <v>-0.2944999999999709</v>
      </c>
      <c r="AD10">
        <v>-1.8286893550241796</v>
      </c>
      <c r="AE10">
        <v>17.248477577340562</v>
      </c>
      <c r="AF10">
        <v>9.4231517024995384</v>
      </c>
      <c r="AG10">
        <v>38.930462939807029</v>
      </c>
      <c r="AH10">
        <v>-63.210036328816365</v>
      </c>
      <c r="AI10">
        <v>-13.896272727272731</v>
      </c>
      <c r="AJ10">
        <v>-5.4423192086522922</v>
      </c>
      <c r="AK10">
        <v>26.974217346035772</v>
      </c>
      <c r="AL10">
        <v>33.573545440099672</v>
      </c>
      <c r="AM10">
        <v>-0.82544724429524485</v>
      </c>
      <c r="AN10">
        <v>-54.898778657952228</v>
      </c>
      <c r="AO10">
        <v>77.324552085546202</v>
      </c>
      <c r="AP10">
        <v>137.5626166259425</v>
      </c>
      <c r="AQ10">
        <v>81.318420695990341</v>
      </c>
      <c r="AR10">
        <v>41.666666666666671</v>
      </c>
      <c r="AS10">
        <v>1.0228883770186425</v>
      </c>
      <c r="AT10">
        <v>-296.00199999999938</v>
      </c>
      <c r="AU10">
        <v>47.232845236751075</v>
      </c>
      <c r="AV10">
        <v>62343779.759999998</v>
      </c>
      <c r="AW10">
        <v>400232447.04121578</v>
      </c>
      <c r="AX10">
        <v>6174247694</v>
      </c>
      <c r="AY10">
        <v>23450183.360279445</v>
      </c>
      <c r="AZ10">
        <v>925.07168750000005</v>
      </c>
      <c r="BA10">
        <v>939.40496153846175</v>
      </c>
      <c r="BB10">
        <v>913.05124999999998</v>
      </c>
      <c r="BC10">
        <v>995.47144000000014</v>
      </c>
      <c r="BD10">
        <v>931.62200000000018</v>
      </c>
      <c r="BE10">
        <v>0.8612290280822934</v>
      </c>
      <c r="BF10">
        <v>9942603.5999999996</v>
      </c>
      <c r="BG10">
        <v>-2045369.4769152927</v>
      </c>
      <c r="BH10">
        <v>-15.935734312664685</v>
      </c>
      <c r="BI10">
        <v>3919532.539411949</v>
      </c>
      <c r="BJ10">
        <v>4068139.3505684044</v>
      </c>
      <c r="BK10">
        <v>0.34642890391597764</v>
      </c>
      <c r="BL10">
        <v>-52.800999999999931</v>
      </c>
      <c r="BM10">
        <v>106.71158192517562</v>
      </c>
      <c r="BN10">
        <v>-5.5341373401871535E-2</v>
      </c>
      <c r="BO10">
        <v>0.8571428571428571</v>
      </c>
      <c r="BP10">
        <v>0.16666666666666666</v>
      </c>
      <c r="BQ10">
        <v>0</v>
      </c>
      <c r="BR10">
        <v>0.89393939393939392</v>
      </c>
      <c r="BS10">
        <v>70.605000000000018</v>
      </c>
      <c r="BT10">
        <v>1.1035591691533428</v>
      </c>
      <c r="BU10">
        <v>0.31347995908118664</v>
      </c>
      <c r="BV10">
        <v>9.4400842726408776</v>
      </c>
      <c r="BW10">
        <v>876.28200000000004</v>
      </c>
    </row>
    <row r="11" spans="1:75" x14ac:dyDescent="0.25">
      <c r="A11" s="1">
        <v>38656</v>
      </c>
      <c r="B11">
        <v>1.0096847944475149</v>
      </c>
      <c r="C11">
        <v>0.93728923879020198</v>
      </c>
      <c r="D11">
        <v>0.95537667995695652</v>
      </c>
      <c r="E11">
        <v>1.0568447143727699</v>
      </c>
      <c r="F11">
        <v>0.98106773846775353</v>
      </c>
      <c r="G11">
        <v>1.0772392903504979</v>
      </c>
      <c r="H11">
        <v>17192874700</v>
      </c>
      <c r="I11">
        <v>87185076506</v>
      </c>
      <c r="J11">
        <v>-4.3360314092322554</v>
      </c>
      <c r="K11">
        <v>-4.8303977817304773</v>
      </c>
      <c r="L11">
        <v>-4.6980537291735907</v>
      </c>
      <c r="M11">
        <v>13.509599685668951</v>
      </c>
      <c r="N11">
        <v>1.619099974632263</v>
      </c>
      <c r="O11">
        <v>54.1</v>
      </c>
      <c r="P11">
        <v>16.5</v>
      </c>
      <c r="Q11">
        <v>15.17</v>
      </c>
      <c r="R11">
        <v>4.5</v>
      </c>
      <c r="S11">
        <v>29.005032105827372</v>
      </c>
      <c r="T11">
        <v>904.42744778144197</v>
      </c>
      <c r="U11">
        <v>877.99040000000002</v>
      </c>
      <c r="V11">
        <v>-13.991033729098604</v>
      </c>
      <c r="W11">
        <v>888.22316666666666</v>
      </c>
      <c r="X11">
        <v>-34.869359999999915</v>
      </c>
      <c r="Y11">
        <v>-56.112999999999943</v>
      </c>
      <c r="Z11">
        <v>-1.9623303862988712</v>
      </c>
      <c r="AA11">
        <v>885.84087833599995</v>
      </c>
      <c r="AB11">
        <v>-0.23165536207225995</v>
      </c>
      <c r="AC11">
        <v>-9.4806666666665933</v>
      </c>
      <c r="AD11">
        <v>-1.7666411882709998</v>
      </c>
      <c r="AE11">
        <v>23.459320538480295</v>
      </c>
      <c r="AF11">
        <v>15.124027982882124</v>
      </c>
      <c r="AG11">
        <v>32.630910343262279</v>
      </c>
      <c r="AH11">
        <v>-122.29936590651003</v>
      </c>
      <c r="AI11">
        <v>-14.596727272727207</v>
      </c>
      <c r="AJ11">
        <v>-4.3881117164339498</v>
      </c>
      <c r="AK11">
        <v>43.371497215622455</v>
      </c>
      <c r="AL11">
        <v>43.250648064481567</v>
      </c>
      <c r="AM11">
        <v>-0.55733338006694599</v>
      </c>
      <c r="AN11">
        <v>-3.5576361190384542</v>
      </c>
      <c r="AO11">
        <v>75.01581277672355</v>
      </c>
      <c r="AP11">
        <v>99.740015282255385</v>
      </c>
      <c r="AQ11">
        <v>30.839224555210297</v>
      </c>
      <c r="AR11">
        <v>58.333333333333336</v>
      </c>
      <c r="AS11">
        <v>0.86049634910986061</v>
      </c>
      <c r="AT11">
        <v>-320.30899999999906</v>
      </c>
      <c r="AU11">
        <v>44.810607999470243</v>
      </c>
      <c r="AV11">
        <v>64171028.759999998</v>
      </c>
      <c r="AW11">
        <v>348486562.85856688</v>
      </c>
      <c r="AX11">
        <v>6356972594</v>
      </c>
      <c r="AY11">
        <v>-46201720.659566358</v>
      </c>
      <c r="AZ11">
        <v>888.22316666666666</v>
      </c>
      <c r="BA11">
        <v>909.54596153846148</v>
      </c>
      <c r="BB11">
        <v>868.83900000000006</v>
      </c>
      <c r="BC11">
        <v>949.79619142857132</v>
      </c>
      <c r="BD11">
        <v>887.53733333333344</v>
      </c>
      <c r="BE11">
        <v>0.9245201125253999</v>
      </c>
      <c r="BF11">
        <v>11541227.800000001</v>
      </c>
      <c r="BG11">
        <v>-838983.98269838095</v>
      </c>
      <c r="BH11">
        <v>-4.4589476593344219</v>
      </c>
      <c r="BI11">
        <v>4533971.801317146</v>
      </c>
      <c r="BJ11">
        <v>967867.72666613793</v>
      </c>
      <c r="BK11">
        <v>-0.31165454726566205</v>
      </c>
      <c r="BL11">
        <v>-40.216999999999985</v>
      </c>
      <c r="BM11">
        <v>91.805150748767431</v>
      </c>
      <c r="BN11">
        <v>-2.8906230952850557E-2</v>
      </c>
      <c r="BO11">
        <v>0.8571428571428571</v>
      </c>
      <c r="BP11">
        <v>0.18181818181818182</v>
      </c>
      <c r="BQ11">
        <v>0</v>
      </c>
      <c r="BR11">
        <v>0.94730616605616613</v>
      </c>
      <c r="BS11">
        <v>66.402000000000044</v>
      </c>
      <c r="BT11">
        <v>1.0086217507207953</v>
      </c>
      <c r="BU11">
        <v>0.49716098944686188</v>
      </c>
      <c r="BV11">
        <v>12.328717994606576</v>
      </c>
      <c r="BW11">
        <v>873.82500000000005</v>
      </c>
    </row>
    <row r="12" spans="1:75" x14ac:dyDescent="0.25">
      <c r="A12" s="1">
        <v>38686</v>
      </c>
      <c r="B12">
        <v>1.0123145454794531</v>
      </c>
      <c r="C12">
        <v>0.96750293393732101</v>
      </c>
      <c r="D12">
        <v>0.99756722940421672</v>
      </c>
      <c r="E12">
        <v>1.0147832804051149</v>
      </c>
      <c r="F12">
        <v>0.96986238663347923</v>
      </c>
      <c r="G12">
        <v>1.046316770699359</v>
      </c>
      <c r="H12">
        <v>22922599600</v>
      </c>
      <c r="I12">
        <v>104333224479</v>
      </c>
      <c r="J12">
        <v>5.1894067612434647E-2</v>
      </c>
      <c r="K12">
        <v>-0.3565849351354955</v>
      </c>
      <c r="L12">
        <v>0.1014892736336703</v>
      </c>
      <c r="M12">
        <v>13.452799797058111</v>
      </c>
      <c r="N12">
        <v>1.6130000352859499</v>
      </c>
      <c r="O12">
        <v>54.1</v>
      </c>
      <c r="P12">
        <v>16.100000000000001</v>
      </c>
      <c r="Q12">
        <v>15.32</v>
      </c>
      <c r="R12">
        <v>4</v>
      </c>
      <c r="S12">
        <v>10.97343607671289</v>
      </c>
      <c r="T12">
        <v>891.09960213250793</v>
      </c>
      <c r="U12">
        <v>878.18000000000006</v>
      </c>
      <c r="V12">
        <v>-4.299676144551654</v>
      </c>
      <c r="W12">
        <v>875.07284375000006</v>
      </c>
      <c r="X12">
        <v>-19.584359999999947</v>
      </c>
      <c r="Y12">
        <v>17.879000000000019</v>
      </c>
      <c r="Z12">
        <v>3.9395926197253756E-3</v>
      </c>
      <c r="AA12">
        <v>854.65618737155899</v>
      </c>
      <c r="AB12">
        <v>-7.0330928210350752E-2</v>
      </c>
      <c r="AC12">
        <v>-2.7541666666667197</v>
      </c>
      <c r="AD12">
        <v>6.0084289674954402E-3</v>
      </c>
      <c r="AE12">
        <v>61.523465655220555</v>
      </c>
      <c r="AF12">
        <v>73.302302039805156</v>
      </c>
      <c r="AG12">
        <v>47.100959567935924</v>
      </c>
      <c r="AH12">
        <v>0.14282070900455499</v>
      </c>
      <c r="AI12">
        <v>-1.5054545454546542</v>
      </c>
      <c r="AJ12">
        <v>1.3542902676915527</v>
      </c>
      <c r="AK12">
        <v>39.330742160249081</v>
      </c>
      <c r="AL12">
        <v>-33.979258870596539</v>
      </c>
      <c r="AM12">
        <v>0.52107160131687513</v>
      </c>
      <c r="AN12">
        <v>28.207205923011934</v>
      </c>
      <c r="AO12">
        <v>32.909586528418188</v>
      </c>
      <c r="AP12">
        <v>152.58481326330815</v>
      </c>
      <c r="AQ12">
        <v>64.864680944976584</v>
      </c>
      <c r="AR12">
        <v>66.666666666666657</v>
      </c>
      <c r="AS12">
        <v>1.140148083993203</v>
      </c>
      <c r="AT12">
        <v>-299.00299999999925</v>
      </c>
      <c r="AU12">
        <v>41.778543017357023</v>
      </c>
      <c r="AV12">
        <v>84014792.760000005</v>
      </c>
      <c r="AW12">
        <v>368632777.96636474</v>
      </c>
      <c r="AX12">
        <v>8341348994</v>
      </c>
      <c r="AY12">
        <v>21268123.931057453</v>
      </c>
      <c r="AZ12">
        <v>875.07284375000006</v>
      </c>
      <c r="BA12">
        <v>873.73807692307696</v>
      </c>
      <c r="BB12">
        <v>873.10950000000003</v>
      </c>
      <c r="BC12">
        <v>924.63868142857132</v>
      </c>
      <c r="BD12">
        <v>895.67133333333345</v>
      </c>
      <c r="BE12">
        <v>0.72173530604144898</v>
      </c>
      <c r="BF12">
        <v>10765604.199999999</v>
      </c>
      <c r="BG12">
        <v>-391719.33444474102</v>
      </c>
      <c r="BH12">
        <v>0.83799115549367342</v>
      </c>
      <c r="BI12">
        <v>3344833.7646837286</v>
      </c>
      <c r="BJ12">
        <v>3060722.4026996559</v>
      </c>
      <c r="BK12">
        <v>0.23375127942682034</v>
      </c>
      <c r="BL12">
        <v>11.676000000000045</v>
      </c>
      <c r="BM12">
        <v>90.06713097290951</v>
      </c>
      <c r="BN12">
        <v>1.2779446685549199E-2</v>
      </c>
      <c r="BO12">
        <v>1</v>
      </c>
      <c r="BP12">
        <v>0</v>
      </c>
      <c r="BQ12">
        <v>0.16666666666666666</v>
      </c>
      <c r="BR12">
        <v>1.016338881754006</v>
      </c>
      <c r="BS12">
        <v>39.253000000000043</v>
      </c>
      <c r="BT12">
        <v>0.96405956685702476</v>
      </c>
      <c r="BU12">
        <v>0.27700580960661941</v>
      </c>
      <c r="BV12">
        <v>-17.461516077654007</v>
      </c>
      <c r="BW12">
        <v>923.45100000000002</v>
      </c>
    </row>
    <row r="13" spans="1:75" x14ac:dyDescent="0.25">
      <c r="A13" s="1">
        <v>38717</v>
      </c>
      <c r="B13">
        <v>1.0692922742978039</v>
      </c>
      <c r="C13">
        <v>0.97966854193713837</v>
      </c>
      <c r="D13">
        <v>1.0572163567547519</v>
      </c>
      <c r="E13">
        <v>1.0114223710841179</v>
      </c>
      <c r="F13">
        <v>0.92664905880225368</v>
      </c>
      <c r="G13">
        <v>1.0914837299801921</v>
      </c>
      <c r="H13">
        <v>25553834300</v>
      </c>
      <c r="I13">
        <v>122090909714</v>
      </c>
      <c r="J13">
        <v>4.8395738468444582</v>
      </c>
      <c r="K13">
        <v>5.6287012759596244</v>
      </c>
      <c r="L13">
        <v>3.6927064496684809</v>
      </c>
      <c r="M13">
        <v>14.282600402832029</v>
      </c>
      <c r="N13">
        <v>1.7130000591278081</v>
      </c>
      <c r="O13">
        <v>54.3</v>
      </c>
      <c r="P13">
        <v>16.600000000000001</v>
      </c>
      <c r="Q13">
        <v>15.43</v>
      </c>
      <c r="R13">
        <v>3.2</v>
      </c>
      <c r="S13">
        <v>14.43961079077431</v>
      </c>
      <c r="T13">
        <v>899.91092986586489</v>
      </c>
      <c r="U13">
        <v>923.62779999999998</v>
      </c>
      <c r="V13">
        <v>11.832123438053259</v>
      </c>
      <c r="W13">
        <v>913.93355208333332</v>
      </c>
      <c r="X13">
        <v>30.555979999999636</v>
      </c>
      <c r="Y13">
        <v>44.764999999999986</v>
      </c>
      <c r="Z13">
        <v>2.0723207455292476</v>
      </c>
      <c r="AA13">
        <v>916.15362069169021</v>
      </c>
      <c r="AB13">
        <v>0.21490127698073</v>
      </c>
      <c r="AC13">
        <v>3.1288333333334322</v>
      </c>
      <c r="AD13">
        <v>1.1525355654646334</v>
      </c>
      <c r="AE13">
        <v>84.762914748140517</v>
      </c>
      <c r="AF13">
        <v>87.402674828219617</v>
      </c>
      <c r="AG13">
        <v>65.052707251414262</v>
      </c>
      <c r="AH13">
        <v>109.96545635823071</v>
      </c>
      <c r="AI13">
        <v>0</v>
      </c>
      <c r="AJ13">
        <v>2.8166693202605795</v>
      </c>
      <c r="AK13">
        <v>74.118314328139661</v>
      </c>
      <c r="AL13">
        <v>-28.201438682651983</v>
      </c>
      <c r="AM13">
        <v>0.85674348502528386</v>
      </c>
      <c r="AN13">
        <v>0</v>
      </c>
      <c r="AO13">
        <v>19.806219017575501</v>
      </c>
      <c r="AP13">
        <v>236.96736067260454</v>
      </c>
      <c r="AQ13">
        <v>178.70256449303696</v>
      </c>
      <c r="AR13">
        <v>75</v>
      </c>
      <c r="AS13">
        <v>1.7178153518459953</v>
      </c>
      <c r="AT13">
        <v>-223.73699999999928</v>
      </c>
      <c r="AU13">
        <v>55.293012941841887</v>
      </c>
      <c r="AV13">
        <v>179488093.75999999</v>
      </c>
      <c r="AW13">
        <v>440907497.15217084</v>
      </c>
      <c r="AX13">
        <v>15836844294</v>
      </c>
      <c r="AY13">
        <v>62114234.560944892</v>
      </c>
      <c r="AZ13">
        <v>913.93355208333332</v>
      </c>
      <c r="BA13">
        <v>894.01034615384629</v>
      </c>
      <c r="BB13">
        <v>929.30925000000002</v>
      </c>
      <c r="BC13">
        <v>964.78201714285728</v>
      </c>
      <c r="BD13">
        <v>958.75699999999995</v>
      </c>
      <c r="BE13">
        <v>0</v>
      </c>
      <c r="BF13">
        <v>14475850.199999999</v>
      </c>
      <c r="BG13">
        <v>1000775.6681747508</v>
      </c>
      <c r="BH13">
        <v>10.179919594155338</v>
      </c>
      <c r="BI13">
        <v>7336401.3325788472</v>
      </c>
      <c r="BJ13">
        <v>2785824.552046896</v>
      </c>
      <c r="BK13">
        <v>0.71398537955580432</v>
      </c>
      <c r="BL13">
        <v>25.298000000000002</v>
      </c>
      <c r="BM13">
        <v>102.10489886268898</v>
      </c>
      <c r="BN13">
        <v>2.2243735726097058E-2</v>
      </c>
      <c r="BO13">
        <v>1</v>
      </c>
      <c r="BP13">
        <v>0</v>
      </c>
      <c r="BQ13">
        <v>0</v>
      </c>
      <c r="BR13">
        <v>1.1935225996024543</v>
      </c>
      <c r="BS13">
        <v>78.283999999999992</v>
      </c>
      <c r="BT13">
        <v>0.68455522314568684</v>
      </c>
      <c r="BU13">
        <v>0.50702203926180944</v>
      </c>
      <c r="BV13">
        <v>-9.1534980331716049</v>
      </c>
      <c r="BW13">
        <v>1009.597</v>
      </c>
    </row>
    <row r="14" spans="1:75" x14ac:dyDescent="0.25">
      <c r="A14" s="1">
        <v>38748</v>
      </c>
      <c r="B14">
        <v>1.089674807540588</v>
      </c>
      <c r="C14">
        <v>0.99984134847322192</v>
      </c>
      <c r="D14">
        <v>1.089619765174155</v>
      </c>
      <c r="E14">
        <v>1.0000505152055721</v>
      </c>
      <c r="F14">
        <v>0.91760573773495768</v>
      </c>
      <c r="G14">
        <v>1.0898477135442981</v>
      </c>
      <c r="H14">
        <v>37480599100</v>
      </c>
      <c r="I14">
        <v>194034267606</v>
      </c>
      <c r="J14">
        <v>6.3527441122255954</v>
      </c>
      <c r="K14">
        <v>9.8554378531859221</v>
      </c>
      <c r="L14">
        <v>11.3536193905347</v>
      </c>
      <c r="M14">
        <v>15.16450023651123</v>
      </c>
      <c r="N14">
        <v>1.8327000141143801</v>
      </c>
      <c r="O14">
        <v>52.1</v>
      </c>
      <c r="P14">
        <v>16.5</v>
      </c>
      <c r="Q14">
        <v>17.420000000000002</v>
      </c>
      <c r="R14">
        <v>3.2</v>
      </c>
      <c r="S14">
        <v>30.758976942813206</v>
      </c>
      <c r="T14">
        <v>944.17427821736374</v>
      </c>
      <c r="U14">
        <v>997.88279999999997</v>
      </c>
      <c r="V14">
        <v>23.982596751591018</v>
      </c>
      <c r="W14">
        <v>985.01559374999999</v>
      </c>
      <c r="X14">
        <v>68.551000000000158</v>
      </c>
      <c r="Y14">
        <v>121.43299999999999</v>
      </c>
      <c r="Z14">
        <v>3.0464913410037595</v>
      </c>
      <c r="AA14">
        <v>961.16323243008003</v>
      </c>
      <c r="AB14">
        <v>0.39617534125298187</v>
      </c>
      <c r="AC14">
        <v>6.1113333333332776</v>
      </c>
      <c r="AD14">
        <v>2.5585797111484956</v>
      </c>
      <c r="AE14">
        <v>93.005660169429902</v>
      </c>
      <c r="AF14">
        <v>95.316856200489795</v>
      </c>
      <c r="AG14">
        <v>83.030919218132354</v>
      </c>
      <c r="AH14">
        <v>142.84469555154843</v>
      </c>
      <c r="AI14">
        <v>0</v>
      </c>
      <c r="AJ14">
        <v>3.5215477419705383</v>
      </c>
      <c r="AK14">
        <v>62.52385257050981</v>
      </c>
      <c r="AL14">
        <v>175.1036907023738</v>
      </c>
      <c r="AM14">
        <v>0.5575160970777624</v>
      </c>
      <c r="AN14">
        <v>0</v>
      </c>
      <c r="AO14">
        <v>8.8828508726172317E-2</v>
      </c>
      <c r="AP14">
        <v>249.73363456336887</v>
      </c>
      <c r="AQ14">
        <v>282.14826021181392</v>
      </c>
      <c r="AR14">
        <v>75</v>
      </c>
      <c r="AS14">
        <v>3.6577334779578421</v>
      </c>
      <c r="AT14">
        <v>-88.117999999999256</v>
      </c>
      <c r="AU14">
        <v>46.114943007600544</v>
      </c>
      <c r="AV14">
        <v>416071656.75999999</v>
      </c>
      <c r="AW14">
        <v>659848274.05456686</v>
      </c>
      <c r="AX14">
        <v>39495200594</v>
      </c>
      <c r="AY14">
        <v>142500588.56129646</v>
      </c>
      <c r="AZ14">
        <v>985.01559374999999</v>
      </c>
      <c r="BA14">
        <v>954.42011538461543</v>
      </c>
      <c r="BB14">
        <v>999.43149999999991</v>
      </c>
      <c r="BC14">
        <v>1041.6927400000002</v>
      </c>
      <c r="BD14">
        <v>1053.6053333333334</v>
      </c>
      <c r="BE14">
        <v>0</v>
      </c>
      <c r="BF14">
        <v>24229487.800000001</v>
      </c>
      <c r="BG14">
        <v>2418597.8189487197</v>
      </c>
      <c r="BH14">
        <v>15.328012327935738</v>
      </c>
      <c r="BI14">
        <v>9255780.2965869289</v>
      </c>
      <c r="BJ14">
        <v>3009229.8142098477</v>
      </c>
      <c r="BK14">
        <v>0.81427951460417447</v>
      </c>
      <c r="BL14">
        <v>34.343999999999937</v>
      </c>
      <c r="BM14">
        <v>117.10238021502084</v>
      </c>
      <c r="BN14">
        <v>2.5634981086512711E-2</v>
      </c>
      <c r="BO14">
        <v>0.8571428571428571</v>
      </c>
      <c r="BP14">
        <v>0.16666666666666666</v>
      </c>
      <c r="BQ14">
        <v>0</v>
      </c>
      <c r="BR14">
        <v>1.4607843137254903</v>
      </c>
      <c r="BS14">
        <v>86.197000000000003</v>
      </c>
      <c r="BT14">
        <v>0.87662518078099028</v>
      </c>
      <c r="BU14">
        <v>0.56487166432058455</v>
      </c>
      <c r="BV14">
        <v>1.6263589375111409</v>
      </c>
      <c r="BW14">
        <v>1053.01</v>
      </c>
    </row>
    <row r="15" spans="1:75" x14ac:dyDescent="0.25">
      <c r="A15" s="1">
        <v>38776</v>
      </c>
      <c r="B15">
        <v>1.0432178010212889</v>
      </c>
      <c r="C15">
        <v>0.99939018674297564</v>
      </c>
      <c r="D15">
        <v>1.039060611293386</v>
      </c>
      <c r="E15">
        <v>1.0040009116722539</v>
      </c>
      <c r="F15">
        <v>0.96182087539529537</v>
      </c>
      <c r="G15">
        <v>1.0438543572467409</v>
      </c>
      <c r="H15">
        <v>39309338700</v>
      </c>
      <c r="I15">
        <v>206882931823</v>
      </c>
      <c r="J15">
        <v>5.4209676867113874</v>
      </c>
      <c r="K15">
        <v>3.3565196959170152</v>
      </c>
      <c r="L15">
        <v>0.72448258328834392</v>
      </c>
      <c r="M15">
        <v>15.768899917602541</v>
      </c>
      <c r="N15">
        <v>1.9023000001907351</v>
      </c>
      <c r="O15">
        <v>52.1</v>
      </c>
      <c r="P15">
        <v>12.6</v>
      </c>
      <c r="Q15">
        <v>15.07</v>
      </c>
      <c r="R15">
        <v>3.05</v>
      </c>
      <c r="S15">
        <v>43.798103379874327</v>
      </c>
      <c r="T15">
        <v>991.23186027731617</v>
      </c>
      <c r="U15">
        <v>1045.9114000000002</v>
      </c>
      <c r="V15">
        <v>20.677177881058583</v>
      </c>
      <c r="W15">
        <v>1038.4198645833333</v>
      </c>
      <c r="X15">
        <v>64.384319999999434</v>
      </c>
      <c r="Y15">
        <v>125.09399999999994</v>
      </c>
      <c r="Z15">
        <v>1.8186240495192023</v>
      </c>
      <c r="AA15">
        <v>1017.0378800000001</v>
      </c>
      <c r="AB15">
        <v>0.29921881586895199</v>
      </c>
      <c r="AC15">
        <v>5.370833333333394</v>
      </c>
      <c r="AD15">
        <v>1.5577016029022372</v>
      </c>
      <c r="AE15">
        <v>80.971127500654589</v>
      </c>
      <c r="AF15">
        <v>85.721575034656652</v>
      </c>
      <c r="AG15">
        <v>75.291266692507236</v>
      </c>
      <c r="AH15">
        <v>97.368350998090136</v>
      </c>
      <c r="AI15">
        <v>15.674363636363751</v>
      </c>
      <c r="AJ15">
        <v>2.0025437429831539</v>
      </c>
      <c r="AK15">
        <v>51.407662973477819</v>
      </c>
      <c r="AL15">
        <v>2.5068499503852335</v>
      </c>
      <c r="AM15">
        <v>0.19176912568306279</v>
      </c>
      <c r="AN15">
        <v>-12.128273968938075</v>
      </c>
      <c r="AO15">
        <v>9.8989661654134657</v>
      </c>
      <c r="AP15">
        <v>191.37737961926445</v>
      </c>
      <c r="AQ15">
        <v>172.64096789860787</v>
      </c>
      <c r="AR15">
        <v>75</v>
      </c>
      <c r="AS15">
        <v>2.0297743384475062</v>
      </c>
      <c r="AT15">
        <v>-24.265999999999394</v>
      </c>
      <c r="AU15">
        <v>53.634212119538972</v>
      </c>
      <c r="AV15">
        <v>502436281.75999999</v>
      </c>
      <c r="AW15">
        <v>745200731.5365063</v>
      </c>
      <c r="AX15">
        <v>48131663094</v>
      </c>
      <c r="AY15">
        <v>106156040.84394433</v>
      </c>
      <c r="AZ15">
        <v>1038.4198645833333</v>
      </c>
      <c r="BA15">
        <v>1018.0022692307692</v>
      </c>
      <c r="BB15">
        <v>1049.72</v>
      </c>
      <c r="BC15">
        <v>1097.4211800000003</v>
      </c>
      <c r="BD15">
        <v>1078.931</v>
      </c>
      <c r="BE15">
        <v>0.86870107160225341</v>
      </c>
      <c r="BF15">
        <v>21413442.199999999</v>
      </c>
      <c r="BG15">
        <v>99630.144248332974</v>
      </c>
      <c r="BH15">
        <v>-4.4847146496827968</v>
      </c>
      <c r="BI15">
        <v>8027397.8876546351</v>
      </c>
      <c r="BJ15">
        <v>2752914.1716833576</v>
      </c>
      <c r="BK15">
        <v>0.83336609690024777</v>
      </c>
      <c r="BL15">
        <v>20.673000000000002</v>
      </c>
      <c r="BM15">
        <v>120.5040293509781</v>
      </c>
      <c r="BN15">
        <v>1.0778625084282114E-2</v>
      </c>
      <c r="BO15">
        <v>0.8571428571428571</v>
      </c>
      <c r="BP15">
        <v>0.33333333333333331</v>
      </c>
      <c r="BQ15">
        <v>0</v>
      </c>
      <c r="BR15">
        <v>1.441553544494721</v>
      </c>
      <c r="BS15">
        <v>47.625999999999976</v>
      </c>
      <c r="BT15">
        <v>1.0031194151019842</v>
      </c>
      <c r="BU15">
        <v>0.43216699388356139</v>
      </c>
      <c r="BV15">
        <v>3.7183518406139719</v>
      </c>
      <c r="BW15">
        <v>1061.088</v>
      </c>
    </row>
    <row r="16" spans="1:75" x14ac:dyDescent="0.25">
      <c r="A16" s="1">
        <v>38807</v>
      </c>
      <c r="B16">
        <v>1.0211826093239991</v>
      </c>
      <c r="C16">
        <v>0.95072255145903195</v>
      </c>
      <c r="D16">
        <v>1.0088699027058481</v>
      </c>
      <c r="E16">
        <v>1.0122044542959681</v>
      </c>
      <c r="F16">
        <v>0.94236387556922707</v>
      </c>
      <c r="G16">
        <v>1.074112113735848</v>
      </c>
      <c r="H16">
        <v>42043738700</v>
      </c>
      <c r="I16">
        <v>222194705371</v>
      </c>
      <c r="J16">
        <v>-1.6281705536093429</v>
      </c>
      <c r="K16">
        <v>1.5269920813559601</v>
      </c>
      <c r="L16">
        <v>3.6823927208347258</v>
      </c>
      <c r="M16">
        <v>15.691300392150881</v>
      </c>
      <c r="N16">
        <v>1.8358000516891479</v>
      </c>
      <c r="O16">
        <v>55.3</v>
      </c>
      <c r="P16">
        <v>20.100000000000001</v>
      </c>
      <c r="Q16">
        <v>14.01</v>
      </c>
      <c r="R16">
        <v>3.01</v>
      </c>
      <c r="S16">
        <v>45.528032610395918</v>
      </c>
      <c r="T16">
        <v>1013.0298208642835</v>
      </c>
      <c r="U16">
        <v>1057.741</v>
      </c>
      <c r="V16">
        <v>10.671475251212769</v>
      </c>
      <c r="W16">
        <v>1049.8692083333333</v>
      </c>
      <c r="X16">
        <v>24.797600000000557</v>
      </c>
      <c r="Y16">
        <v>143.69599999999991</v>
      </c>
      <c r="Z16">
        <v>0.80773556696736337</v>
      </c>
      <c r="AA16">
        <v>1040.1799453591202</v>
      </c>
      <c r="AB16">
        <v>0.11326320988799103</v>
      </c>
      <c r="AC16">
        <v>5.4543333333331248</v>
      </c>
      <c r="AD16">
        <v>1.3975649401842207</v>
      </c>
      <c r="AE16">
        <v>76.250449992909495</v>
      </c>
      <c r="AF16">
        <v>82.657462027992196</v>
      </c>
      <c r="AG16">
        <v>67.161883030968667</v>
      </c>
      <c r="AH16">
        <v>87.537748295306528</v>
      </c>
      <c r="AI16">
        <v>12.911636363636262</v>
      </c>
      <c r="AJ16">
        <v>3.122576431691078</v>
      </c>
      <c r="AK16">
        <v>53.545190436956112</v>
      </c>
      <c r="AL16">
        <v>-11.961467330465769</v>
      </c>
      <c r="AM16">
        <v>0.73651864225156749</v>
      </c>
      <c r="AN16">
        <v>50.088181781676241</v>
      </c>
      <c r="AO16">
        <v>20.912056325291537</v>
      </c>
      <c r="AP16">
        <v>171.42500163616404</v>
      </c>
      <c r="AQ16">
        <v>113.50691990241441</v>
      </c>
      <c r="AR16">
        <v>75</v>
      </c>
      <c r="AS16">
        <v>1.4311358719212048</v>
      </c>
      <c r="AT16">
        <v>10.680000000001314</v>
      </c>
      <c r="AU16">
        <v>60.672547748834106</v>
      </c>
      <c r="AV16">
        <v>571816632.75999999</v>
      </c>
      <c r="AW16">
        <v>747080216.49177837</v>
      </c>
      <c r="AX16">
        <v>55069698194</v>
      </c>
      <c r="AY16">
        <v>43333879.130515441</v>
      </c>
      <c r="AZ16">
        <v>1049.8692083333333</v>
      </c>
      <c r="BA16">
        <v>1038.0103461538461</v>
      </c>
      <c r="BB16">
        <v>1058.5987500000001</v>
      </c>
      <c r="BC16">
        <v>1105.7909400000001</v>
      </c>
      <c r="BD16">
        <v>1095.5416666666665</v>
      </c>
      <c r="BE16">
        <v>0.9940720769293484</v>
      </c>
      <c r="BF16">
        <v>22844619.600000001</v>
      </c>
      <c r="BG16">
        <v>1005646.3718943787</v>
      </c>
      <c r="BH16">
        <v>6.3385509019821722</v>
      </c>
      <c r="BI16">
        <v>9278070.4277533218</v>
      </c>
      <c r="BJ16">
        <v>4100990.6194296912</v>
      </c>
      <c r="BK16">
        <v>0.32493982423077938</v>
      </c>
      <c r="BL16">
        <v>32.129999999999882</v>
      </c>
      <c r="BM16">
        <v>108.99980174159225</v>
      </c>
      <c r="BN16">
        <v>2.2080166772218572E-2</v>
      </c>
      <c r="BO16">
        <v>0.8571428571428571</v>
      </c>
      <c r="BP16">
        <v>0.1</v>
      </c>
      <c r="BQ16">
        <v>0</v>
      </c>
      <c r="BR16">
        <v>1.432126696832579</v>
      </c>
      <c r="BS16">
        <v>74.106999999999971</v>
      </c>
      <c r="BT16">
        <v>0.84224077754096172</v>
      </c>
      <c r="BU16">
        <v>0.33458493901167186</v>
      </c>
      <c r="BV16">
        <v>14.046616570703115</v>
      </c>
      <c r="BW16">
        <v>1172.347</v>
      </c>
    </row>
    <row r="17" spans="1:75" x14ac:dyDescent="0.25">
      <c r="A17" s="1">
        <v>38837</v>
      </c>
      <c r="B17">
        <v>1.1053879517346199</v>
      </c>
      <c r="C17">
        <v>1</v>
      </c>
      <c r="D17">
        <v>1.1039443972571521</v>
      </c>
      <c r="E17">
        <v>1.0013076333201689</v>
      </c>
      <c r="F17">
        <v>0.90584272403989607</v>
      </c>
      <c r="G17">
        <v>1.1053879517346199</v>
      </c>
      <c r="H17">
        <v>70607151800</v>
      </c>
      <c r="I17">
        <v>393465158770</v>
      </c>
      <c r="J17">
        <v>9.8000150279040845</v>
      </c>
      <c r="K17">
        <v>11.574039220682449</v>
      </c>
      <c r="L17">
        <v>14.139850897424729</v>
      </c>
      <c r="M17">
        <v>18.114200592041019</v>
      </c>
      <c r="N17">
        <v>1.9220999479293821</v>
      </c>
      <c r="O17">
        <v>58.1</v>
      </c>
      <c r="P17">
        <v>17.8</v>
      </c>
      <c r="Q17">
        <v>15.59</v>
      </c>
      <c r="R17">
        <v>2.4900000000000002</v>
      </c>
      <c r="S17">
        <v>43.251455500943337</v>
      </c>
      <c r="T17">
        <v>1075.290267822344</v>
      </c>
      <c r="U17">
        <v>1153.5938000000001</v>
      </c>
      <c r="V17">
        <v>26.692224876898763</v>
      </c>
      <c r="W17">
        <v>1141.4636145833335</v>
      </c>
      <c r="X17">
        <v>72.158339999999725</v>
      </c>
      <c r="Y17">
        <v>296.06499999999994</v>
      </c>
      <c r="Z17">
        <v>2.6008617742707894</v>
      </c>
      <c r="AA17">
        <v>1129.5805058462213</v>
      </c>
      <c r="AB17">
        <v>0.36617719001423865</v>
      </c>
      <c r="AC17">
        <v>8.2591666666667152</v>
      </c>
      <c r="AD17">
        <v>3.003285406271019</v>
      </c>
      <c r="AE17">
        <v>88.808972137972361</v>
      </c>
      <c r="AF17">
        <v>84.647969265079666</v>
      </c>
      <c r="AG17">
        <v>82.785092609166867</v>
      </c>
      <c r="AH17">
        <v>127.72669076686762</v>
      </c>
      <c r="AI17">
        <v>0</v>
      </c>
      <c r="AJ17">
        <v>4.9481099265670094</v>
      </c>
      <c r="AK17">
        <v>55.379609940786892</v>
      </c>
      <c r="AL17">
        <v>355.62654407286925</v>
      </c>
      <c r="AM17">
        <v>0.86219065876612078</v>
      </c>
      <c r="AN17">
        <v>0</v>
      </c>
      <c r="AO17">
        <v>1.8648047003298103</v>
      </c>
      <c r="AP17">
        <v>250.34789953144579</v>
      </c>
      <c r="AQ17">
        <v>221.65150572126566</v>
      </c>
      <c r="AR17">
        <v>66.666666666666657</v>
      </c>
      <c r="AS17">
        <v>2.7843423511997463</v>
      </c>
      <c r="AT17">
        <v>148.04600000000153</v>
      </c>
      <c r="AU17">
        <v>67.647587171578863</v>
      </c>
      <c r="AV17">
        <v>775603556.75999999</v>
      </c>
      <c r="AW17">
        <v>1095901173.4282894</v>
      </c>
      <c r="AX17">
        <v>89684787594</v>
      </c>
      <c r="AY17">
        <v>180437063.19602948</v>
      </c>
      <c r="AZ17">
        <v>1141.4636145833335</v>
      </c>
      <c r="BA17">
        <v>1108.5625769230769</v>
      </c>
      <c r="BB17">
        <v>1153.9234999999999</v>
      </c>
      <c r="BC17">
        <v>1203.7327442857145</v>
      </c>
      <c r="BD17">
        <v>1227.9403333333332</v>
      </c>
      <c r="BE17">
        <v>0</v>
      </c>
      <c r="BF17">
        <v>39830790.799999997</v>
      </c>
      <c r="BG17">
        <v>4113874.6391890384</v>
      </c>
      <c r="BH17">
        <v>13.326129446818619</v>
      </c>
      <c r="BI17">
        <v>16902250.034196094</v>
      </c>
      <c r="BJ17">
        <v>4482700.954795301</v>
      </c>
      <c r="BK17">
        <v>0.73234797830775133</v>
      </c>
      <c r="BL17">
        <v>55.273999999999887</v>
      </c>
      <c r="BM17">
        <v>114.89452824863187</v>
      </c>
      <c r="BN17">
        <v>4.0886358731672443E-2</v>
      </c>
      <c r="BO17">
        <v>0.8571428571428571</v>
      </c>
      <c r="BP17">
        <v>0.2857142857142857</v>
      </c>
      <c r="BQ17">
        <v>0</v>
      </c>
      <c r="BR17">
        <v>1.6942645698427383</v>
      </c>
      <c r="BS17">
        <v>112.79200000000014</v>
      </c>
      <c r="BT17">
        <v>0.92756085052321646</v>
      </c>
      <c r="BU17">
        <v>0.52999517985670275</v>
      </c>
      <c r="BV17">
        <v>32.298065866632143</v>
      </c>
      <c r="BW17">
        <v>1365.451</v>
      </c>
    </row>
    <row r="18" spans="1:75" x14ac:dyDescent="0.25">
      <c r="A18" s="1">
        <v>38868</v>
      </c>
      <c r="B18">
        <v>1.1763253222966461</v>
      </c>
      <c r="C18">
        <v>1</v>
      </c>
      <c r="D18">
        <v>1.157572900885993</v>
      </c>
      <c r="E18">
        <v>1.016199775751748</v>
      </c>
      <c r="F18">
        <v>0.8638764774422516</v>
      </c>
      <c r="G18">
        <v>1.1763253222966461</v>
      </c>
      <c r="H18">
        <v>98814368900</v>
      </c>
      <c r="I18">
        <v>598372305302</v>
      </c>
      <c r="J18">
        <v>11.863494690215949</v>
      </c>
      <c r="K18">
        <v>18.226596297760491</v>
      </c>
      <c r="L18">
        <v>22.830027547002921</v>
      </c>
      <c r="M18">
        <v>20.117599487304691</v>
      </c>
      <c r="N18">
        <v>2.15149998664856</v>
      </c>
      <c r="O18">
        <v>54.8</v>
      </c>
      <c r="P18">
        <v>16.600000000000001</v>
      </c>
      <c r="Q18">
        <v>15.95</v>
      </c>
      <c r="R18">
        <v>1.87</v>
      </c>
      <c r="S18">
        <v>48.825950777047005</v>
      </c>
      <c r="T18">
        <v>1205.8480501798588</v>
      </c>
      <c r="U18">
        <v>1349.8432</v>
      </c>
      <c r="V18">
        <v>55.172946519140851</v>
      </c>
      <c r="W18">
        <v>1333.4228020833334</v>
      </c>
      <c r="X18">
        <v>168.58745999999996</v>
      </c>
      <c r="Y18">
        <v>491.62599999999998</v>
      </c>
      <c r="Z18">
        <v>5.6400818421962633</v>
      </c>
      <c r="AA18">
        <v>1287.70712</v>
      </c>
      <c r="AB18">
        <v>0.72153057487038863</v>
      </c>
      <c r="AC18">
        <v>27.256666666666661</v>
      </c>
      <c r="AD18">
        <v>1.6923136694244432</v>
      </c>
      <c r="AE18">
        <v>73.906401325123696</v>
      </c>
      <c r="AF18">
        <v>70.109086217722904</v>
      </c>
      <c r="AG18">
        <v>64.949914026197419</v>
      </c>
      <c r="AH18">
        <v>98.429940614578797</v>
      </c>
      <c r="AI18">
        <v>21.668545454545438</v>
      </c>
      <c r="AJ18">
        <v>0.98331922005983408</v>
      </c>
      <c r="AK18">
        <v>36.797176185150271</v>
      </c>
      <c r="AL18">
        <v>-220.89353647486112</v>
      </c>
      <c r="AM18">
        <v>7.8090904870236053E-2</v>
      </c>
      <c r="AN18">
        <v>-35.627220358798631</v>
      </c>
      <c r="AO18">
        <v>16.398060699512129</v>
      </c>
      <c r="AP18">
        <v>252.02311274936324</v>
      </c>
      <c r="AQ18">
        <v>258.64542493993105</v>
      </c>
      <c r="AR18">
        <v>58.333333333333336</v>
      </c>
      <c r="AS18">
        <v>2.1561771993594654</v>
      </c>
      <c r="AT18">
        <v>270.42200000000196</v>
      </c>
      <c r="AU18">
        <v>60.335907800687686</v>
      </c>
      <c r="AV18">
        <v>999188051.75999999</v>
      </c>
      <c r="AW18">
        <v>1933889675.4344852</v>
      </c>
      <c r="AX18">
        <v>129263796894</v>
      </c>
      <c r="AY18">
        <v>279592685.89801973</v>
      </c>
      <c r="AZ18">
        <v>1333.4228020833334</v>
      </c>
      <c r="BA18">
        <v>1266.9968846153847</v>
      </c>
      <c r="BB18">
        <v>1375.6860000000001</v>
      </c>
      <c r="BC18">
        <v>1420.4867685714287</v>
      </c>
      <c r="BD18">
        <v>1460.9346666666663</v>
      </c>
      <c r="BE18">
        <v>1.1225025945131333</v>
      </c>
      <c r="BF18">
        <v>41401804.399999999</v>
      </c>
      <c r="BG18">
        <v>1420426.1859007073</v>
      </c>
      <c r="BH18">
        <v>6.5193561526776591</v>
      </c>
      <c r="BI18">
        <v>17888071.780296106</v>
      </c>
      <c r="BJ18">
        <v>11132454.303519011</v>
      </c>
      <c r="BK18">
        <v>0.59812460667086265</v>
      </c>
      <c r="BL18">
        <v>13.296000000000049</v>
      </c>
      <c r="BM18">
        <v>132.70230660532306</v>
      </c>
      <c r="BN18">
        <v>2.508328749988099E-2</v>
      </c>
      <c r="BO18">
        <v>1</v>
      </c>
      <c r="BP18">
        <v>0</v>
      </c>
      <c r="BQ18">
        <v>0</v>
      </c>
      <c r="BR18">
        <v>1.8679234202490016</v>
      </c>
      <c r="BS18">
        <v>215.22399999999993</v>
      </c>
      <c r="BT18">
        <v>1.8444553935125587</v>
      </c>
      <c r="BU18">
        <v>0.50767271594982855</v>
      </c>
      <c r="BV18">
        <v>-16.057201909746951</v>
      </c>
      <c r="BW18">
        <v>1393.963</v>
      </c>
    </row>
    <row r="19" spans="1:75" x14ac:dyDescent="0.25">
      <c r="A19" s="1">
        <v>38898</v>
      </c>
      <c r="B19">
        <v>1.035867753328378</v>
      </c>
      <c r="C19">
        <v>0.93060876219965427</v>
      </c>
      <c r="D19">
        <v>1.0218336610031831</v>
      </c>
      <c r="E19">
        <v>1.0137342239356419</v>
      </c>
      <c r="F19">
        <v>0.91072431621212335</v>
      </c>
      <c r="G19">
        <v>1.1131076725303191</v>
      </c>
      <c r="H19">
        <v>79321670100</v>
      </c>
      <c r="I19">
        <v>460787563328</v>
      </c>
      <c r="J19">
        <v>2.209084934787819</v>
      </c>
      <c r="K19">
        <v>3.2001832146413718</v>
      </c>
      <c r="L19">
        <v>5.9659909350995077</v>
      </c>
      <c r="M19">
        <v>20.369100570678711</v>
      </c>
      <c r="N19">
        <v>2.1998999118804932</v>
      </c>
      <c r="O19">
        <v>54.1</v>
      </c>
      <c r="P19">
        <v>17.899999999999999</v>
      </c>
      <c r="Q19">
        <v>16.420000000000002</v>
      </c>
      <c r="R19">
        <v>2.4300000000000002</v>
      </c>
      <c r="S19">
        <v>50.222841845323288</v>
      </c>
      <c r="T19">
        <v>1274.7134850505745</v>
      </c>
      <c r="U19">
        <v>1375.8561999999997</v>
      </c>
      <c r="V19">
        <v>21.623092193012553</v>
      </c>
      <c r="W19">
        <v>1361.7852395833334</v>
      </c>
      <c r="X19">
        <v>60.223599999999806</v>
      </c>
      <c r="Y19">
        <v>470.51199999999994</v>
      </c>
      <c r="Z19">
        <v>-9.5157085088596865E-3</v>
      </c>
      <c r="AA19">
        <v>1332.6640274025985</v>
      </c>
      <c r="AB19">
        <v>0.12991933428260669</v>
      </c>
      <c r="AC19">
        <v>14.202833333333047</v>
      </c>
      <c r="AD19">
        <v>3.5100350407600041</v>
      </c>
      <c r="AE19">
        <v>89.689773199041909</v>
      </c>
      <c r="AF19">
        <v>94.619369740088828</v>
      </c>
      <c r="AG19">
        <v>81.627263031579005</v>
      </c>
      <c r="AH19">
        <v>154.02695781428403</v>
      </c>
      <c r="AI19">
        <v>41.695909090909026</v>
      </c>
      <c r="AJ19">
        <v>8.5742436987880364</v>
      </c>
      <c r="AK19">
        <v>71.648513370817838</v>
      </c>
      <c r="AL19">
        <v>104.58375203403381</v>
      </c>
      <c r="AM19">
        <v>0.94143308462727726</v>
      </c>
      <c r="AN19">
        <v>33.314342530453359</v>
      </c>
      <c r="AO19">
        <v>10.64656255609405</v>
      </c>
      <c r="AP19">
        <v>207.88173147000407</v>
      </c>
      <c r="AQ19">
        <v>137.85821755967447</v>
      </c>
      <c r="AR19">
        <v>66.666666666666657</v>
      </c>
      <c r="AS19">
        <v>1.4168235774193789</v>
      </c>
      <c r="AT19">
        <v>397.19000000000244</v>
      </c>
      <c r="AU19">
        <v>52.93665587575574</v>
      </c>
      <c r="AV19">
        <v>1088857934.76</v>
      </c>
      <c r="AW19">
        <v>1943552468.9711285</v>
      </c>
      <c r="AX19">
        <v>138098169794</v>
      </c>
      <c r="AY19">
        <v>80917734.20333156</v>
      </c>
      <c r="AZ19">
        <v>1361.7852395833334</v>
      </c>
      <c r="BA19">
        <v>1346.8217307692307</v>
      </c>
      <c r="BB19">
        <v>1387.6857500000001</v>
      </c>
      <c r="BC19">
        <v>1419.0734100000002</v>
      </c>
      <c r="BD19">
        <v>1511.329</v>
      </c>
      <c r="BE19">
        <v>1.2804621080610081</v>
      </c>
      <c r="BF19">
        <v>32535651.399999999</v>
      </c>
      <c r="BG19">
        <v>-3154072.3119030856</v>
      </c>
      <c r="BH19">
        <v>-24.944639562744765</v>
      </c>
      <c r="BI19">
        <v>13719825.929861723</v>
      </c>
      <c r="BJ19">
        <v>5769354.9074169472</v>
      </c>
      <c r="BK19">
        <v>0.38608287316271916</v>
      </c>
      <c r="BL19">
        <v>110.08299999999986</v>
      </c>
      <c r="BM19">
        <v>124.61597325959876</v>
      </c>
      <c r="BN19">
        <v>4.2375586726476913E-2</v>
      </c>
      <c r="BO19">
        <v>0.7142857142857143</v>
      </c>
      <c r="BP19">
        <v>0.16666666666666666</v>
      </c>
      <c r="BQ19">
        <v>0.21428571428571427</v>
      </c>
      <c r="BR19">
        <v>1.8282828282828283</v>
      </c>
      <c r="BS19">
        <v>143.59199999999987</v>
      </c>
      <c r="BT19">
        <v>1.7437775994418656</v>
      </c>
      <c r="BU19">
        <v>0.28114018237827076</v>
      </c>
      <c r="BV19">
        <v>-25.727511238925672</v>
      </c>
      <c r="BW19">
        <v>1294.328</v>
      </c>
    </row>
    <row r="20" spans="1:75" x14ac:dyDescent="0.25">
      <c r="A20" s="1">
        <v>38929</v>
      </c>
      <c r="B20">
        <v>1.0230265039292621</v>
      </c>
      <c r="C20">
        <v>0.9247856636277324</v>
      </c>
      <c r="D20">
        <v>0.92535546379016476</v>
      </c>
      <c r="E20">
        <v>1.105549752458419</v>
      </c>
      <c r="F20">
        <v>0.99938423645320196</v>
      </c>
      <c r="G20">
        <v>1.106230929138923</v>
      </c>
      <c r="H20">
        <v>59478067000</v>
      </c>
      <c r="I20">
        <v>384091953091</v>
      </c>
      <c r="J20">
        <v>-7.4503761689531771</v>
      </c>
      <c r="K20">
        <v>-6.2764101982360154</v>
      </c>
      <c r="L20">
        <v>-4.1016961699063437</v>
      </c>
      <c r="M20">
        <v>20.375799179077148</v>
      </c>
      <c r="N20">
        <v>2.130000114440918</v>
      </c>
      <c r="O20">
        <v>52.4</v>
      </c>
      <c r="P20">
        <v>19.5</v>
      </c>
      <c r="Q20">
        <v>16.27</v>
      </c>
      <c r="R20">
        <v>3.52</v>
      </c>
      <c r="S20">
        <v>36.17448451647266</v>
      </c>
      <c r="T20">
        <v>1313.7532906488404</v>
      </c>
      <c r="U20">
        <v>1347.3462</v>
      </c>
      <c r="V20">
        <v>-5.622000505105234</v>
      </c>
      <c r="W20">
        <v>1352.2658437500002</v>
      </c>
      <c r="X20">
        <v>-6.1044200000003457</v>
      </c>
      <c r="Y20">
        <v>284.73099999999999</v>
      </c>
      <c r="Z20">
        <v>-1.6694944403463692</v>
      </c>
      <c r="AA20">
        <v>1384.8820593648768</v>
      </c>
      <c r="AB20">
        <v>-4.3623682362232435E-2</v>
      </c>
      <c r="AC20">
        <v>-18.720166666666728</v>
      </c>
      <c r="AD20">
        <v>-4.3336269487592034</v>
      </c>
      <c r="AE20">
        <v>29.009937103413154</v>
      </c>
      <c r="AF20">
        <v>47.234962586152783</v>
      </c>
      <c r="AG20">
        <v>19.984660017361072</v>
      </c>
      <c r="AH20">
        <v>-194.12135850818743</v>
      </c>
      <c r="AI20">
        <v>-58.253272727272588</v>
      </c>
      <c r="AJ20">
        <v>-3.8452166574547872</v>
      </c>
      <c r="AK20">
        <v>57.482403054705301</v>
      </c>
      <c r="AL20">
        <v>-1193.0512774444715</v>
      </c>
      <c r="AM20">
        <v>-0.53914888864067878</v>
      </c>
      <c r="AN20">
        <v>-54.705112996915517</v>
      </c>
      <c r="AO20">
        <v>99.419996652427329</v>
      </c>
      <c r="AP20">
        <v>139.10501676615397</v>
      </c>
      <c r="AQ20">
        <v>81.187852655519706</v>
      </c>
      <c r="AR20">
        <v>58.333333333333336</v>
      </c>
      <c r="AS20">
        <v>1.2543910508102236</v>
      </c>
      <c r="AT20">
        <v>364.35500000000241</v>
      </c>
      <c r="AU20">
        <v>55.744898648596362</v>
      </c>
      <c r="AV20">
        <v>1141356170.76</v>
      </c>
      <c r="AW20">
        <v>1664971234.2606325</v>
      </c>
      <c r="AX20">
        <v>143347993394</v>
      </c>
      <c r="AY20">
        <v>25410212.97378695</v>
      </c>
      <c r="AZ20">
        <v>1352.2658437500002</v>
      </c>
      <c r="BA20">
        <v>1375.5478461538464</v>
      </c>
      <c r="BB20">
        <v>1342.5482500000001</v>
      </c>
      <c r="BC20">
        <v>1438.6327571428571</v>
      </c>
      <c r="BD20">
        <v>1323.7343333333333</v>
      </c>
      <c r="BE20">
        <v>1.0365109894400251</v>
      </c>
      <c r="BF20">
        <v>21842884.399999999</v>
      </c>
      <c r="BG20">
        <v>-3873822.826989565</v>
      </c>
      <c r="BH20">
        <v>-28.131583510876307</v>
      </c>
      <c r="BI20">
        <v>8132406.8584198374</v>
      </c>
      <c r="BJ20">
        <v>2048760.4324698818</v>
      </c>
      <c r="BK20">
        <v>-0.19573868142326034</v>
      </c>
      <c r="BL20">
        <v>-51.759999999999991</v>
      </c>
      <c r="BM20">
        <v>94.223811472008649</v>
      </c>
      <c r="BN20">
        <v>-5.7584883240037958E-2</v>
      </c>
      <c r="BO20">
        <v>1</v>
      </c>
      <c r="BP20">
        <v>0.1</v>
      </c>
      <c r="BQ20">
        <v>0</v>
      </c>
      <c r="BR20">
        <v>1.7073375989310307</v>
      </c>
      <c r="BS20">
        <v>137.41300000000001</v>
      </c>
      <c r="BT20">
        <v>1.6842111180549246</v>
      </c>
      <c r="BU20">
        <v>0.30023017646862621</v>
      </c>
      <c r="BV20">
        <v>-3.5330673089047417</v>
      </c>
      <c r="BW20">
        <v>1338.694</v>
      </c>
    </row>
    <row r="21" spans="1:75" x14ac:dyDescent="0.25">
      <c r="A21" s="1">
        <v>38960</v>
      </c>
      <c r="B21">
        <v>1.043700477060189</v>
      </c>
      <c r="C21">
        <v>0.94529317889795772</v>
      </c>
      <c r="D21">
        <v>1.035572584394477</v>
      </c>
      <c r="E21">
        <v>1.007848694324468</v>
      </c>
      <c r="F21">
        <v>0.91282175015350786</v>
      </c>
      <c r="G21">
        <v>1.104102410087161</v>
      </c>
      <c r="H21">
        <v>40774469400</v>
      </c>
      <c r="I21">
        <v>246394446404</v>
      </c>
      <c r="J21">
        <v>2.747170373360786</v>
      </c>
      <c r="K21">
        <v>3.5382759103270711</v>
      </c>
      <c r="L21">
        <v>3.8494250002105268</v>
      </c>
      <c r="M21">
        <v>20.02140045166016</v>
      </c>
      <c r="N21">
        <v>2.127599954605103</v>
      </c>
      <c r="O21">
        <v>53.1</v>
      </c>
      <c r="P21">
        <v>16.7</v>
      </c>
      <c r="Q21">
        <v>16.18</v>
      </c>
      <c r="R21">
        <v>3.58</v>
      </c>
      <c r="S21">
        <v>22.703132130610808</v>
      </c>
      <c r="T21">
        <v>1302.4663520375168</v>
      </c>
      <c r="U21">
        <v>1324.9702</v>
      </c>
      <c r="V21">
        <v>3.3415498793315237</v>
      </c>
      <c r="W21">
        <v>1308.2734999999998</v>
      </c>
      <c r="X21">
        <v>-28.193319999999858</v>
      </c>
      <c r="Y21">
        <v>285.68399999999997</v>
      </c>
      <c r="Z21">
        <v>0.97815854318528039</v>
      </c>
      <c r="AA21">
        <v>1289.376464043562</v>
      </c>
      <c r="AB21">
        <v>-2.8280512538791148E-2</v>
      </c>
      <c r="AC21">
        <v>14.964666666666517</v>
      </c>
      <c r="AD21">
        <v>3.096595507251978</v>
      </c>
      <c r="AE21">
        <v>89.730913469480171</v>
      </c>
      <c r="AF21">
        <v>90.081722919186518</v>
      </c>
      <c r="AG21">
        <v>83.525084415933748</v>
      </c>
      <c r="AH21">
        <v>133.44724631104651</v>
      </c>
      <c r="AI21">
        <v>38.852636363636293</v>
      </c>
      <c r="AJ21">
        <v>5.7534662123784246</v>
      </c>
      <c r="AK21">
        <v>56.136092738837284</v>
      </c>
      <c r="AL21">
        <v>62.865866332548286</v>
      </c>
      <c r="AM21">
        <v>0.58065617102855382</v>
      </c>
      <c r="AN21">
        <v>61.936525096093689</v>
      </c>
      <c r="AO21">
        <v>8.7532073711220448</v>
      </c>
      <c r="AP21">
        <v>196.84486093294473</v>
      </c>
      <c r="AQ21">
        <v>77.100152865205658</v>
      </c>
      <c r="AR21">
        <v>83.333333333333343</v>
      </c>
      <c r="AS21">
        <v>1.3112005388257724</v>
      </c>
      <c r="AT21">
        <v>444.46500000000231</v>
      </c>
      <c r="AU21">
        <v>70.391383449249389</v>
      </c>
      <c r="AV21">
        <v>1272912540.76</v>
      </c>
      <c r="AW21">
        <v>1758452580.3404982</v>
      </c>
      <c r="AX21">
        <v>156503630394</v>
      </c>
      <c r="AY21">
        <v>60669219.644145057</v>
      </c>
      <c r="AZ21">
        <v>1308.2734999999998</v>
      </c>
      <c r="BA21">
        <v>1285.783923076923</v>
      </c>
      <c r="BB21">
        <v>1331.3892500000002</v>
      </c>
      <c r="BC21">
        <v>1369.9293114285715</v>
      </c>
      <c r="BD21">
        <v>1446.0156666666667</v>
      </c>
      <c r="BE21">
        <v>1.0284976895623301</v>
      </c>
      <c r="BF21">
        <v>24167165.199999999</v>
      </c>
      <c r="BG21">
        <v>263701.13994340895</v>
      </c>
      <c r="BH21">
        <v>7.6339319424686272</v>
      </c>
      <c r="BI21">
        <v>8399663.4582108948</v>
      </c>
      <c r="BJ21">
        <v>5614521.2315661814</v>
      </c>
      <c r="BK21">
        <v>0.45770763032771988</v>
      </c>
      <c r="BL21">
        <v>72.830999999999904</v>
      </c>
      <c r="BM21">
        <v>100.53629108266813</v>
      </c>
      <c r="BN21">
        <v>5.2908282251208999E-2</v>
      </c>
      <c r="BO21">
        <v>0.7142857142857143</v>
      </c>
      <c r="BP21">
        <v>0.25</v>
      </c>
      <c r="BQ21">
        <v>0</v>
      </c>
      <c r="BR21">
        <v>1.4513574660633484</v>
      </c>
      <c r="BS21">
        <v>127.21199999999999</v>
      </c>
      <c r="BT21">
        <v>1.4141976588765586</v>
      </c>
      <c r="BU21">
        <v>0.40108832773845937</v>
      </c>
      <c r="BV21">
        <v>-18.82273922004785</v>
      </c>
      <c r="BW21">
        <v>1403.2650000000001</v>
      </c>
    </row>
    <row r="22" spans="1:75" x14ac:dyDescent="0.25">
      <c r="A22" s="1">
        <v>38990</v>
      </c>
      <c r="B22">
        <v>1.049468793235915</v>
      </c>
      <c r="C22">
        <v>0.98152629452949247</v>
      </c>
      <c r="D22">
        <v>1.047752983068134</v>
      </c>
      <c r="E22">
        <v>1.0016376094322881</v>
      </c>
      <c r="F22">
        <v>0.93679169650778715</v>
      </c>
      <c r="G22">
        <v>1.069221272099482</v>
      </c>
      <c r="H22">
        <v>52124286200</v>
      </c>
      <c r="I22">
        <v>312988020664</v>
      </c>
      <c r="J22">
        <v>6.4030586213506657</v>
      </c>
      <c r="K22">
        <v>4.8141724045216883</v>
      </c>
      <c r="L22">
        <v>4.7910669639840586</v>
      </c>
      <c r="M22">
        <v>21.13019943237305</v>
      </c>
      <c r="N22">
        <v>2.2502999305725102</v>
      </c>
      <c r="O22">
        <v>57</v>
      </c>
      <c r="P22">
        <v>15.7</v>
      </c>
      <c r="Q22">
        <v>16.46</v>
      </c>
      <c r="R22">
        <v>3.4</v>
      </c>
      <c r="S22">
        <v>27.151081875465056</v>
      </c>
      <c r="T22">
        <v>1335.1326234654482</v>
      </c>
      <c r="U22">
        <v>1378.2858000000001</v>
      </c>
      <c r="V22">
        <v>18.414912323521321</v>
      </c>
      <c r="W22">
        <v>1373.4079479166667</v>
      </c>
      <c r="X22">
        <v>57.633159999999862</v>
      </c>
      <c r="Y22">
        <v>342.17700000000013</v>
      </c>
      <c r="Z22">
        <v>1.6287193661255042</v>
      </c>
      <c r="AA22">
        <v>1351.18</v>
      </c>
      <c r="AB22">
        <v>0.22380461564321955</v>
      </c>
      <c r="AC22">
        <v>9.4145000000000891</v>
      </c>
      <c r="AD22">
        <v>2.1386967899107172</v>
      </c>
      <c r="AE22">
        <v>80.026432875637639</v>
      </c>
      <c r="AF22">
        <v>67.813160200918787</v>
      </c>
      <c r="AG22">
        <v>75.001516905407911</v>
      </c>
      <c r="AH22">
        <v>143.88145315487591</v>
      </c>
      <c r="AI22">
        <v>0</v>
      </c>
      <c r="AJ22">
        <v>4.847555189608987</v>
      </c>
      <c r="AK22">
        <v>66.916541848284723</v>
      </c>
      <c r="AL22">
        <v>284.64481660899838</v>
      </c>
      <c r="AM22">
        <v>0.60987110971392833</v>
      </c>
      <c r="AN22">
        <v>0</v>
      </c>
      <c r="AO22">
        <v>2.810596609671971</v>
      </c>
      <c r="AP22">
        <v>274.4828153771727</v>
      </c>
      <c r="AQ22">
        <v>236.05992014533044</v>
      </c>
      <c r="AR22">
        <v>75</v>
      </c>
      <c r="AS22">
        <v>2.6792870841814902</v>
      </c>
      <c r="AT22">
        <v>525.57800000000213</v>
      </c>
      <c r="AU22">
        <v>54.657601666621495</v>
      </c>
      <c r="AV22">
        <v>1445131978.76</v>
      </c>
      <c r="AW22">
        <v>1889894694.3489313</v>
      </c>
      <c r="AX22">
        <v>173725574194</v>
      </c>
      <c r="AY22">
        <v>124268600.8767865</v>
      </c>
      <c r="AZ22">
        <v>1373.4079479166667</v>
      </c>
      <c r="BA22">
        <v>1351.5051538461535</v>
      </c>
      <c r="BB22">
        <v>1383.2392500000001</v>
      </c>
      <c r="BC22">
        <v>1451.6402442857145</v>
      </c>
      <c r="BD22">
        <v>1474.7763333333332</v>
      </c>
      <c r="BE22">
        <v>0</v>
      </c>
      <c r="BF22">
        <v>22144583</v>
      </c>
      <c r="BG22">
        <v>282239.2736334324</v>
      </c>
      <c r="BH22">
        <v>2.8079293336840001</v>
      </c>
      <c r="BI22">
        <v>9899225.3432959151</v>
      </c>
      <c r="BJ22">
        <v>4169528.5603775666</v>
      </c>
      <c r="BK22">
        <v>0.65549773939961764</v>
      </c>
      <c r="BL22">
        <v>64.879000000000133</v>
      </c>
      <c r="BM22">
        <v>103.48310107497385</v>
      </c>
      <c r="BN22">
        <v>1.9741103782963301E-2</v>
      </c>
      <c r="BO22">
        <v>1</v>
      </c>
      <c r="BP22">
        <v>0.2857142857142857</v>
      </c>
      <c r="BQ22">
        <v>7.6923076923076927E-2</v>
      </c>
      <c r="BR22">
        <v>1.5829081632653061</v>
      </c>
      <c r="BS22">
        <v>90.996000000000095</v>
      </c>
      <c r="BT22">
        <v>0.92283310315351896</v>
      </c>
      <c r="BU22">
        <v>0.43018325363928095</v>
      </c>
      <c r="BV22">
        <v>-6.4271575588927696</v>
      </c>
      <c r="BW22">
        <v>1464.473</v>
      </c>
    </row>
    <row r="23" spans="1:75" x14ac:dyDescent="0.25">
      <c r="A23" s="1">
        <v>39021</v>
      </c>
      <c r="B23">
        <v>1.0310596876007661</v>
      </c>
      <c r="C23">
        <v>0.98778198797208028</v>
      </c>
      <c r="D23">
        <v>1.031056167371416</v>
      </c>
      <c r="E23">
        <v>1.0000034141974621</v>
      </c>
      <c r="F23">
        <v>0.95802927059768261</v>
      </c>
      <c r="G23">
        <v>1.043813007481069</v>
      </c>
      <c r="H23">
        <v>53831268000</v>
      </c>
      <c r="I23">
        <v>321847441261</v>
      </c>
      <c r="J23">
        <v>7.0022174061904474</v>
      </c>
      <c r="K23">
        <v>2.9536191454078149</v>
      </c>
      <c r="L23">
        <v>-0.59091967193771744</v>
      </c>
      <c r="M23">
        <v>19.682199478149411</v>
      </c>
      <c r="N23">
        <v>2.1947000026702881</v>
      </c>
      <c r="O23">
        <v>54.7</v>
      </c>
      <c r="P23">
        <v>16.100000000000001</v>
      </c>
      <c r="Q23">
        <v>17.010000000000002</v>
      </c>
      <c r="R23">
        <v>3.5</v>
      </c>
      <c r="S23">
        <v>27.265723166920452</v>
      </c>
      <c r="T23">
        <v>1389.0542858498522</v>
      </c>
      <c r="U23">
        <v>1450.5364</v>
      </c>
      <c r="V23">
        <v>22.614582520560361</v>
      </c>
      <c r="W23">
        <v>1439.0000208333333</v>
      </c>
      <c r="X23">
        <v>71.574699999999893</v>
      </c>
      <c r="Y23">
        <v>292.12599999999998</v>
      </c>
      <c r="Z23">
        <v>1.4709120041458346</v>
      </c>
      <c r="AA23">
        <v>1429.1887888923925</v>
      </c>
      <c r="AB23">
        <v>0.24334273016794758</v>
      </c>
      <c r="AC23">
        <v>1.1313333333332594</v>
      </c>
      <c r="AD23">
        <v>1.8671230348452921</v>
      </c>
      <c r="AE23">
        <v>82.350563593970534</v>
      </c>
      <c r="AF23">
        <v>78.127236049822201</v>
      </c>
      <c r="AG23">
        <v>67.623286138357514</v>
      </c>
      <c r="AH23">
        <v>149.43005915919778</v>
      </c>
      <c r="AI23">
        <v>25.104727272727359</v>
      </c>
      <c r="AJ23">
        <v>2.347573035372581</v>
      </c>
      <c r="AK23">
        <v>70.192009542893146</v>
      </c>
      <c r="AL23">
        <v>276.55271974311404</v>
      </c>
      <c r="AM23">
        <v>0.42936196806999866</v>
      </c>
      <c r="AN23">
        <v>30.595791731984079</v>
      </c>
      <c r="AO23">
        <v>8.1340491298342883E-3</v>
      </c>
      <c r="AP23">
        <v>235.47219309713645</v>
      </c>
      <c r="AQ23">
        <v>179.28946596487793</v>
      </c>
      <c r="AR23">
        <v>75</v>
      </c>
      <c r="AS23">
        <v>1.3103645243633324</v>
      </c>
      <c r="AT23">
        <v>609.98000000000218</v>
      </c>
      <c r="AU23">
        <v>59.229033918394833</v>
      </c>
      <c r="AV23">
        <v>1606203670.76</v>
      </c>
      <c r="AW23">
        <v>2033434139.3749962</v>
      </c>
      <c r="AX23">
        <v>176840617594</v>
      </c>
      <c r="AY23">
        <v>116415209.05242805</v>
      </c>
      <c r="AZ23">
        <v>1439.0000208333333</v>
      </c>
      <c r="BA23">
        <v>1416.4843846153849</v>
      </c>
      <c r="BB23">
        <v>1441.7627500000001</v>
      </c>
      <c r="BC23">
        <v>1522.534785714286</v>
      </c>
      <c r="BD23">
        <v>1514.3293333333334</v>
      </c>
      <c r="BE23">
        <v>1.0896457991205937</v>
      </c>
      <c r="BF23">
        <v>36064659.200000003</v>
      </c>
      <c r="BG23">
        <v>2580478.8567169998</v>
      </c>
      <c r="BH23">
        <v>4.1578577166561468</v>
      </c>
      <c r="BI23">
        <v>11677747.139406951</v>
      </c>
      <c r="BJ23">
        <v>5731067.5050292155</v>
      </c>
      <c r="BK23">
        <v>0.44087897773392631</v>
      </c>
      <c r="BL23">
        <v>33.590999999999894</v>
      </c>
      <c r="BM23">
        <v>115.68969153849982</v>
      </c>
      <c r="BN23">
        <v>1.835472555656532E-2</v>
      </c>
      <c r="BO23">
        <v>0.8571428571428571</v>
      </c>
      <c r="BP23">
        <v>0.14285714285714285</v>
      </c>
      <c r="BQ23">
        <v>0.15384615384615385</v>
      </c>
      <c r="BR23">
        <v>1.5412414965986394</v>
      </c>
      <c r="BS23">
        <v>61.470000000000027</v>
      </c>
      <c r="BT23">
        <v>1.0521530061048039</v>
      </c>
      <c r="BU23">
        <v>0.31697055114605754</v>
      </c>
      <c r="BV23">
        <v>27.492537156571039</v>
      </c>
      <c r="BW23">
        <v>1714.3579999999999</v>
      </c>
    </row>
    <row r="24" spans="1:75" x14ac:dyDescent="0.25">
      <c r="A24" s="1">
        <v>39051</v>
      </c>
      <c r="B24">
        <v>1.169769804464452</v>
      </c>
      <c r="C24">
        <v>0.99153422980799877</v>
      </c>
      <c r="D24">
        <v>1.169677696229771</v>
      </c>
      <c r="E24">
        <v>1.0000787466795149</v>
      </c>
      <c r="F24">
        <v>0.84769867203932903</v>
      </c>
      <c r="G24">
        <v>1.1797573591493331</v>
      </c>
      <c r="H24">
        <v>100115402800</v>
      </c>
      <c r="I24">
        <v>632367050506</v>
      </c>
      <c r="J24">
        <v>19.380102743828111</v>
      </c>
      <c r="K24">
        <v>13.88637808566433</v>
      </c>
      <c r="L24">
        <v>5.3304956607870047</v>
      </c>
      <c r="M24">
        <v>24.57600021362305</v>
      </c>
      <c r="N24">
        <v>2.5810000896453862</v>
      </c>
      <c r="O24">
        <v>55.3</v>
      </c>
      <c r="P24">
        <v>14.7</v>
      </c>
      <c r="Q24">
        <v>16.98</v>
      </c>
      <c r="R24">
        <v>2.9</v>
      </c>
      <c r="S24">
        <v>50.529575988186927</v>
      </c>
      <c r="T24">
        <v>1502.980138232231</v>
      </c>
      <c r="U24">
        <v>1662.779</v>
      </c>
      <c r="V24">
        <v>60.161634676787799</v>
      </c>
      <c r="W24">
        <v>1626.0734270833334</v>
      </c>
      <c r="X24">
        <v>155.17855999999915</v>
      </c>
      <c r="Y24">
        <v>348.90699999999993</v>
      </c>
      <c r="Z24">
        <v>4.4454925599656017</v>
      </c>
      <c r="AA24">
        <v>1596.4301687590714</v>
      </c>
      <c r="AB24">
        <v>0.56034371108757131</v>
      </c>
      <c r="AC24">
        <v>17.036499999999933</v>
      </c>
      <c r="AD24">
        <v>5.9969874865380284</v>
      </c>
      <c r="AE24">
        <v>96.67294307781161</v>
      </c>
      <c r="AF24">
        <v>95.764049919202023</v>
      </c>
      <c r="AG24">
        <v>90.985173576902838</v>
      </c>
      <c r="AH24">
        <v>131.37896218255381</v>
      </c>
      <c r="AI24">
        <v>89.483818181818378</v>
      </c>
      <c r="AJ24">
        <v>14.766738788144934</v>
      </c>
      <c r="AK24">
        <v>55.675567921040937</v>
      </c>
      <c r="AL24">
        <v>732.61996732245473</v>
      </c>
      <c r="AM24">
        <v>0.79557709844970526</v>
      </c>
      <c r="AN24">
        <v>65.848514723454699</v>
      </c>
      <c r="AO24">
        <v>5.1677806104868031E-2</v>
      </c>
      <c r="AP24">
        <v>330.68907781589991</v>
      </c>
      <c r="AQ24">
        <v>258.71590815860679</v>
      </c>
      <c r="AR24">
        <v>83.333333333333343</v>
      </c>
      <c r="AS24">
        <v>2.7487495395782218</v>
      </c>
      <c r="AT24">
        <v>1022.7100000000017</v>
      </c>
      <c r="AU24">
        <v>46.640495023941718</v>
      </c>
      <c r="AV24">
        <v>2153712824.7600002</v>
      </c>
      <c r="AW24">
        <v>2787335235.0711083</v>
      </c>
      <c r="AX24">
        <v>223116905794</v>
      </c>
      <c r="AY24">
        <v>426663791.69107509</v>
      </c>
      <c r="AZ24">
        <v>1626.0734270833334</v>
      </c>
      <c r="BA24">
        <v>1545.4650000000001</v>
      </c>
      <c r="BB24">
        <v>1653.002</v>
      </c>
      <c r="BC24">
        <v>1694.3292128571429</v>
      </c>
      <c r="BD24">
        <v>1909.4759999999997</v>
      </c>
      <c r="BE24">
        <v>1.2614325008991485</v>
      </c>
      <c r="BF24">
        <v>49507356.200000003</v>
      </c>
      <c r="BG24">
        <v>4627223.4913645461</v>
      </c>
      <c r="BH24">
        <v>11.708252934402298</v>
      </c>
      <c r="BI24">
        <v>18991690.805315513</v>
      </c>
      <c r="BJ24">
        <v>5317955.8950156784</v>
      </c>
      <c r="BK24">
        <v>0.77633232621457293</v>
      </c>
      <c r="BL24">
        <v>220.58199999999988</v>
      </c>
      <c r="BM24">
        <v>128.10178453206285</v>
      </c>
      <c r="BN24">
        <v>8.8822754640512591E-2</v>
      </c>
      <c r="BO24">
        <v>0.8571428571428571</v>
      </c>
      <c r="BP24">
        <v>0.33333333333333331</v>
      </c>
      <c r="BQ24">
        <v>7.1428571428571425E-2</v>
      </c>
      <c r="BR24">
        <v>1.7657004830917873</v>
      </c>
      <c r="BS24">
        <v>261.23399999999992</v>
      </c>
      <c r="BT24">
        <v>1.1931136286685167</v>
      </c>
      <c r="BU24">
        <v>0.559583891444286</v>
      </c>
      <c r="BV24">
        <v>13.864512470774809</v>
      </c>
      <c r="BW24">
        <v>2041.047</v>
      </c>
    </row>
    <row r="25" spans="1:75" x14ac:dyDescent="0.25">
      <c r="A25" s="1">
        <v>39082</v>
      </c>
      <c r="B25">
        <v>1.1940250500500791</v>
      </c>
      <c r="C25">
        <v>0.99222522477458563</v>
      </c>
      <c r="D25">
        <v>1.187153560971524</v>
      </c>
      <c r="E25">
        <v>1.005788205759103</v>
      </c>
      <c r="F25">
        <v>0.83580191930906056</v>
      </c>
      <c r="G25">
        <v>1.203381067359317</v>
      </c>
      <c r="H25">
        <v>127762272700</v>
      </c>
      <c r="I25">
        <v>891822460110</v>
      </c>
      <c r="J25">
        <v>26.669945713301409</v>
      </c>
      <c r="K25">
        <v>15.86490500259803</v>
      </c>
      <c r="L25">
        <v>6.3018223739635504</v>
      </c>
      <c r="M25">
        <v>32.317901611328118</v>
      </c>
      <c r="N25">
        <v>3.3661999702453609</v>
      </c>
      <c r="O25">
        <v>54.8</v>
      </c>
      <c r="P25">
        <v>14.9</v>
      </c>
      <c r="Q25">
        <v>17</v>
      </c>
      <c r="R25">
        <v>2.78</v>
      </c>
      <c r="S25">
        <v>58.149574567893545</v>
      </c>
      <c r="T25">
        <v>1697.6577035499063</v>
      </c>
      <c r="U25">
        <v>1976.2398000000001</v>
      </c>
      <c r="V25">
        <v>93.689203513779603</v>
      </c>
      <c r="W25">
        <v>1933.5659166666665</v>
      </c>
      <c r="X25">
        <v>273.81553999999937</v>
      </c>
      <c r="Y25">
        <v>647.08400000000006</v>
      </c>
      <c r="Z25">
        <v>5.4653683057186635</v>
      </c>
      <c r="AA25">
        <v>1899.4135545605245</v>
      </c>
      <c r="AB25">
        <v>0.78153767012389541</v>
      </c>
      <c r="AC25">
        <v>38.478500000000167</v>
      </c>
      <c r="AD25">
        <v>5.7368108540144584</v>
      </c>
      <c r="AE25">
        <v>88.690083720339899</v>
      </c>
      <c r="AF25">
        <v>89.921358107509022</v>
      </c>
      <c r="AG25">
        <v>86.776522280020473</v>
      </c>
      <c r="AH25">
        <v>159.72026440141454</v>
      </c>
      <c r="AI25">
        <v>0</v>
      </c>
      <c r="AJ25">
        <v>13.149109463283102</v>
      </c>
      <c r="AK25">
        <v>98.459069485850293</v>
      </c>
      <c r="AL25">
        <v>1007.3175057155173</v>
      </c>
      <c r="AM25">
        <v>0.88831130131033331</v>
      </c>
      <c r="AN25">
        <v>0</v>
      </c>
      <c r="AO25">
        <v>4.2079692826077917</v>
      </c>
      <c r="AP25">
        <v>383.21235196019387</v>
      </c>
      <c r="AQ25">
        <v>326.26686967873445</v>
      </c>
      <c r="AR25">
        <v>66.666666666666657</v>
      </c>
      <c r="AS25">
        <v>1.8523294877299232</v>
      </c>
      <c r="AT25">
        <v>1344.116000000002</v>
      </c>
      <c r="AU25">
        <v>68.743126457537215</v>
      </c>
      <c r="AV25">
        <v>2522059891.7600002</v>
      </c>
      <c r="AW25">
        <v>3806950181.4553223</v>
      </c>
      <c r="AX25">
        <v>252890434294</v>
      </c>
      <c r="AY25">
        <v>453300582.38965344</v>
      </c>
      <c r="AZ25">
        <v>1933.5659166666665</v>
      </c>
      <c r="BA25">
        <v>1824.8103461538462</v>
      </c>
      <c r="BB25">
        <v>1983.8025</v>
      </c>
      <c r="BC25">
        <v>2026.8979285714288</v>
      </c>
      <c r="BD25">
        <v>2251.989333333333</v>
      </c>
      <c r="BE25">
        <v>0</v>
      </c>
      <c r="BF25">
        <v>61253910.600000001</v>
      </c>
      <c r="BG25">
        <v>3109482.8871436403</v>
      </c>
      <c r="BH25">
        <v>-1.2286095691437404</v>
      </c>
      <c r="BI25">
        <v>20824866.295467641</v>
      </c>
      <c r="BJ25">
        <v>7515546.8585965959</v>
      </c>
      <c r="BK25">
        <v>0.86507854667809925</v>
      </c>
      <c r="BL25">
        <v>237.19100000000003</v>
      </c>
      <c r="BM25">
        <v>141.72146298176202</v>
      </c>
      <c r="BN25">
        <v>6.1213191073013054E-2</v>
      </c>
      <c r="BO25">
        <v>0.5714285714285714</v>
      </c>
      <c r="BP25">
        <v>0</v>
      </c>
      <c r="BQ25">
        <v>0.25</v>
      </c>
      <c r="BR25">
        <v>1.8805496828752641</v>
      </c>
      <c r="BS25">
        <v>346.94999999999982</v>
      </c>
      <c r="BT25">
        <v>1.7089789053785429</v>
      </c>
      <c r="BU25">
        <v>0.59651519399449582</v>
      </c>
      <c r="BV25">
        <v>7.1664067319520015</v>
      </c>
      <c r="BW25">
        <v>2385.335</v>
      </c>
    </row>
    <row r="26" spans="1:75" x14ac:dyDescent="0.25">
      <c r="A26" s="1">
        <v>39113</v>
      </c>
      <c r="B26">
        <v>1.2538053780296641</v>
      </c>
      <c r="C26">
        <v>0.97950657180754852</v>
      </c>
      <c r="D26">
        <v>1.1505293621126249</v>
      </c>
      <c r="E26">
        <v>1.0897639115679769</v>
      </c>
      <c r="F26">
        <v>0.85135295461643745</v>
      </c>
      <c r="G26">
        <v>1.2800377395283149</v>
      </c>
      <c r="H26">
        <v>169222767300</v>
      </c>
      <c r="I26">
        <v>1460245520150</v>
      </c>
      <c r="J26">
        <v>13.71456710577772</v>
      </c>
      <c r="K26">
        <v>18.484109762373759</v>
      </c>
      <c r="L26">
        <v>24.143091024745299</v>
      </c>
      <c r="M26">
        <v>36.254798889160163</v>
      </c>
      <c r="N26">
        <v>3.7994999885559082</v>
      </c>
      <c r="O26">
        <v>55.1</v>
      </c>
      <c r="P26">
        <v>14.7</v>
      </c>
      <c r="Q26">
        <v>22.48</v>
      </c>
      <c r="R26">
        <v>3.1</v>
      </c>
      <c r="S26">
        <v>58.420138844365596</v>
      </c>
      <c r="T26">
        <v>2060.4816380443908</v>
      </c>
      <c r="U26">
        <v>2495.9778000000001</v>
      </c>
      <c r="V26">
        <v>149.83980890737303</v>
      </c>
      <c r="W26">
        <v>2434.54178125</v>
      </c>
      <c r="X26">
        <v>458.46536000000037</v>
      </c>
      <c r="Y26">
        <v>1091.0070000000001</v>
      </c>
      <c r="Z26">
        <v>7.9979020488659183</v>
      </c>
      <c r="AA26">
        <v>2599.4520000000002</v>
      </c>
      <c r="AB26">
        <v>1.1438028543393779</v>
      </c>
      <c r="AC26">
        <v>1.992500000000291</v>
      </c>
      <c r="AD26">
        <v>-2.6120694468274652</v>
      </c>
      <c r="AE26">
        <v>67.357193069152757</v>
      </c>
      <c r="AF26">
        <v>81.966261054799347</v>
      </c>
      <c r="AG26">
        <v>42.478000252275038</v>
      </c>
      <c r="AH26">
        <v>15.96819207704549</v>
      </c>
      <c r="AI26">
        <v>-72.653999999999996</v>
      </c>
      <c r="AJ26">
        <v>4.2841429047339634</v>
      </c>
      <c r="AK26">
        <v>23.492629896136926</v>
      </c>
      <c r="AL26">
        <v>-4248.2534906568553</v>
      </c>
      <c r="AM26">
        <v>0.21706820757633122</v>
      </c>
      <c r="AN26">
        <v>21.845426878207206</v>
      </c>
      <c r="AO26">
        <v>48.698703821214238</v>
      </c>
      <c r="AP26">
        <v>275.88419768179182</v>
      </c>
      <c r="AQ26">
        <v>243.83072765516033</v>
      </c>
      <c r="AR26">
        <v>66.666666666666657</v>
      </c>
      <c r="AS26">
        <v>1.3571933531691724</v>
      </c>
      <c r="AT26">
        <v>1882.6970000000019</v>
      </c>
      <c r="AU26">
        <v>46.131872941340688</v>
      </c>
      <c r="AV26">
        <v>3230300316.7600002</v>
      </c>
      <c r="AW26">
        <v>5183107087.8992147</v>
      </c>
      <c r="AX26">
        <v>281903012194</v>
      </c>
      <c r="AY26">
        <v>538887321.38151443</v>
      </c>
      <c r="AZ26">
        <v>2434.54178125</v>
      </c>
      <c r="BA26">
        <v>2253.4191153846155</v>
      </c>
      <c r="BB26">
        <v>2558.7489999999998</v>
      </c>
      <c r="BC26">
        <v>2563.1437514285712</v>
      </c>
      <c r="BD26">
        <v>2627.2393333333339</v>
      </c>
      <c r="BE26">
        <v>0.99200408956729913</v>
      </c>
      <c r="BF26">
        <v>80856381.799999997</v>
      </c>
      <c r="BG26">
        <v>4309221.8034197045</v>
      </c>
      <c r="BH26">
        <v>6.7754185935474389</v>
      </c>
      <c r="BI26">
        <v>25820668.608404946</v>
      </c>
      <c r="BJ26">
        <v>7753334.6315620299</v>
      </c>
      <c r="BK26">
        <v>0.67499832903337909</v>
      </c>
      <c r="BL26">
        <v>97.992999999999938</v>
      </c>
      <c r="BM26">
        <v>152.70209540588087</v>
      </c>
      <c r="BN26">
        <v>2.8608140994870839E-2</v>
      </c>
      <c r="BO26">
        <v>1</v>
      </c>
      <c r="BP26">
        <v>0.27272727272727271</v>
      </c>
      <c r="BQ26">
        <v>0</v>
      </c>
      <c r="BR26">
        <v>2.0197444831591174</v>
      </c>
      <c r="BS26">
        <v>568.69000000000028</v>
      </c>
      <c r="BT26">
        <v>2.6062999088749832</v>
      </c>
      <c r="BU26">
        <v>0.50167415439923035</v>
      </c>
      <c r="BV26">
        <v>25.590035116247773</v>
      </c>
      <c r="BW26">
        <v>2544.5709999999999</v>
      </c>
    </row>
    <row r="27" spans="1:75" x14ac:dyDescent="0.25">
      <c r="A27" s="1">
        <v>39141</v>
      </c>
      <c r="B27">
        <v>1.156948705775046</v>
      </c>
      <c r="C27">
        <v>0.93546530326776689</v>
      </c>
      <c r="D27">
        <v>1.082521624302943</v>
      </c>
      <c r="E27">
        <v>1.0687534362373849</v>
      </c>
      <c r="F27">
        <v>0.86415391828327837</v>
      </c>
      <c r="G27">
        <v>1.236762819244704</v>
      </c>
      <c r="H27">
        <v>100926137800</v>
      </c>
      <c r="I27">
        <v>937196956513</v>
      </c>
      <c r="J27">
        <v>2.110229163064048</v>
      </c>
      <c r="K27">
        <v>9.120546281772679</v>
      </c>
      <c r="L27">
        <v>17.29635338428319</v>
      </c>
      <c r="M27">
        <v>36.539699554443359</v>
      </c>
      <c r="N27">
        <v>3.8791999816894531</v>
      </c>
      <c r="O27">
        <v>53.1</v>
      </c>
      <c r="P27">
        <v>24.71</v>
      </c>
      <c r="Q27">
        <v>17.2</v>
      </c>
      <c r="R27">
        <v>3.3</v>
      </c>
      <c r="S27">
        <v>50.945644465681958</v>
      </c>
      <c r="T27">
        <v>2244.1341155100349</v>
      </c>
      <c r="U27">
        <v>2611.0214000000001</v>
      </c>
      <c r="V27">
        <v>93.752909792599439</v>
      </c>
      <c r="W27">
        <v>2542.3334791666666</v>
      </c>
      <c r="X27">
        <v>296.28337999999894</v>
      </c>
      <c r="Y27">
        <v>1205.877</v>
      </c>
      <c r="Z27">
        <v>1.7859616830376563</v>
      </c>
      <c r="AA27">
        <v>2413.3270000000002</v>
      </c>
      <c r="AB27">
        <v>0.54280782533123562</v>
      </c>
      <c r="AC27">
        <v>-37.329666666666526</v>
      </c>
      <c r="AD27">
        <v>1.2927485418799167</v>
      </c>
      <c r="AE27">
        <v>63.212497947905661</v>
      </c>
      <c r="AF27">
        <v>75.765786858645001</v>
      </c>
      <c r="AG27">
        <v>51.125824650276485</v>
      </c>
      <c r="AH27">
        <v>16.688199788691225</v>
      </c>
      <c r="AI27">
        <v>14.651818181817816</v>
      </c>
      <c r="AJ27">
        <v>12.006970693244154</v>
      </c>
      <c r="AK27">
        <v>68.654605357241877</v>
      </c>
      <c r="AL27">
        <v>-1013.7003879601939</v>
      </c>
      <c r="AM27">
        <v>0.10806553245116582</v>
      </c>
      <c r="AN27">
        <v>74.042680446418018</v>
      </c>
      <c r="AO27">
        <v>33.603909200219718</v>
      </c>
      <c r="AP27">
        <v>178.16738385933169</v>
      </c>
      <c r="AQ27">
        <v>114.72179835431675</v>
      </c>
      <c r="AR27">
        <v>83.333333333333343</v>
      </c>
      <c r="AS27">
        <v>1.5013744801169839</v>
      </c>
      <c r="AT27">
        <v>2261.521000000002</v>
      </c>
      <c r="AU27">
        <v>54.583512991012491</v>
      </c>
      <c r="AV27">
        <v>3699127696.7600002</v>
      </c>
      <c r="AW27">
        <v>5357484490.683898</v>
      </c>
      <c r="AX27">
        <v>313603993194</v>
      </c>
      <c r="AY27">
        <v>395409459.44439566</v>
      </c>
      <c r="AZ27">
        <v>2542.3334791666666</v>
      </c>
      <c r="BA27">
        <v>2467.2308461538455</v>
      </c>
      <c r="BB27">
        <v>2522.3552500000001</v>
      </c>
      <c r="BC27">
        <v>2628.4177185714288</v>
      </c>
      <c r="BD27">
        <v>2809.1816666666673</v>
      </c>
      <c r="BE27">
        <v>1.0548341208300576</v>
      </c>
      <c r="BF27">
        <v>82526210.400000006</v>
      </c>
      <c r="BG27">
        <v>2285354.1724214745</v>
      </c>
      <c r="BH27">
        <v>-7.2345083642140162</v>
      </c>
      <c r="BI27">
        <v>26777608.944653608</v>
      </c>
      <c r="BJ27">
        <v>16762727.247033793</v>
      </c>
      <c r="BK27">
        <v>0.57070417836025011</v>
      </c>
      <c r="BL27">
        <v>272.77399999999989</v>
      </c>
      <c r="BM27">
        <v>148.66760848430459</v>
      </c>
      <c r="BN27">
        <v>5.2649346392771045E-2</v>
      </c>
      <c r="BO27">
        <v>1</v>
      </c>
      <c r="BP27">
        <v>0</v>
      </c>
      <c r="BQ27">
        <v>0</v>
      </c>
      <c r="BR27">
        <v>2.4920634920634925</v>
      </c>
      <c r="BS27">
        <v>520.61799999999994</v>
      </c>
      <c r="BT27">
        <v>3.2156427225046742</v>
      </c>
      <c r="BU27">
        <v>0.24420387047327086</v>
      </c>
      <c r="BV27">
        <v>20.161364900578132</v>
      </c>
      <c r="BW27">
        <v>2781.7840000000001</v>
      </c>
    </row>
    <row r="28" spans="1:75" x14ac:dyDescent="0.25">
      <c r="A28" s="1">
        <v>39172</v>
      </c>
      <c r="B28">
        <v>1.109722930211037</v>
      </c>
      <c r="C28">
        <v>0.9448899327911664</v>
      </c>
      <c r="D28">
        <v>1.0907844690345301</v>
      </c>
      <c r="E28">
        <v>1.0173622394837269</v>
      </c>
      <c r="F28">
        <v>0.86624806239449215</v>
      </c>
      <c r="G28">
        <v>1.1744467706762001</v>
      </c>
      <c r="H28">
        <v>157869024800</v>
      </c>
      <c r="I28">
        <v>1567569995008</v>
      </c>
      <c r="J28">
        <v>9.1610828221766027</v>
      </c>
      <c r="K28">
        <v>11.08033197023188</v>
      </c>
      <c r="L28">
        <v>16.412396415722409</v>
      </c>
      <c r="M28">
        <v>37.100498199462891</v>
      </c>
      <c r="N28">
        <v>4.0753002166748047</v>
      </c>
      <c r="O28">
        <v>56.1</v>
      </c>
      <c r="P28">
        <v>12.6</v>
      </c>
      <c r="Q28">
        <v>15.43</v>
      </c>
      <c r="R28">
        <v>2.6</v>
      </c>
      <c r="S28">
        <v>42.816481388465043</v>
      </c>
      <c r="T28">
        <v>2459.3779596204922</v>
      </c>
      <c r="U28">
        <v>2782.1589999999997</v>
      </c>
      <c r="V28">
        <v>80.363676265725644</v>
      </c>
      <c r="W28">
        <v>2728.5557083333333</v>
      </c>
      <c r="X28">
        <v>195.86674000000039</v>
      </c>
      <c r="Y28">
        <v>1378.519</v>
      </c>
      <c r="Z28">
        <v>2.8483343978981743</v>
      </c>
      <c r="AA28">
        <v>2725.1749401273782</v>
      </c>
      <c r="AB28">
        <v>0.42258394766802193</v>
      </c>
      <c r="AC28">
        <v>16.402499999999691</v>
      </c>
      <c r="AD28">
        <v>2.3249654782757796</v>
      </c>
      <c r="AE28">
        <v>85.910999602052684</v>
      </c>
      <c r="AF28">
        <v>92.202598310613936</v>
      </c>
      <c r="AG28">
        <v>73.755666871560365</v>
      </c>
      <c r="AH28">
        <v>93.603087884204953</v>
      </c>
      <c r="AI28">
        <v>0</v>
      </c>
      <c r="AJ28">
        <v>7.100564150403665</v>
      </c>
      <c r="AK28">
        <v>47.515283551905007</v>
      </c>
      <c r="AL28">
        <v>-153.28873950187548</v>
      </c>
      <c r="AM28">
        <v>0.48707579103827053</v>
      </c>
      <c r="AN28">
        <v>0</v>
      </c>
      <c r="AO28">
        <v>15.743529565160641</v>
      </c>
      <c r="AP28">
        <v>158.50256514273264</v>
      </c>
      <c r="AQ28">
        <v>108.79155085630148</v>
      </c>
      <c r="AR28">
        <v>75</v>
      </c>
      <c r="AS28">
        <v>1.5980611000577036</v>
      </c>
      <c r="AT28">
        <v>2766.0300000000025</v>
      </c>
      <c r="AU28">
        <v>58.562179063817872</v>
      </c>
      <c r="AV28">
        <v>4208037240.7600002</v>
      </c>
      <c r="AW28">
        <v>5866811075.0228662</v>
      </c>
      <c r="AX28">
        <v>360423473994</v>
      </c>
      <c r="AY28">
        <v>221713287.08052433</v>
      </c>
      <c r="AZ28">
        <v>2728.5557083333333</v>
      </c>
      <c r="BA28">
        <v>2641.1438076923077</v>
      </c>
      <c r="BB28">
        <v>2794.9054999999998</v>
      </c>
      <c r="BC28">
        <v>2866.5778371428573</v>
      </c>
      <c r="BD28">
        <v>3034.6153333333336</v>
      </c>
      <c r="BE28">
        <v>0</v>
      </c>
      <c r="BF28">
        <v>87705563</v>
      </c>
      <c r="BG28">
        <v>4549244.3071821593</v>
      </c>
      <c r="BH28">
        <v>5.2095229638618372</v>
      </c>
      <c r="BI28">
        <v>20897400.914200861</v>
      </c>
      <c r="BJ28">
        <v>17386170.089615956</v>
      </c>
      <c r="BK28">
        <v>0.69706831578975936</v>
      </c>
      <c r="BL28">
        <v>184.42700000000013</v>
      </c>
      <c r="BM28">
        <v>127.97183848902381</v>
      </c>
      <c r="BN28">
        <v>4.3990115695539296E-2</v>
      </c>
      <c r="BO28">
        <v>0.8571428571428571</v>
      </c>
      <c r="BP28">
        <v>0</v>
      </c>
      <c r="BQ28">
        <v>0.125</v>
      </c>
      <c r="BR28">
        <v>2.3981349770823455</v>
      </c>
      <c r="BS28">
        <v>420.36699999999973</v>
      </c>
      <c r="BT28">
        <v>2.3913884029112653</v>
      </c>
      <c r="BU28">
        <v>0.28339567937748406</v>
      </c>
      <c r="BV28">
        <v>-14.682043255920243</v>
      </c>
      <c r="BW28">
        <v>3558.7089999999998</v>
      </c>
    </row>
    <row r="29" spans="1:75" x14ac:dyDescent="0.25">
      <c r="A29" s="1">
        <v>39202</v>
      </c>
      <c r="B29">
        <v>1.277286658312923</v>
      </c>
      <c r="C29">
        <v>1</v>
      </c>
      <c r="D29">
        <v>1.273716453044911</v>
      </c>
      <c r="E29">
        <v>1.002802982767065</v>
      </c>
      <c r="F29">
        <v>0.78510409252344038</v>
      </c>
      <c r="G29">
        <v>1.277286658312923</v>
      </c>
      <c r="H29">
        <v>194524312500</v>
      </c>
      <c r="I29">
        <v>2442695212304</v>
      </c>
      <c r="J29">
        <v>20.520543311673549</v>
      </c>
      <c r="K29">
        <v>29.3472171607823</v>
      </c>
      <c r="L29">
        <v>33.410923342756682</v>
      </c>
      <c r="M29">
        <v>35.637500762939453</v>
      </c>
      <c r="N29">
        <v>4.5851998329162598</v>
      </c>
      <c r="O29">
        <v>58.6</v>
      </c>
      <c r="P29">
        <v>17.600000000000001</v>
      </c>
      <c r="Q29">
        <v>17.25</v>
      </c>
      <c r="R29">
        <v>2.7</v>
      </c>
      <c r="S29">
        <v>46.788663357250435</v>
      </c>
      <c r="T29">
        <v>2958.1381406189726</v>
      </c>
      <c r="U29">
        <v>3483.2580000000003</v>
      </c>
      <c r="V29">
        <v>193.02810863403056</v>
      </c>
      <c r="W29">
        <v>3373.1443020833335</v>
      </c>
      <c r="X29">
        <v>512.84035999999969</v>
      </c>
      <c r="Y29">
        <v>2094.2359999999999</v>
      </c>
      <c r="Z29">
        <v>7.0110515079190154</v>
      </c>
      <c r="AA29">
        <v>3158.7513515935234</v>
      </c>
      <c r="AB29">
        <v>0.96209946499527021</v>
      </c>
      <c r="AC29">
        <v>33.002999999999702</v>
      </c>
      <c r="AD29">
        <v>5.9651301351404031</v>
      </c>
      <c r="AE29">
        <v>94.648331787444079</v>
      </c>
      <c r="AF29">
        <v>94.651703546131614</v>
      </c>
      <c r="AG29">
        <v>81.53824963871628</v>
      </c>
      <c r="AH29">
        <v>117.56524969673927</v>
      </c>
      <c r="AI29">
        <v>183.13663636363617</v>
      </c>
      <c r="AJ29">
        <v>12.034616143811446</v>
      </c>
      <c r="AK29">
        <v>49.882595273157257</v>
      </c>
      <c r="AL29">
        <v>1059.2288043188719</v>
      </c>
      <c r="AM29">
        <v>0.62019918791041007</v>
      </c>
      <c r="AN29">
        <v>1.9102765946782618</v>
      </c>
      <c r="AO29">
        <v>1.9581822572001935</v>
      </c>
      <c r="AP29">
        <v>230.706901793844</v>
      </c>
      <c r="AQ29">
        <v>481.15128475116472</v>
      </c>
      <c r="AR29">
        <v>83.333333333333343</v>
      </c>
      <c r="AS29">
        <v>3.6033673322231845</v>
      </c>
      <c r="AT29">
        <v>3837.3080000000018</v>
      </c>
      <c r="AU29">
        <v>59.751652399366364</v>
      </c>
      <c r="AV29">
        <v>5560036843.7600002</v>
      </c>
      <c r="AW29">
        <v>8070556152.4693642</v>
      </c>
      <c r="AX29">
        <v>472694833094</v>
      </c>
      <c r="AY29">
        <v>762572637.31288028</v>
      </c>
      <c r="AZ29">
        <v>3373.1443020833335</v>
      </c>
      <c r="BA29">
        <v>3122.9198461538463</v>
      </c>
      <c r="BB29">
        <v>3470.2332500000002</v>
      </c>
      <c r="BC29">
        <v>3528.1558642857144</v>
      </c>
      <c r="BD29">
        <v>4005.5986666666668</v>
      </c>
      <c r="BE29">
        <v>0.97243709828533875</v>
      </c>
      <c r="BF29">
        <v>93844573</v>
      </c>
      <c r="BG29">
        <v>3765468.6847308348</v>
      </c>
      <c r="BH29">
        <v>7.0961798164814223</v>
      </c>
      <c r="BI29">
        <v>35946783.122101225</v>
      </c>
      <c r="BJ29">
        <v>12702153.322116837</v>
      </c>
      <c r="BK29">
        <v>0.92290058520138707</v>
      </c>
      <c r="BL29">
        <v>382.27199999999993</v>
      </c>
      <c r="BM29">
        <v>143.18501870127528</v>
      </c>
      <c r="BN29">
        <v>7.7304719211376938E-2</v>
      </c>
      <c r="BO29">
        <v>1</v>
      </c>
      <c r="BP29">
        <v>0.33333333333333331</v>
      </c>
      <c r="BQ29">
        <v>0</v>
      </c>
      <c r="BR29">
        <v>2.8115530303030303</v>
      </c>
      <c r="BS29">
        <v>786.90000000000009</v>
      </c>
      <c r="BT29">
        <v>1.7288189395229314</v>
      </c>
      <c r="BU29">
        <v>0.67426211168065253</v>
      </c>
      <c r="BV29">
        <v>34.34205797108477</v>
      </c>
      <c r="BW29">
        <v>3927.9520000000002</v>
      </c>
    </row>
    <row r="30" spans="1:75" x14ac:dyDescent="0.25">
      <c r="A30" s="1">
        <v>39233</v>
      </c>
      <c r="B30">
        <v>1.144001901305034</v>
      </c>
      <c r="C30">
        <v>0.97606957327393029</v>
      </c>
      <c r="D30">
        <v>1.0779784802348531</v>
      </c>
      <c r="E30">
        <v>1.061247438868907</v>
      </c>
      <c r="F30">
        <v>0.90546294863073673</v>
      </c>
      <c r="G30">
        <v>1.1720495471115091</v>
      </c>
      <c r="H30">
        <v>189737738400</v>
      </c>
      <c r="I30">
        <v>2831754027886</v>
      </c>
      <c r="J30">
        <v>6.6192331861280476</v>
      </c>
      <c r="K30">
        <v>10.11799684616215</v>
      </c>
      <c r="L30">
        <v>9.3268700452315834</v>
      </c>
      <c r="M30">
        <v>40.119300842285163</v>
      </c>
      <c r="N30">
        <v>4.9822001457214364</v>
      </c>
      <c r="O30">
        <v>55.7</v>
      </c>
      <c r="P30">
        <v>17.399999999999999</v>
      </c>
      <c r="Q30">
        <v>17.57</v>
      </c>
      <c r="R30">
        <v>2.9</v>
      </c>
      <c r="S30">
        <v>46.486918875071048</v>
      </c>
      <c r="T30">
        <v>3400.5922943455198</v>
      </c>
      <c r="U30">
        <v>4008.1059999999998</v>
      </c>
      <c r="V30">
        <v>194.21029381327389</v>
      </c>
      <c r="W30">
        <v>3909.1024270833332</v>
      </c>
      <c r="X30">
        <v>612.32495999999992</v>
      </c>
      <c r="Y30">
        <v>2213.5940000000001</v>
      </c>
      <c r="Z30">
        <v>5.1470646031643037</v>
      </c>
      <c r="AA30">
        <v>4162.1524400000008</v>
      </c>
      <c r="AB30">
        <v>0.85126306709035504</v>
      </c>
      <c r="AC30">
        <v>0.85366666666732272</v>
      </c>
      <c r="AD30">
        <v>0.59489495157531713</v>
      </c>
      <c r="AE30">
        <v>71.149434889729477</v>
      </c>
      <c r="AF30">
        <v>81.870801164123051</v>
      </c>
      <c r="AG30">
        <v>52.035815356335583</v>
      </c>
      <c r="AH30">
        <v>6.2858303895241399</v>
      </c>
      <c r="AI30">
        <v>4.6439090909088918</v>
      </c>
      <c r="AJ30">
        <v>8.9694493424578852</v>
      </c>
      <c r="AK30">
        <v>67.391181275030874</v>
      </c>
      <c r="AL30">
        <v>890.39456973904544</v>
      </c>
      <c r="AM30">
        <v>0.12644594854574415</v>
      </c>
      <c r="AN30">
        <v>34.729832583033328</v>
      </c>
      <c r="AO30">
        <v>39.352985534841189</v>
      </c>
      <c r="AP30">
        <v>274.12504242171764</v>
      </c>
      <c r="AQ30">
        <v>165.30966638152151</v>
      </c>
      <c r="AR30">
        <v>75</v>
      </c>
      <c r="AS30">
        <v>3.1280452440177045</v>
      </c>
      <c r="AT30">
        <v>4801.6260000000048</v>
      </c>
      <c r="AU30">
        <v>66.448250990963828</v>
      </c>
      <c r="AV30">
        <v>6434388965.7600002</v>
      </c>
      <c r="AW30">
        <v>8985601886.5458717</v>
      </c>
      <c r="AX30">
        <v>594406177094</v>
      </c>
      <c r="AY30">
        <v>821078915.86499357</v>
      </c>
      <c r="AZ30">
        <v>3909.1024270833332</v>
      </c>
      <c r="BA30">
        <v>3703.7443846153856</v>
      </c>
      <c r="BB30">
        <v>3931.7047499999999</v>
      </c>
      <c r="BC30">
        <v>4103.3911371428576</v>
      </c>
      <c r="BD30">
        <v>4178.2980000000007</v>
      </c>
      <c r="BE30">
        <v>1.1073500561008653</v>
      </c>
      <c r="BF30">
        <v>116308616.2</v>
      </c>
      <c r="BG30">
        <v>7116637.5185245136</v>
      </c>
      <c r="BH30">
        <v>1.6695957231786684</v>
      </c>
      <c r="BI30">
        <v>47126102.577248588</v>
      </c>
      <c r="BJ30">
        <v>15021421.664657611</v>
      </c>
      <c r="BK30">
        <v>0.65765808280975702</v>
      </c>
      <c r="BL30">
        <v>323.31600000000026</v>
      </c>
      <c r="BM30">
        <v>148.47415240559039</v>
      </c>
      <c r="BN30">
        <v>3.8524656105777343E-2</v>
      </c>
      <c r="BO30">
        <v>1</v>
      </c>
      <c r="BP30">
        <v>0.33333333333333331</v>
      </c>
      <c r="BQ30">
        <v>0</v>
      </c>
      <c r="BR30">
        <v>2.8115530303030303</v>
      </c>
      <c r="BS30">
        <v>611.91400000000067</v>
      </c>
      <c r="BT30">
        <v>2.5339992329167522</v>
      </c>
      <c r="BU30">
        <v>0.52586376118638101</v>
      </c>
      <c r="BV30">
        <v>41.177114583067024</v>
      </c>
      <c r="BW30">
        <v>3764.078</v>
      </c>
    </row>
    <row r="31" spans="1:75" x14ac:dyDescent="0.25">
      <c r="A31" s="1">
        <v>39263</v>
      </c>
      <c r="B31">
        <v>1.085780273709241</v>
      </c>
      <c r="C31">
        <v>0.82131314664440569</v>
      </c>
      <c r="D31">
        <v>0.95218385570817843</v>
      </c>
      <c r="E31">
        <v>1.140305275289194</v>
      </c>
      <c r="F31">
        <v>0.86255731151161064</v>
      </c>
      <c r="G31">
        <v>1.322005228024602</v>
      </c>
      <c r="H31">
        <v>178822137700</v>
      </c>
      <c r="I31">
        <v>2746710794172</v>
      </c>
      <c r="J31">
        <v>-0.83295526351409022</v>
      </c>
      <c r="K31">
        <v>-7.2071143298471974</v>
      </c>
      <c r="L31">
        <v>-15.987113678044871</v>
      </c>
      <c r="M31">
        <v>37.189498901367188</v>
      </c>
      <c r="N31">
        <v>4.7382998466491699</v>
      </c>
      <c r="O31">
        <v>54.5</v>
      </c>
      <c r="P31">
        <v>18.100000000000001</v>
      </c>
      <c r="Q31">
        <v>18.170000000000002</v>
      </c>
      <c r="R31">
        <v>2.8</v>
      </c>
      <c r="S31">
        <v>45.967010397977212</v>
      </c>
      <c r="T31">
        <v>3649.1854709452264</v>
      </c>
      <c r="U31">
        <v>3893.7774000000004</v>
      </c>
      <c r="V31">
        <v>44.847527688042192</v>
      </c>
      <c r="W31">
        <v>3951.2033437499999</v>
      </c>
      <c r="X31">
        <v>255.04754000000003</v>
      </c>
      <c r="Y31">
        <v>1723.0309999999999</v>
      </c>
      <c r="Z31">
        <v>2.1159390869384129</v>
      </c>
      <c r="AA31">
        <v>4222.2296459622412</v>
      </c>
      <c r="AB31">
        <v>0.2593375860658112</v>
      </c>
      <c r="AC31">
        <v>-32.357500000000528</v>
      </c>
      <c r="AD31">
        <v>-6.92759177269983</v>
      </c>
      <c r="AE31">
        <v>28.05481786242251</v>
      </c>
      <c r="AF31">
        <v>30.911232001233685</v>
      </c>
      <c r="AG31">
        <v>31.641956343511907</v>
      </c>
      <c r="AH31">
        <v>-156.64248453830655</v>
      </c>
      <c r="AI31">
        <v>0</v>
      </c>
      <c r="AJ31">
        <v>-8.6004601934599698</v>
      </c>
      <c r="AK31">
        <v>17.426726302204663</v>
      </c>
      <c r="AL31">
        <v>-3274.3047071360102</v>
      </c>
      <c r="AM31">
        <v>-0.6104322045337629</v>
      </c>
      <c r="AN31">
        <v>0</v>
      </c>
      <c r="AO31">
        <v>92.001038260599941</v>
      </c>
      <c r="AP31">
        <v>181.91429777387791</v>
      </c>
      <c r="AQ31">
        <v>81.788989514697789</v>
      </c>
      <c r="AR31">
        <v>58.333333333333336</v>
      </c>
      <c r="AS31">
        <v>1.9919660567331559</v>
      </c>
      <c r="AT31">
        <v>5124.4290000000037</v>
      </c>
      <c r="AU31">
        <v>54.665235366951912</v>
      </c>
      <c r="AV31">
        <v>6904003500.7600002</v>
      </c>
      <c r="AW31">
        <v>8926340295.4525814</v>
      </c>
      <c r="AX31">
        <v>641367630594</v>
      </c>
      <c r="AY31">
        <v>355108543.65265405</v>
      </c>
      <c r="AZ31">
        <v>3951.2033437499999</v>
      </c>
      <c r="BA31">
        <v>3958.6731153846149</v>
      </c>
      <c r="BB31">
        <v>3910.6757499999999</v>
      </c>
      <c r="BC31">
        <v>4291.890028571429</v>
      </c>
      <c r="BD31">
        <v>3848.4970000000003</v>
      </c>
      <c r="BE31">
        <v>0</v>
      </c>
      <c r="BF31">
        <v>63997105.600000001</v>
      </c>
      <c r="BG31">
        <v>-9841636.1983613875</v>
      </c>
      <c r="BH31">
        <v>-23.594174523754397</v>
      </c>
      <c r="BI31">
        <v>23170496.653364576</v>
      </c>
      <c r="BJ31">
        <v>10714548.681225633</v>
      </c>
      <c r="BK31">
        <v>0.27189991360394622</v>
      </c>
      <c r="BL31">
        <v>-354.19000000000005</v>
      </c>
      <c r="BM31">
        <v>118.76936785651291</v>
      </c>
      <c r="BN31">
        <v>-0.10963534835268221</v>
      </c>
      <c r="BO31">
        <v>1</v>
      </c>
      <c r="BP31">
        <v>0.125</v>
      </c>
      <c r="BQ31">
        <v>0</v>
      </c>
      <c r="BR31">
        <v>2.5129772629772629</v>
      </c>
      <c r="BS31">
        <v>1045.4650000000001</v>
      </c>
      <c r="BT31">
        <v>3.2009337439185592</v>
      </c>
      <c r="BU31">
        <v>0.26517062132831865</v>
      </c>
      <c r="BV31">
        <v>22.650914734063594</v>
      </c>
      <c r="BW31">
        <v>4460.5640000000003</v>
      </c>
    </row>
    <row r="32" spans="1:75" x14ac:dyDescent="0.25">
      <c r="A32" s="1">
        <v>39294</v>
      </c>
      <c r="B32">
        <v>1.192588974086902</v>
      </c>
      <c r="C32">
        <v>0.9276851722089865</v>
      </c>
      <c r="D32">
        <v>1.190698245543788</v>
      </c>
      <c r="E32">
        <v>1.0015879157882279</v>
      </c>
      <c r="F32">
        <v>0.77911022014256492</v>
      </c>
      <c r="G32">
        <v>1.285553558269269</v>
      </c>
      <c r="H32">
        <v>112413722200</v>
      </c>
      <c r="I32">
        <v>1706562756813</v>
      </c>
      <c r="J32">
        <v>16.323568649211449</v>
      </c>
      <c r="K32">
        <v>19.48598869796869</v>
      </c>
      <c r="L32">
        <v>22.816934719588922</v>
      </c>
      <c r="M32">
        <v>44.094600677490227</v>
      </c>
      <c r="N32">
        <v>5.5861001014709473</v>
      </c>
      <c r="O32">
        <v>53.3</v>
      </c>
      <c r="P32">
        <v>19.399999999999999</v>
      </c>
      <c r="Q32">
        <v>18.760000000000002</v>
      </c>
      <c r="R32">
        <v>2.4900000000000002</v>
      </c>
      <c r="S32">
        <v>39.319400280727265</v>
      </c>
      <c r="T32">
        <v>3915.9601329225161</v>
      </c>
      <c r="U32">
        <v>4347.3304000000007</v>
      </c>
      <c r="V32">
        <v>140.03708015930943</v>
      </c>
      <c r="W32">
        <v>4183.6465520833335</v>
      </c>
      <c r="X32">
        <v>213.75785999999835</v>
      </c>
      <c r="Y32">
        <v>2075.2290000000003</v>
      </c>
      <c r="Z32">
        <v>3.8710910447078759</v>
      </c>
      <c r="AA32">
        <v>3930.4761176206875</v>
      </c>
      <c r="AB32">
        <v>0.39350646200177986</v>
      </c>
      <c r="AC32">
        <v>76.333999999999833</v>
      </c>
      <c r="AD32">
        <v>8.9519163698669093</v>
      </c>
      <c r="AE32">
        <v>96.866917730704813</v>
      </c>
      <c r="AF32">
        <v>97.668673706942783</v>
      </c>
      <c r="AG32">
        <v>90.501043216316589</v>
      </c>
      <c r="AH32">
        <v>112.00073065514337</v>
      </c>
      <c r="AI32">
        <v>330.4882727272734</v>
      </c>
      <c r="AJ32">
        <v>16.764900825208827</v>
      </c>
      <c r="AK32">
        <v>30.971436890899966</v>
      </c>
      <c r="AL32">
        <v>889.68648398550272</v>
      </c>
      <c r="AM32">
        <v>0.94752304345915128</v>
      </c>
      <c r="AN32">
        <v>165.40140456104177</v>
      </c>
      <c r="AO32">
        <v>0.86653437632275632</v>
      </c>
      <c r="AP32">
        <v>284.05763883442626</v>
      </c>
      <c r="AQ32">
        <v>153.24929109412076</v>
      </c>
      <c r="AR32">
        <v>91.666666666666657</v>
      </c>
      <c r="AS32">
        <v>2.5047834895516918</v>
      </c>
      <c r="AT32">
        <v>6105.9700000000039</v>
      </c>
      <c r="AU32">
        <v>51.036533687349987</v>
      </c>
      <c r="AV32">
        <v>7541531232.7600002</v>
      </c>
      <c r="AW32">
        <v>10210092593.115881</v>
      </c>
      <c r="AX32">
        <v>700524763794</v>
      </c>
      <c r="AY32">
        <v>306489307.13583595</v>
      </c>
      <c r="AZ32">
        <v>4183.6465520833335</v>
      </c>
      <c r="BA32">
        <v>3935.5815384615371</v>
      </c>
      <c r="BB32">
        <v>4387.6582500000004</v>
      </c>
      <c r="BC32">
        <v>4297.985331428571</v>
      </c>
      <c r="BD32">
        <v>5208.2823333333326</v>
      </c>
      <c r="BE32">
        <v>1.0295226506042976</v>
      </c>
      <c r="BF32">
        <v>68385148.599999994</v>
      </c>
      <c r="BG32">
        <v>1031846.3190344047</v>
      </c>
      <c r="BH32">
        <v>9.047623310418544</v>
      </c>
      <c r="BI32">
        <v>26584151.358120453</v>
      </c>
      <c r="BJ32">
        <v>16071483.280497016</v>
      </c>
      <c r="BK32">
        <v>0.61484220016841373</v>
      </c>
      <c r="BL32">
        <v>640.44000000000051</v>
      </c>
      <c r="BM32">
        <v>115.24548965259946</v>
      </c>
      <c r="BN32">
        <v>0.14639180157486814</v>
      </c>
      <c r="BO32">
        <v>0.8571428571428571</v>
      </c>
      <c r="BP32">
        <v>0.25</v>
      </c>
      <c r="BQ32">
        <v>0</v>
      </c>
      <c r="BR32">
        <v>2.4722222222222223</v>
      </c>
      <c r="BS32">
        <v>992.37599999999975</v>
      </c>
      <c r="BT32">
        <v>2.6274980470721934</v>
      </c>
      <c r="BU32">
        <v>0.38548225317341628</v>
      </c>
      <c r="BV32">
        <v>-10.057361072933507</v>
      </c>
      <c r="BW32">
        <v>5296.8130000000001</v>
      </c>
    </row>
    <row r="33" spans="1:75" x14ac:dyDescent="0.25">
      <c r="A33" s="1">
        <v>39325</v>
      </c>
      <c r="B33">
        <v>1.184876696108029</v>
      </c>
      <c r="C33">
        <v>0.95350968979744377</v>
      </c>
      <c r="D33">
        <v>1.1825093613978439</v>
      </c>
      <c r="E33">
        <v>1.002001958536199</v>
      </c>
      <c r="F33">
        <v>0.80634430552862646</v>
      </c>
      <c r="G33">
        <v>1.2426477767202719</v>
      </c>
      <c r="H33">
        <v>167687219200</v>
      </c>
      <c r="I33">
        <v>2952233897287</v>
      </c>
      <c r="J33">
        <v>22.356743708020812</v>
      </c>
      <c r="K33">
        <v>16.987471344538129</v>
      </c>
      <c r="L33">
        <v>11.219315902682929</v>
      </c>
      <c r="M33">
        <v>42.939399719238281</v>
      </c>
      <c r="N33">
        <v>6.3866000175476074</v>
      </c>
      <c r="O33">
        <v>54</v>
      </c>
      <c r="P33">
        <v>18</v>
      </c>
      <c r="Q33">
        <v>18.16</v>
      </c>
      <c r="R33">
        <v>2.4</v>
      </c>
      <c r="S33">
        <v>42.641472600905495</v>
      </c>
      <c r="T33">
        <v>4462.547461119766</v>
      </c>
      <c r="U33">
        <v>5240.9560000000001</v>
      </c>
      <c r="V33">
        <v>256.47951456343799</v>
      </c>
      <c r="W33">
        <v>5099.1664895833328</v>
      </c>
      <c r="X33">
        <v>781.60176000000047</v>
      </c>
      <c r="Y33">
        <v>2752.2420000000002</v>
      </c>
      <c r="Z33">
        <v>4.9583594114053451</v>
      </c>
      <c r="AA33">
        <v>4972.2222725696947</v>
      </c>
      <c r="AB33">
        <v>0.85001449004815033</v>
      </c>
      <c r="AC33">
        <v>-0.43916666666609672</v>
      </c>
      <c r="AD33">
        <v>4.5137546397250965</v>
      </c>
      <c r="AE33">
        <v>91.944440646794703</v>
      </c>
      <c r="AF33">
        <v>89.023644405853062</v>
      </c>
      <c r="AG33">
        <v>77.52310172496118</v>
      </c>
      <c r="AH33">
        <v>89.048708869698601</v>
      </c>
      <c r="AI33">
        <v>197.2948181818183</v>
      </c>
      <c r="AJ33">
        <v>10.379015368585572</v>
      </c>
      <c r="AK33">
        <v>47.910783689967509</v>
      </c>
      <c r="AL33">
        <v>916.03648929659892</v>
      </c>
      <c r="AM33">
        <v>0.93334154380428491</v>
      </c>
      <c r="AN33">
        <v>5.2215480792703106</v>
      </c>
      <c r="AO33">
        <v>1.5358077546415705</v>
      </c>
      <c r="AP33">
        <v>272.31732470144425</v>
      </c>
      <c r="AQ33">
        <v>287.51973791184946</v>
      </c>
      <c r="AR33">
        <v>83.333333333333343</v>
      </c>
      <c r="AS33">
        <v>1.7966388152548434</v>
      </c>
      <c r="AT33">
        <v>7213.4770000000062</v>
      </c>
      <c r="AU33">
        <v>51.851450051919436</v>
      </c>
      <c r="AV33">
        <v>8159899256.7600002</v>
      </c>
      <c r="AW33">
        <v>11425166286.585293</v>
      </c>
      <c r="AX33">
        <v>733141989994</v>
      </c>
      <c r="AY33">
        <v>524443345.34029138</v>
      </c>
      <c r="AZ33">
        <v>5099.1664895833328</v>
      </c>
      <c r="BA33">
        <v>4816.7611923076929</v>
      </c>
      <c r="BB33">
        <v>5226.5062500000004</v>
      </c>
      <c r="BC33">
        <v>5331.1155428571419</v>
      </c>
      <c r="BD33">
        <v>5932.5133333333324</v>
      </c>
      <c r="BE33">
        <v>0.89831939947580397</v>
      </c>
      <c r="BF33">
        <v>72941309.200000003</v>
      </c>
      <c r="BG33">
        <v>1026031.4107323837</v>
      </c>
      <c r="BH33">
        <v>-2.5475157657011449</v>
      </c>
      <c r="BI33">
        <v>23542157.909491122</v>
      </c>
      <c r="BJ33">
        <v>4923717.0026594345</v>
      </c>
      <c r="BK33">
        <v>0.59124083883976564</v>
      </c>
      <c r="BL33">
        <v>498.0630000000001</v>
      </c>
      <c r="BM33">
        <v>130.739472965815</v>
      </c>
      <c r="BN33">
        <v>7.7666702600224027E-2</v>
      </c>
      <c r="BO33">
        <v>0.8571428571428571</v>
      </c>
      <c r="BP33">
        <v>0</v>
      </c>
      <c r="BQ33">
        <v>0.25</v>
      </c>
      <c r="BR33">
        <v>2.5317460317460316</v>
      </c>
      <c r="BS33">
        <v>1036.3620000000001</v>
      </c>
      <c r="BT33">
        <v>1.9941017677097264</v>
      </c>
      <c r="BU33">
        <v>0.47227335663520592</v>
      </c>
      <c r="BV33">
        <v>-13.358232350742828</v>
      </c>
      <c r="BW33">
        <v>5580.8130000000001</v>
      </c>
    </row>
    <row r="34" spans="1:75" x14ac:dyDescent="0.25">
      <c r="A34" s="1">
        <v>39355</v>
      </c>
      <c r="B34">
        <v>1.0479470760249809</v>
      </c>
      <c r="C34">
        <v>0.94834442945135089</v>
      </c>
      <c r="D34">
        <v>1.0460659311657681</v>
      </c>
      <c r="E34">
        <v>1.0017983042972409</v>
      </c>
      <c r="F34">
        <v>0.90658189048799875</v>
      </c>
      <c r="G34">
        <v>1.1050279239065639</v>
      </c>
      <c r="H34">
        <v>122923290200</v>
      </c>
      <c r="I34">
        <v>2378712273551</v>
      </c>
      <c r="J34">
        <v>3.7890041533268359</v>
      </c>
      <c r="K34">
        <v>5.0197396474420666</v>
      </c>
      <c r="L34">
        <v>3.7980364404377691</v>
      </c>
      <c r="M34">
        <v>46.065399169921882</v>
      </c>
      <c r="N34">
        <v>6.7329998016357422</v>
      </c>
      <c r="O34">
        <v>56.1</v>
      </c>
      <c r="P34">
        <v>17.5</v>
      </c>
      <c r="Q34">
        <v>18.45</v>
      </c>
      <c r="R34">
        <v>2.6</v>
      </c>
      <c r="S34">
        <v>43.686356255792234</v>
      </c>
      <c r="T34">
        <v>4946.0179595341378</v>
      </c>
      <c r="U34">
        <v>5467.6001999999999</v>
      </c>
      <c r="V34">
        <v>137.93378940562434</v>
      </c>
      <c r="W34">
        <v>5437.7660729166673</v>
      </c>
      <c r="X34">
        <v>467.41197999999895</v>
      </c>
      <c r="Y34">
        <v>2799.029</v>
      </c>
      <c r="Z34">
        <v>1.6745262407227222</v>
      </c>
      <c r="AA34">
        <v>5226.7376165791484</v>
      </c>
      <c r="AB34">
        <v>0.36520169321676288</v>
      </c>
      <c r="AC34">
        <v>-11.186166666666395</v>
      </c>
      <c r="AD34">
        <v>2.3325222543486066</v>
      </c>
      <c r="AE34">
        <v>71.229725266301841</v>
      </c>
      <c r="AF34">
        <v>58.178436957802056</v>
      </c>
      <c r="AG34">
        <v>66.602065451944071</v>
      </c>
      <c r="AH34">
        <v>118.60199579634133</v>
      </c>
      <c r="AI34">
        <v>0</v>
      </c>
      <c r="AJ34">
        <v>7.2644140064610729</v>
      </c>
      <c r="AK34">
        <v>54.449974780116982</v>
      </c>
      <c r="AL34">
        <v>2593.3496818833278</v>
      </c>
      <c r="AM34">
        <v>0.38839495520855849</v>
      </c>
      <c r="AN34">
        <v>0</v>
      </c>
      <c r="AO34">
        <v>1.8886494726046188</v>
      </c>
      <c r="AP34">
        <v>176.31098680809535</v>
      </c>
      <c r="AQ34">
        <v>146.82410794506012</v>
      </c>
      <c r="AR34">
        <v>58.333333333333336</v>
      </c>
      <c r="AS34">
        <v>1.5395805053400111</v>
      </c>
      <c r="AT34">
        <v>7759.2050000000063</v>
      </c>
      <c r="AU34">
        <v>55.757435700815954</v>
      </c>
      <c r="AV34">
        <v>8386880120.7600002</v>
      </c>
      <c r="AW34">
        <v>11720957931.840769</v>
      </c>
      <c r="AX34">
        <v>755840076394</v>
      </c>
      <c r="AY34">
        <v>223764484.51950991</v>
      </c>
      <c r="AZ34">
        <v>5437.7660729166673</v>
      </c>
      <c r="BA34">
        <v>5362.2843461538469</v>
      </c>
      <c r="BB34">
        <v>5405.6025</v>
      </c>
      <c r="BC34">
        <v>5736.8884642857147</v>
      </c>
      <c r="BD34">
        <v>5888.9800000000005</v>
      </c>
      <c r="BE34">
        <v>0</v>
      </c>
      <c r="BF34">
        <v>44191175.799999997</v>
      </c>
      <c r="BG34">
        <v>-7003337.0482870582</v>
      </c>
      <c r="BH34">
        <v>-17.38390261086009</v>
      </c>
      <c r="BI34">
        <v>18771364.375778615</v>
      </c>
      <c r="BJ34">
        <v>12212274.211685341</v>
      </c>
      <c r="BK34">
        <v>0.4311467288212531</v>
      </c>
      <c r="BL34">
        <v>377.95700000000033</v>
      </c>
      <c r="BM34">
        <v>140.50795541863761</v>
      </c>
      <c r="BN34">
        <v>1.4676177108962393E-2</v>
      </c>
      <c r="BO34">
        <v>1</v>
      </c>
      <c r="BP34">
        <v>0</v>
      </c>
      <c r="BQ34">
        <v>0</v>
      </c>
      <c r="BR34">
        <v>2.3081664660612029</v>
      </c>
      <c r="BS34">
        <v>531.38500000000022</v>
      </c>
      <c r="BT34">
        <v>1.7227773482034503</v>
      </c>
      <c r="BU34">
        <v>0.24666958187029228</v>
      </c>
      <c r="BV34">
        <v>-17.732165343210397</v>
      </c>
      <c r="BW34">
        <v>5688.5429999999997</v>
      </c>
    </row>
    <row r="35" spans="1:75" x14ac:dyDescent="0.25">
      <c r="A35" s="1">
        <v>39386</v>
      </c>
      <c r="B35">
        <v>1.033041162278548</v>
      </c>
      <c r="C35">
        <v>0.92339355598883455</v>
      </c>
      <c r="D35">
        <v>0.99741604830904318</v>
      </c>
      <c r="E35">
        <v>1.03571740602119</v>
      </c>
      <c r="F35">
        <v>0.92578574162136085</v>
      </c>
      <c r="G35">
        <v>1.118744175307024</v>
      </c>
      <c r="H35">
        <v>93242640300</v>
      </c>
      <c r="I35">
        <v>1953999411150</v>
      </c>
      <c r="J35">
        <v>7.4373806854548752</v>
      </c>
      <c r="K35">
        <v>-0.7131757423021523</v>
      </c>
      <c r="L35">
        <v>-10.49377907605755</v>
      </c>
      <c r="M35">
        <v>47.787799835205078</v>
      </c>
      <c r="N35">
        <v>7.0694999694824219</v>
      </c>
      <c r="O35">
        <v>53.2</v>
      </c>
      <c r="P35">
        <v>18.899999999999999</v>
      </c>
      <c r="Q35">
        <v>18.57</v>
      </c>
      <c r="R35">
        <v>2.7</v>
      </c>
      <c r="S35">
        <v>48.132649966946701</v>
      </c>
      <c r="T35">
        <v>5266.0030942732856</v>
      </c>
      <c r="U35">
        <v>5504.3134000000009</v>
      </c>
      <c r="V35">
        <v>44.693970922666267</v>
      </c>
      <c r="W35">
        <v>5573.7724687499995</v>
      </c>
      <c r="X35">
        <v>131.20118000000002</v>
      </c>
      <c r="Y35">
        <v>2129.8339999999998</v>
      </c>
      <c r="Z35">
        <v>0.12059468101074378</v>
      </c>
      <c r="AA35">
        <v>5266.3720000000003</v>
      </c>
      <c r="AB35">
        <v>7.7596351943047009E-2</v>
      </c>
      <c r="AC35">
        <v>79.392499999999927</v>
      </c>
      <c r="AD35">
        <v>1.8031012084474514</v>
      </c>
      <c r="AE35">
        <v>58.052642913011631</v>
      </c>
      <c r="AF35">
        <v>41.80011148714987</v>
      </c>
      <c r="AG35">
        <v>62.215680928115525</v>
      </c>
      <c r="AH35">
        <v>26.999005806508272</v>
      </c>
      <c r="AI35">
        <v>127.06372727272628</v>
      </c>
      <c r="AJ35">
        <v>-2.2830062697470312</v>
      </c>
      <c r="AK35">
        <v>60.64512467352975</v>
      </c>
      <c r="AL35">
        <v>1087.9700938294923</v>
      </c>
      <c r="AM35">
        <v>-0.37357305903775428</v>
      </c>
      <c r="AN35">
        <v>-28.794615373046796</v>
      </c>
      <c r="AO35">
        <v>32.49055330526383</v>
      </c>
      <c r="AP35">
        <v>125.6907925918705</v>
      </c>
      <c r="AQ35">
        <v>109.89459201660532</v>
      </c>
      <c r="AR35">
        <v>58.333333333333336</v>
      </c>
      <c r="AS35">
        <v>1.0979853802534205</v>
      </c>
      <c r="AT35">
        <v>8115.0180000000073</v>
      </c>
      <c r="AU35">
        <v>49.180437674443127</v>
      </c>
      <c r="AV35">
        <v>8718062275.7600002</v>
      </c>
      <c r="AW35">
        <v>11870048851.95372</v>
      </c>
      <c r="AX35">
        <v>762869460294</v>
      </c>
      <c r="AY35">
        <v>67174066.008600101</v>
      </c>
      <c r="AZ35">
        <v>5573.7724687499995</v>
      </c>
      <c r="BA35">
        <v>5581.0509230769239</v>
      </c>
      <c r="BB35">
        <v>5564.2309999999998</v>
      </c>
      <c r="BC35">
        <v>5952.0621800000008</v>
      </c>
      <c r="BD35">
        <v>6047.5933333333332</v>
      </c>
      <c r="BE35">
        <v>1.2227357718056429</v>
      </c>
      <c r="BF35">
        <v>42295007.600000001</v>
      </c>
      <c r="BG35">
        <v>-5370236.2511769198</v>
      </c>
      <c r="BH35">
        <v>-14.587614381123739</v>
      </c>
      <c r="BI35">
        <v>17428444.061688412</v>
      </c>
      <c r="BJ35">
        <v>6134700.3577025449</v>
      </c>
      <c r="BK35">
        <v>0.12613242315862264</v>
      </c>
      <c r="BL35">
        <v>-132.90400000000045</v>
      </c>
      <c r="BM35">
        <v>118.54218286011982</v>
      </c>
      <c r="BN35">
        <v>1.2796949939553831E-2</v>
      </c>
      <c r="BO35">
        <v>0.8571428571428571</v>
      </c>
      <c r="BP35">
        <v>0.14285714285714285</v>
      </c>
      <c r="BQ35">
        <v>0.15384615384615385</v>
      </c>
      <c r="BR35">
        <v>2.0487804878048781</v>
      </c>
      <c r="BS35">
        <v>625.35099999999966</v>
      </c>
      <c r="BT35">
        <v>1.7625343410217866</v>
      </c>
      <c r="BU35">
        <v>0.25005809579248361</v>
      </c>
      <c r="BV35">
        <v>5.4542948910376694</v>
      </c>
      <c r="BW35">
        <v>4737.4080000000004</v>
      </c>
    </row>
    <row r="36" spans="1:75" x14ac:dyDescent="0.25">
      <c r="A36" s="1">
        <v>39416</v>
      </c>
      <c r="B36">
        <v>1.000126984416521</v>
      </c>
      <c r="C36">
        <v>0.81022968218641911</v>
      </c>
      <c r="D36">
        <v>0.83090744572424713</v>
      </c>
      <c r="E36">
        <v>1.2036563031936449</v>
      </c>
      <c r="F36">
        <v>0.97511423968549882</v>
      </c>
      <c r="G36">
        <v>1.2343746549961749</v>
      </c>
      <c r="H36">
        <v>68274904500</v>
      </c>
      <c r="I36">
        <v>1391214782010</v>
      </c>
      <c r="J36">
        <v>-16.151105844362391</v>
      </c>
      <c r="K36">
        <v>-15.3844028154036</v>
      </c>
      <c r="L36">
        <v>-9.3897542142810551</v>
      </c>
      <c r="M36">
        <v>40.532699584960938</v>
      </c>
      <c r="N36">
        <v>6.3035998344421387</v>
      </c>
      <c r="O36">
        <v>55.4</v>
      </c>
      <c r="P36">
        <v>17.899999999999999</v>
      </c>
      <c r="Q36">
        <v>19.170000000000002</v>
      </c>
      <c r="R36">
        <v>3.2</v>
      </c>
      <c r="S36">
        <v>24.237870289792145</v>
      </c>
      <c r="T36">
        <v>5064.8524514394767</v>
      </c>
      <c r="U36">
        <v>4747.892600000001</v>
      </c>
      <c r="V36">
        <v>-173.50317597833691</v>
      </c>
      <c r="W36">
        <v>4868.2548333333334</v>
      </c>
      <c r="X36">
        <v>-495.14865999999893</v>
      </c>
      <c r="Y36">
        <v>809.45600000000013</v>
      </c>
      <c r="Z36">
        <v>-4.9061397539212042</v>
      </c>
      <c r="AA36">
        <v>4841.076</v>
      </c>
      <c r="AB36">
        <v>-0.55880671635586132</v>
      </c>
      <c r="AC36">
        <v>-23.194333333333816</v>
      </c>
      <c r="AD36">
        <v>-2.8530120952997602</v>
      </c>
      <c r="AE36">
        <v>23.420184245309386</v>
      </c>
      <c r="AF36">
        <v>16.268869683506193</v>
      </c>
      <c r="AG36">
        <v>38.711193333148834</v>
      </c>
      <c r="AH36">
        <v>-72.407804152474398</v>
      </c>
      <c r="AI36">
        <v>-120.53027272727377</v>
      </c>
      <c r="AJ36">
        <v>-7.937988545417225</v>
      </c>
      <c r="AK36">
        <v>53.989068876607703</v>
      </c>
      <c r="AL36">
        <v>-182.13392659973223</v>
      </c>
      <c r="AM36">
        <v>-0.17485621605471335</v>
      </c>
      <c r="AN36">
        <v>-16.598325443717453</v>
      </c>
      <c r="AO36">
        <v>78.621244927047357</v>
      </c>
      <c r="AP36">
        <v>144.23463754405239</v>
      </c>
      <c r="AQ36">
        <v>50.980304078083691</v>
      </c>
      <c r="AR36">
        <v>33.333333333333329</v>
      </c>
      <c r="AS36">
        <v>0.81318664845178112</v>
      </c>
      <c r="AT36">
        <v>6921.7980000000089</v>
      </c>
      <c r="AU36">
        <v>35.843719312564289</v>
      </c>
      <c r="AV36">
        <v>8347063030.7600002</v>
      </c>
      <c r="AW36">
        <v>11331201144.189573</v>
      </c>
      <c r="AX36">
        <v>738114518394</v>
      </c>
      <c r="AY36">
        <v>-133476554.98339905</v>
      </c>
      <c r="AZ36">
        <v>4868.2548333333334</v>
      </c>
      <c r="BA36">
        <v>5115.7858461538463</v>
      </c>
      <c r="BB36">
        <v>4792.2995000000001</v>
      </c>
      <c r="BC36">
        <v>5194.2699971428583</v>
      </c>
      <c r="BD36">
        <v>4915.333333333333</v>
      </c>
      <c r="BE36">
        <v>1.1847234666592974</v>
      </c>
      <c r="BF36">
        <v>26649634</v>
      </c>
      <c r="BG36">
        <v>-4729962.3216061927</v>
      </c>
      <c r="BH36">
        <v>-21.308479743592628</v>
      </c>
      <c r="BI36">
        <v>11782757.251459323</v>
      </c>
      <c r="BJ36">
        <v>5406042.591921661</v>
      </c>
      <c r="BK36">
        <v>-0.27439879486826629</v>
      </c>
      <c r="BL36">
        <v>-408.47999999999956</v>
      </c>
      <c r="BM36">
        <v>87.774022386840187</v>
      </c>
      <c r="BN36">
        <v>-5.1459069488805055E-2</v>
      </c>
      <c r="BO36">
        <v>1</v>
      </c>
      <c r="BP36">
        <v>0</v>
      </c>
      <c r="BQ36">
        <v>0.125</v>
      </c>
      <c r="BR36">
        <v>1.4607843137254901</v>
      </c>
      <c r="BS36">
        <v>1082.6970000000001</v>
      </c>
      <c r="BT36">
        <v>2.2159167564533773</v>
      </c>
      <c r="BU36">
        <v>0.37253335377899655</v>
      </c>
      <c r="BV36">
        <v>-5.4727912573806679</v>
      </c>
      <c r="BW36">
        <v>5338.2749999999996</v>
      </c>
    </row>
    <row r="37" spans="1:75" x14ac:dyDescent="0.25">
      <c r="A37" s="1">
        <v>39447</v>
      </c>
      <c r="B37">
        <v>1.143532415495403</v>
      </c>
      <c r="C37">
        <v>0.99461221089388341</v>
      </c>
      <c r="D37">
        <v>1.1322087899245821</v>
      </c>
      <c r="E37">
        <v>1.0100013581166201</v>
      </c>
      <c r="F37">
        <v>0.87847066702258692</v>
      </c>
      <c r="G37">
        <v>1.1497269015706939</v>
      </c>
      <c r="H37">
        <v>70740750600</v>
      </c>
      <c r="I37">
        <v>1423017659535</v>
      </c>
      <c r="J37">
        <v>8.9274931906722763</v>
      </c>
      <c r="K37">
        <v>14.100946081839471</v>
      </c>
      <c r="L37">
        <v>20.002051937795741</v>
      </c>
      <c r="M37">
        <v>43.406101226806641</v>
      </c>
      <c r="N37">
        <v>6.7097001075744629</v>
      </c>
      <c r="O37">
        <v>55.3</v>
      </c>
      <c r="P37">
        <v>17.3</v>
      </c>
      <c r="Q37">
        <v>18.989999999999998</v>
      </c>
      <c r="R37">
        <v>4.55</v>
      </c>
      <c r="S37">
        <v>22.118777716060723</v>
      </c>
      <c r="T37">
        <v>5099.9382976620354</v>
      </c>
      <c r="U37">
        <v>5278.9555999999993</v>
      </c>
      <c r="V37">
        <v>64.639136185039206</v>
      </c>
      <c r="W37">
        <v>5163.6616145833323</v>
      </c>
      <c r="X37">
        <v>-1.3783000000003085</v>
      </c>
      <c r="Y37">
        <v>1574.1969999999997</v>
      </c>
      <c r="Z37">
        <v>2.0222217400659233</v>
      </c>
      <c r="AA37">
        <v>4930.3626697303043</v>
      </c>
      <c r="AB37">
        <v>0.15753030159100723</v>
      </c>
      <c r="AC37">
        <v>74.17200000000048</v>
      </c>
      <c r="AD37">
        <v>4.9649006055423408</v>
      </c>
      <c r="AE37">
        <v>89.864640326685176</v>
      </c>
      <c r="AF37">
        <v>96.259777742412609</v>
      </c>
      <c r="AG37">
        <v>75.097306085375592</v>
      </c>
      <c r="AH37">
        <v>129.36466555455257</v>
      </c>
      <c r="AI37">
        <v>0</v>
      </c>
      <c r="AJ37">
        <v>5.1381713833288227</v>
      </c>
      <c r="AK37">
        <v>59.33649764116673</v>
      </c>
      <c r="AL37">
        <v>141.40671646247904</v>
      </c>
      <c r="AM37">
        <v>0.85945847146952103</v>
      </c>
      <c r="AN37">
        <v>0</v>
      </c>
      <c r="AO37">
        <v>9.0085225786748779</v>
      </c>
      <c r="AP37">
        <v>256.49221195339396</v>
      </c>
      <c r="AQ37">
        <v>173.13437731606163</v>
      </c>
      <c r="AR37">
        <v>75</v>
      </c>
      <c r="AS37">
        <v>1.3999784610235431</v>
      </c>
      <c r="AT37">
        <v>7905.1610000000073</v>
      </c>
      <c r="AU37">
        <v>46.878439899704667</v>
      </c>
      <c r="AV37">
        <v>8690562828.7600002</v>
      </c>
      <c r="AW37">
        <v>11765871439.023827</v>
      </c>
      <c r="AX37">
        <v>756396162794</v>
      </c>
      <c r="AY37">
        <v>155683602.81976703</v>
      </c>
      <c r="AZ37">
        <v>5163.6616145833323</v>
      </c>
      <c r="BA37">
        <v>4982.9259230769239</v>
      </c>
      <c r="BB37">
        <v>5340.6732499999998</v>
      </c>
      <c r="BC37">
        <v>5394.3890628571417</v>
      </c>
      <c r="BD37">
        <v>5903.5033333333331</v>
      </c>
      <c r="BE37">
        <v>0</v>
      </c>
      <c r="BF37">
        <v>45693644</v>
      </c>
      <c r="BG37">
        <v>3186320.3877986432</v>
      </c>
      <c r="BH37">
        <v>12.995184703906212</v>
      </c>
      <c r="BI37">
        <v>18066238.99419241</v>
      </c>
      <c r="BJ37">
        <v>8972287.0236453954</v>
      </c>
      <c r="BK37">
        <v>0.66512234738246001</v>
      </c>
      <c r="BL37">
        <v>260.88499999999931</v>
      </c>
      <c r="BM37">
        <v>95.087601486268397</v>
      </c>
      <c r="BN37">
        <v>9.0101390430429293E-2</v>
      </c>
      <c r="BO37">
        <v>1</v>
      </c>
      <c r="BP37">
        <v>0.125</v>
      </c>
      <c r="BQ37">
        <v>0</v>
      </c>
      <c r="BR37">
        <v>1.5204081632653061</v>
      </c>
      <c r="BS37">
        <v>702.14699999999993</v>
      </c>
      <c r="BT37">
        <v>1.8707720507081211</v>
      </c>
      <c r="BU37">
        <v>0.30560760418832406</v>
      </c>
      <c r="BV37">
        <v>-32.653415006933898</v>
      </c>
      <c r="BW37">
        <v>4620.4009999999998</v>
      </c>
    </row>
    <row r="38" spans="1:75" x14ac:dyDescent="0.25">
      <c r="A38" s="1">
        <v>39478</v>
      </c>
      <c r="B38">
        <v>1.076107296715761</v>
      </c>
      <c r="C38">
        <v>0.86099963680634084</v>
      </c>
      <c r="D38">
        <v>0.86366461467545386</v>
      </c>
      <c r="E38">
        <v>1.2459782170422</v>
      </c>
      <c r="F38">
        <v>0.99691433708892374</v>
      </c>
      <c r="G38">
        <v>1.249834785885982</v>
      </c>
      <c r="H38">
        <v>111356667100</v>
      </c>
      <c r="I38">
        <v>2416082162101</v>
      </c>
      <c r="J38">
        <v>-17.243342175417752</v>
      </c>
      <c r="K38">
        <v>-11.952294170834991</v>
      </c>
      <c r="L38">
        <v>-5.7439531829857842</v>
      </c>
      <c r="M38">
        <v>36.166900634765618</v>
      </c>
      <c r="N38">
        <v>5.5166997909545898</v>
      </c>
      <c r="O38">
        <v>53</v>
      </c>
      <c r="P38">
        <v>17.399999999999999</v>
      </c>
      <c r="Q38">
        <v>23.64</v>
      </c>
      <c r="R38">
        <v>5.43</v>
      </c>
      <c r="S38">
        <v>17.057706497993692</v>
      </c>
      <c r="T38">
        <v>5143.988695264301</v>
      </c>
      <c r="U38">
        <v>4780.4895999999999</v>
      </c>
      <c r="V38">
        <v>-146.77501172012035</v>
      </c>
      <c r="W38">
        <v>4950.2998541666666</v>
      </c>
      <c r="X38">
        <v>-182.21968000000197</v>
      </c>
      <c r="Y38">
        <v>159.83699999999953</v>
      </c>
      <c r="Z38">
        <v>-5.2775525746027325</v>
      </c>
      <c r="AA38">
        <v>5199.2888212049756</v>
      </c>
      <c r="AB38">
        <v>-0.32533708644719239</v>
      </c>
      <c r="AC38">
        <v>-123.89816666666593</v>
      </c>
      <c r="AD38">
        <v>-7.7306654233354655</v>
      </c>
      <c r="AE38">
        <v>10.707898936308339</v>
      </c>
      <c r="AF38">
        <v>10.36944451446932</v>
      </c>
      <c r="AG38">
        <v>23.849113595901137</v>
      </c>
      <c r="AH38">
        <v>-98.385440947702449</v>
      </c>
      <c r="AI38">
        <v>-341.82318181818209</v>
      </c>
      <c r="AJ38">
        <v>-18.889817342379903</v>
      </c>
      <c r="AK38">
        <v>16.003519598966065</v>
      </c>
      <c r="AL38">
        <v>-2333.7775714130612</v>
      </c>
      <c r="AM38">
        <v>-0.84799801718532986</v>
      </c>
      <c r="AN38">
        <v>-39.369941891194635</v>
      </c>
      <c r="AO38">
        <v>98.761095783276517</v>
      </c>
      <c r="AP38">
        <v>110.86619452049544</v>
      </c>
      <c r="AQ38">
        <v>57.588756947995847</v>
      </c>
      <c r="AR38">
        <v>50</v>
      </c>
      <c r="AS38">
        <v>1.1914951203210233</v>
      </c>
      <c r="AT38">
        <v>7400.530000000007</v>
      </c>
      <c r="AU38">
        <v>55.906607061291062</v>
      </c>
      <c r="AV38">
        <v>8907168181.7600002</v>
      </c>
      <c r="AW38">
        <v>11112206761.372644</v>
      </c>
      <c r="AX38">
        <v>766735500694</v>
      </c>
      <c r="AY38">
        <v>11761553.24555161</v>
      </c>
      <c r="AZ38">
        <v>4950.2998541666666</v>
      </c>
      <c r="BA38">
        <v>5271.789499999999</v>
      </c>
      <c r="BB38">
        <v>4721.3872499999998</v>
      </c>
      <c r="BC38">
        <v>5414.9638142857148</v>
      </c>
      <c r="BD38">
        <v>4706.1106666666656</v>
      </c>
      <c r="BE38">
        <v>0.7404573824771602</v>
      </c>
      <c r="BF38">
        <v>36516240.600000001</v>
      </c>
      <c r="BG38">
        <v>-2088560.8443479538</v>
      </c>
      <c r="BH38">
        <v>-5.4816243303545304</v>
      </c>
      <c r="BI38">
        <v>14671663.436292388</v>
      </c>
      <c r="BJ38">
        <v>11048103.449720856</v>
      </c>
      <c r="BK38">
        <v>7.167553370989746E-3</v>
      </c>
      <c r="BL38">
        <v>-1076.049</v>
      </c>
      <c r="BM38">
        <v>91.143279397764871</v>
      </c>
      <c r="BN38">
        <v>-0.14665651362239099</v>
      </c>
      <c r="BO38">
        <v>1</v>
      </c>
      <c r="BP38">
        <v>9.0909090909090912E-2</v>
      </c>
      <c r="BQ38">
        <v>0</v>
      </c>
      <c r="BR38">
        <v>1.4811693908332564</v>
      </c>
      <c r="BS38">
        <v>1150.7749999999996</v>
      </c>
      <c r="BT38">
        <v>2.7260455885281178</v>
      </c>
      <c r="BU38">
        <v>0.4075804007458057</v>
      </c>
      <c r="BV38">
        <v>35.359298633263023</v>
      </c>
      <c r="BW38">
        <v>4674.55</v>
      </c>
    </row>
    <row r="39" spans="1:75" x14ac:dyDescent="0.25">
      <c r="A39" s="1">
        <v>39507</v>
      </c>
      <c r="B39">
        <v>1.0948693675368291</v>
      </c>
      <c r="C39">
        <v>0.95046587944816407</v>
      </c>
      <c r="D39">
        <v>1.0110149599199421</v>
      </c>
      <c r="E39">
        <v>1.0829408178327331</v>
      </c>
      <c r="F39">
        <v>0.94011059888117565</v>
      </c>
      <c r="G39">
        <v>1.1519291656976729</v>
      </c>
      <c r="H39">
        <v>49736789900</v>
      </c>
      <c r="I39">
        <v>1011895642018</v>
      </c>
      <c r="J39">
        <v>-0.78103514029187471</v>
      </c>
      <c r="K39">
        <v>2.7762869333081812</v>
      </c>
      <c r="L39">
        <v>8.4530756966729292</v>
      </c>
      <c r="M39">
        <v>35.513099670410163</v>
      </c>
      <c r="N39">
        <v>5.4243998527526864</v>
      </c>
      <c r="O39">
        <v>53.4</v>
      </c>
      <c r="P39">
        <v>15.4</v>
      </c>
      <c r="Q39">
        <v>18.5</v>
      </c>
      <c r="R39">
        <v>6.1</v>
      </c>
      <c r="S39">
        <v>19.083093153455181</v>
      </c>
      <c r="T39">
        <v>4953.3098684589795</v>
      </c>
      <c r="U39">
        <v>4594.3379999999997</v>
      </c>
      <c r="V39">
        <v>-125.94167403182382</v>
      </c>
      <c r="W39">
        <v>4701.6385</v>
      </c>
      <c r="X39">
        <v>-325.99988000000121</v>
      </c>
      <c r="Y39">
        <v>-622.26299999999992</v>
      </c>
      <c r="Z39">
        <v>-1.5207069699830256</v>
      </c>
      <c r="AA39">
        <v>4924.2452557213064</v>
      </c>
      <c r="AB39">
        <v>-0.40260003251738352</v>
      </c>
      <c r="AC39">
        <v>33.136166666666213</v>
      </c>
      <c r="AD39">
        <v>-1.7332111321028032</v>
      </c>
      <c r="AE39">
        <v>35.487047069256654</v>
      </c>
      <c r="AF39">
        <v>28.678317584053445</v>
      </c>
      <c r="AG39">
        <v>45.538565385640617</v>
      </c>
      <c r="AH39">
        <v>-62.053869139492733</v>
      </c>
      <c r="AI39">
        <v>-71.244000000000597</v>
      </c>
      <c r="AJ39">
        <v>-2.9387776459048403</v>
      </c>
      <c r="AK39">
        <v>23.660132328727784</v>
      </c>
      <c r="AL39">
        <v>477.39847928539149</v>
      </c>
      <c r="AM39">
        <v>-0.21452318395303643</v>
      </c>
      <c r="AN39">
        <v>8.7317413635595642</v>
      </c>
      <c r="AO39">
        <v>58.069516690206349</v>
      </c>
      <c r="AP39">
        <v>99.719426816421048</v>
      </c>
      <c r="AQ39">
        <v>54.47823228894012</v>
      </c>
      <c r="AR39">
        <v>41.666666666666671</v>
      </c>
      <c r="AS39">
        <v>0.60564443135089063</v>
      </c>
      <c r="AT39">
        <v>7175.9170000000067</v>
      </c>
      <c r="AU39">
        <v>40.81727387827975</v>
      </c>
      <c r="AV39">
        <v>8770802738.7600002</v>
      </c>
      <c r="AW39">
        <v>11204194448.231592</v>
      </c>
      <c r="AX39">
        <v>753098956394</v>
      </c>
      <c r="AY39">
        <v>-82450400.445418715</v>
      </c>
      <c r="AZ39">
        <v>4701.6385</v>
      </c>
      <c r="BA39">
        <v>4829.3388461538461</v>
      </c>
      <c r="BB39">
        <v>4624.277</v>
      </c>
      <c r="BC39">
        <v>5059.3723528571427</v>
      </c>
      <c r="BD39">
        <v>4908.9633333333322</v>
      </c>
      <c r="BE39">
        <v>0.73045580732070881</v>
      </c>
      <c r="BF39">
        <v>29053962.600000001</v>
      </c>
      <c r="BG39">
        <v>-4027865.3283722117</v>
      </c>
      <c r="BH39">
        <v>-18.818672805217044</v>
      </c>
      <c r="BI39">
        <v>10871469.119196936</v>
      </c>
      <c r="BJ39">
        <v>5177410.6691851383</v>
      </c>
      <c r="BK39">
        <v>-8.6621985222962328E-2</v>
      </c>
      <c r="BL39">
        <v>-141.53399999999965</v>
      </c>
      <c r="BM39">
        <v>92.066002414626411</v>
      </c>
      <c r="BN39">
        <v>-4.8145466333482115E-2</v>
      </c>
      <c r="BO39">
        <v>1</v>
      </c>
      <c r="BP39">
        <v>0</v>
      </c>
      <c r="BQ39">
        <v>0</v>
      </c>
      <c r="BR39">
        <v>1.2564935064935063</v>
      </c>
      <c r="BS39">
        <v>667.66700000000037</v>
      </c>
      <c r="BT39">
        <v>3.3606514557579383</v>
      </c>
      <c r="BU39">
        <v>0.28452369527025567</v>
      </c>
      <c r="BV39">
        <v>-0.39213363418748748</v>
      </c>
      <c r="BW39">
        <v>3790.53</v>
      </c>
    </row>
    <row r="40" spans="1:75" x14ac:dyDescent="0.25">
      <c r="A40" s="1">
        <v>39538</v>
      </c>
      <c r="B40">
        <v>1.0404243304899079</v>
      </c>
      <c r="C40">
        <v>0.78688933656145166</v>
      </c>
      <c r="D40">
        <v>0.81538956296712983</v>
      </c>
      <c r="E40">
        <v>1.2759843610260311</v>
      </c>
      <c r="F40">
        <v>0.96504710423080675</v>
      </c>
      <c r="G40">
        <v>1.32219904648391</v>
      </c>
      <c r="H40">
        <v>72907582300</v>
      </c>
      <c r="I40">
        <v>1358896775750</v>
      </c>
      <c r="J40">
        <v>-18.631551529100712</v>
      </c>
      <c r="K40">
        <v>-19.172859549493239</v>
      </c>
      <c r="L40">
        <v>-20.039457317546979</v>
      </c>
      <c r="M40">
        <v>27.095199584960941</v>
      </c>
      <c r="N40">
        <v>4.2544999122619629</v>
      </c>
      <c r="O40">
        <v>58.4</v>
      </c>
      <c r="P40">
        <v>15.4</v>
      </c>
      <c r="Q40">
        <v>17.350000000000001</v>
      </c>
      <c r="R40">
        <v>6.62</v>
      </c>
      <c r="S40">
        <v>11.105012544486389</v>
      </c>
      <c r="T40">
        <v>4438.5349298941455</v>
      </c>
      <c r="U40">
        <v>3855.55</v>
      </c>
      <c r="V40">
        <v>-238.5894445726999</v>
      </c>
      <c r="W40">
        <v>3955.9029583333331</v>
      </c>
      <c r="X40">
        <v>-714.46429999999918</v>
      </c>
      <c r="Y40">
        <v>-1790.2829999999999</v>
      </c>
      <c r="Z40">
        <v>-8.82258509306779</v>
      </c>
      <c r="AA40">
        <v>3674.9878399999998</v>
      </c>
      <c r="AB40">
        <v>-0.86690119889035466</v>
      </c>
      <c r="AC40">
        <v>-36.604833333333772</v>
      </c>
      <c r="AD40">
        <v>-3.1183974291882346</v>
      </c>
      <c r="AE40">
        <v>36.226255807168322</v>
      </c>
      <c r="AF40">
        <v>37.165663741028773</v>
      </c>
      <c r="AG40">
        <v>36.411507703511745</v>
      </c>
      <c r="AH40">
        <v>-73.206397556211172</v>
      </c>
      <c r="AI40">
        <v>-99.705545454545245</v>
      </c>
      <c r="AJ40">
        <v>-9.726932383256802</v>
      </c>
      <c r="AK40">
        <v>34.04827536939073</v>
      </c>
      <c r="AL40">
        <v>562.47973821353651</v>
      </c>
      <c r="AM40">
        <v>-0.26877543448971325</v>
      </c>
      <c r="AN40">
        <v>-14.543616589060026</v>
      </c>
      <c r="AO40">
        <v>85.201542283222508</v>
      </c>
      <c r="AP40">
        <v>126.90103971091314</v>
      </c>
      <c r="AQ40">
        <v>46.52684647822646</v>
      </c>
      <c r="AR40">
        <v>58.333333333333336</v>
      </c>
      <c r="AS40">
        <v>0.71307342619863179</v>
      </c>
      <c r="AT40">
        <v>6700.3760000000057</v>
      </c>
      <c r="AU40">
        <v>59.633918147312315</v>
      </c>
      <c r="AV40">
        <v>8719813431.7600002</v>
      </c>
      <c r="AW40">
        <v>10689547909.238888</v>
      </c>
      <c r="AX40">
        <v>742392673094</v>
      </c>
      <c r="AY40">
        <v>-52164743.696214132</v>
      </c>
      <c r="AZ40">
        <v>3955.9029583333331</v>
      </c>
      <c r="BA40">
        <v>4257.7255384615382</v>
      </c>
      <c r="BB40">
        <v>3855.8872499999998</v>
      </c>
      <c r="BC40">
        <v>4199.0438714285719</v>
      </c>
      <c r="BD40">
        <v>3983.5013333333336</v>
      </c>
      <c r="BE40">
        <v>0.86477520431801413</v>
      </c>
      <c r="BF40">
        <v>32764182.399999999</v>
      </c>
      <c r="BG40">
        <v>-341906.02914103511</v>
      </c>
      <c r="BH40">
        <v>2.1764608313460525</v>
      </c>
      <c r="BI40">
        <v>14733898.238639357</v>
      </c>
      <c r="BJ40">
        <v>6032173.7154779593</v>
      </c>
      <c r="BK40">
        <v>-0.32472916262495288</v>
      </c>
      <c r="BL40">
        <v>-408.42999999999984</v>
      </c>
      <c r="BM40">
        <v>66.132077825350947</v>
      </c>
      <c r="BN40">
        <v>7.0127396432689715E-3</v>
      </c>
      <c r="BO40">
        <v>0.8571428571428571</v>
      </c>
      <c r="BP40">
        <v>0</v>
      </c>
      <c r="BQ40">
        <v>0.22222222222222221</v>
      </c>
      <c r="BR40">
        <v>1.022739291380222</v>
      </c>
      <c r="BS40">
        <v>1178.6170000000002</v>
      </c>
      <c r="BT40">
        <v>2.7985855029902411</v>
      </c>
      <c r="BU40">
        <v>0.39734135130113957</v>
      </c>
      <c r="BV40">
        <v>10.01825900598196</v>
      </c>
      <c r="BW40">
        <v>3959.1190000000001</v>
      </c>
    </row>
    <row r="41" spans="1:75" x14ac:dyDescent="0.25">
      <c r="A41" s="1">
        <v>39568</v>
      </c>
      <c r="B41">
        <v>1.0514547696296981</v>
      </c>
      <c r="C41">
        <v>0.82684544635073565</v>
      </c>
      <c r="D41">
        <v>1.048421086638978</v>
      </c>
      <c r="E41">
        <v>1.00289357303986</v>
      </c>
      <c r="F41">
        <v>0.7886577796726999</v>
      </c>
      <c r="G41">
        <v>1.2716460788050179</v>
      </c>
      <c r="H41">
        <v>90061639700</v>
      </c>
      <c r="I41">
        <v>1484353274960</v>
      </c>
      <c r="J41">
        <v>10.67849396683753</v>
      </c>
      <c r="K41">
        <v>2.6264368661348181</v>
      </c>
      <c r="L41">
        <v>-3.4845842014708861</v>
      </c>
      <c r="M41">
        <v>27.507900238037109</v>
      </c>
      <c r="N41">
        <v>4.4116997718811044</v>
      </c>
      <c r="O41">
        <v>59.2</v>
      </c>
      <c r="P41">
        <v>17.8</v>
      </c>
      <c r="Q41">
        <v>19.38</v>
      </c>
      <c r="R41">
        <v>7.95</v>
      </c>
      <c r="S41">
        <v>9.1216484432634211</v>
      </c>
      <c r="T41">
        <v>4081.5578110967417</v>
      </c>
      <c r="U41">
        <v>3808.558</v>
      </c>
      <c r="V41">
        <v>-67.612220547534889</v>
      </c>
      <c r="W41">
        <v>3696.2196249999997</v>
      </c>
      <c r="X41">
        <v>-453.37130000000161</v>
      </c>
      <c r="Y41">
        <v>-1729.4239999999995</v>
      </c>
      <c r="Z41">
        <v>-2.8357251277511422</v>
      </c>
      <c r="AA41">
        <v>3225.5086959846399</v>
      </c>
      <c r="AB41">
        <v>-0.42716383752612119</v>
      </c>
      <c r="AC41">
        <v>72.319166666666661</v>
      </c>
      <c r="AD41">
        <v>11.011657135422679</v>
      </c>
      <c r="AE41">
        <v>81.117355060661239</v>
      </c>
      <c r="AF41">
        <v>84.841039985737055</v>
      </c>
      <c r="AG41">
        <v>74.492444447201706</v>
      </c>
      <c r="AH41">
        <v>118.33503333119305</v>
      </c>
      <c r="AI41">
        <v>394.25599999999986</v>
      </c>
      <c r="AJ41">
        <v>11.955681700250002</v>
      </c>
      <c r="AK41">
        <v>63.21112053162625</v>
      </c>
      <c r="AL41">
        <v>3641.571948436268</v>
      </c>
      <c r="AM41">
        <v>0.34986947488057463</v>
      </c>
      <c r="AN41">
        <v>109.14135517688281</v>
      </c>
      <c r="AO41">
        <v>1.350648738187975</v>
      </c>
      <c r="AP41">
        <v>218.67813098566501</v>
      </c>
      <c r="AQ41">
        <v>93.656285576537471</v>
      </c>
      <c r="AR41">
        <v>58.333333333333336</v>
      </c>
      <c r="AS41">
        <v>1.4167542024438495</v>
      </c>
      <c r="AT41">
        <v>7041.677000000007</v>
      </c>
      <c r="AU41">
        <v>49.364408843387636</v>
      </c>
      <c r="AV41">
        <v>8971161824.7600002</v>
      </c>
      <c r="AW41">
        <v>11752865590.588036</v>
      </c>
      <c r="AX41">
        <v>762261794394</v>
      </c>
      <c r="AY41">
        <v>100799645.91915135</v>
      </c>
      <c r="AZ41">
        <v>3696.2196249999997</v>
      </c>
      <c r="BA41">
        <v>3667.5326153846154</v>
      </c>
      <c r="BB41">
        <v>3763.3587500000003</v>
      </c>
      <c r="BC41">
        <v>3794.5612728571432</v>
      </c>
      <c r="BD41">
        <v>4693.3079999999991</v>
      </c>
      <c r="BE41">
        <v>1.0956490744713532</v>
      </c>
      <c r="BF41">
        <v>68934167.799999997</v>
      </c>
      <c r="BG41">
        <v>7439632.9715993218</v>
      </c>
      <c r="BH41">
        <v>14.922344085700995</v>
      </c>
      <c r="BI41">
        <v>33207067.627086792</v>
      </c>
      <c r="BJ41">
        <v>23776856.075834118</v>
      </c>
      <c r="BK41">
        <v>0.42873318464845445</v>
      </c>
      <c r="BL41">
        <v>422.79199999999992</v>
      </c>
      <c r="BM41">
        <v>78.855084087984423</v>
      </c>
      <c r="BN41">
        <v>0.14460009916347552</v>
      </c>
      <c r="BO41">
        <v>0.8571428571428571</v>
      </c>
      <c r="BP41">
        <v>0.1</v>
      </c>
      <c r="BQ41">
        <v>0</v>
      </c>
      <c r="BR41">
        <v>1.0097286226318485</v>
      </c>
      <c r="BS41">
        <v>848.18499999999995</v>
      </c>
      <c r="BT41">
        <v>3.798767243595937</v>
      </c>
      <c r="BU41">
        <v>0.25090300861722165</v>
      </c>
      <c r="BV41">
        <v>-2.1532123474232576</v>
      </c>
      <c r="BW41">
        <v>3611.33</v>
      </c>
    </row>
    <row r="42" spans="1:75" x14ac:dyDescent="0.25">
      <c r="A42" s="1">
        <v>39599</v>
      </c>
      <c r="B42">
        <v>1.015033577305507</v>
      </c>
      <c r="C42">
        <v>0.88001978475856313</v>
      </c>
      <c r="D42">
        <v>0.89941203602698938</v>
      </c>
      <c r="E42">
        <v>1.128552361595313</v>
      </c>
      <c r="F42">
        <v>0.9784389684686805</v>
      </c>
      <c r="G42">
        <v>1.153421314935533</v>
      </c>
      <c r="H42">
        <v>83916786000</v>
      </c>
      <c r="I42">
        <v>1415899900333</v>
      </c>
      <c r="J42">
        <v>-10.38997188639504</v>
      </c>
      <c r="K42">
        <v>-7.7055048679546161</v>
      </c>
      <c r="L42">
        <v>-3.7801760514124649</v>
      </c>
      <c r="M42">
        <v>25.388900756835941</v>
      </c>
      <c r="N42">
        <v>4.1003999710083008</v>
      </c>
      <c r="O42">
        <v>53.3</v>
      </c>
      <c r="P42">
        <v>15.7</v>
      </c>
      <c r="Q42">
        <v>19.84</v>
      </c>
      <c r="R42">
        <v>8.1199999999999992</v>
      </c>
      <c r="S42">
        <v>9.2695548286726428</v>
      </c>
      <c r="T42">
        <v>3921.4033413489515</v>
      </c>
      <c r="U42">
        <v>3600.7683999999999</v>
      </c>
      <c r="V42">
        <v>-56.673790652654588</v>
      </c>
      <c r="W42">
        <v>3691.7057187500004</v>
      </c>
      <c r="X42">
        <v>-65.130459999999857</v>
      </c>
      <c r="Y42">
        <v>-1126.0780000000004</v>
      </c>
      <c r="Z42">
        <v>-1.8501573956147641</v>
      </c>
      <c r="AA42">
        <v>3862.2886522164099</v>
      </c>
      <c r="AB42">
        <v>-0.11347948837482295</v>
      </c>
      <c r="AC42">
        <v>9.6444999999994252</v>
      </c>
      <c r="AD42">
        <v>-3.0137493624193623</v>
      </c>
      <c r="AE42">
        <v>18.397491993975265</v>
      </c>
      <c r="AF42">
        <v>17.208471631188658</v>
      </c>
      <c r="AG42">
        <v>39.764452628401216</v>
      </c>
      <c r="AH42">
        <v>-84.333383530706584</v>
      </c>
      <c r="AI42">
        <v>0</v>
      </c>
      <c r="AJ42">
        <v>-9.1668003929792992</v>
      </c>
      <c r="AK42">
        <v>35.373294385730716</v>
      </c>
      <c r="AL42">
        <v>-421.012463064065</v>
      </c>
      <c r="AM42">
        <v>-0.67163230360743631</v>
      </c>
      <c r="AN42">
        <v>0</v>
      </c>
      <c r="AO42">
        <v>84.593162454045029</v>
      </c>
      <c r="AP42">
        <v>268.05776337669221</v>
      </c>
      <c r="AQ42">
        <v>139.32153805217936</v>
      </c>
      <c r="AR42">
        <v>41.666666666666671</v>
      </c>
      <c r="AS42">
        <v>1.4218460223495826</v>
      </c>
      <c r="AT42">
        <v>6783.6470000000063</v>
      </c>
      <c r="AU42">
        <v>51.898738613874755</v>
      </c>
      <c r="AV42">
        <v>8793121800.7600002</v>
      </c>
      <c r="AW42">
        <v>11427372923.136431</v>
      </c>
      <c r="AX42">
        <v>754525394394</v>
      </c>
      <c r="AY42">
        <v>117905994.43897621</v>
      </c>
      <c r="AZ42">
        <v>3691.7057187500004</v>
      </c>
      <c r="BA42">
        <v>3792.4399230769236</v>
      </c>
      <c r="BB42">
        <v>3604.3720000000003</v>
      </c>
      <c r="BC42">
        <v>3975.7609285714288</v>
      </c>
      <c r="BD42">
        <v>3656.0120000000002</v>
      </c>
      <c r="BE42">
        <v>0</v>
      </c>
      <c r="BF42">
        <v>28398276.800000001</v>
      </c>
      <c r="BG42">
        <v>-4614697.1610968113</v>
      </c>
      <c r="BH42">
        <v>-35.06094582538136</v>
      </c>
      <c r="BI42">
        <v>13656233.140829638</v>
      </c>
      <c r="BJ42">
        <v>6283049.512411491</v>
      </c>
      <c r="BK42">
        <v>0.26702600286377359</v>
      </c>
      <c r="BL42">
        <v>-364.45200000000023</v>
      </c>
      <c r="BM42">
        <v>95.945268106785747</v>
      </c>
      <c r="BN42">
        <v>-7.734706975242156E-2</v>
      </c>
      <c r="BO42">
        <v>1</v>
      </c>
      <c r="BP42">
        <v>0</v>
      </c>
      <c r="BQ42">
        <v>0</v>
      </c>
      <c r="BR42">
        <v>1.035959809624537</v>
      </c>
      <c r="BS42">
        <v>542.10899999999992</v>
      </c>
      <c r="BT42">
        <v>3.1420413592894101</v>
      </c>
      <c r="BU42">
        <v>0.33793299775475888</v>
      </c>
      <c r="BV42">
        <v>-20.497254852340678</v>
      </c>
      <c r="BW42">
        <v>2791.819</v>
      </c>
    </row>
    <row r="43" spans="1:75" x14ac:dyDescent="0.25">
      <c r="A43" s="1">
        <v>39629</v>
      </c>
      <c r="B43">
        <v>1.013955759542297</v>
      </c>
      <c r="C43">
        <v>0.7476925110978897</v>
      </c>
      <c r="D43">
        <v>0.77545487321101902</v>
      </c>
      <c r="E43">
        <v>1.3075625604668499</v>
      </c>
      <c r="F43">
        <v>0.96419861029672771</v>
      </c>
      <c r="G43">
        <v>1.3561133012465689</v>
      </c>
      <c r="H43">
        <v>64993639700</v>
      </c>
      <c r="I43">
        <v>848355269873</v>
      </c>
      <c r="J43">
        <v>-22.3215513046136</v>
      </c>
      <c r="K43">
        <v>-23.228169392119099</v>
      </c>
      <c r="L43">
        <v>-25.08007309557302</v>
      </c>
      <c r="M43">
        <v>20.265300750732418</v>
      </c>
      <c r="N43">
        <v>3.364700078964233</v>
      </c>
      <c r="O43">
        <v>52</v>
      </c>
      <c r="P43">
        <v>16</v>
      </c>
      <c r="Q43">
        <v>20.6</v>
      </c>
      <c r="R43">
        <v>8.2200000000000006</v>
      </c>
      <c r="S43">
        <v>8.4019660578360043</v>
      </c>
      <c r="T43">
        <v>3363.7865938479586</v>
      </c>
      <c r="U43">
        <v>2882.0398</v>
      </c>
      <c r="V43">
        <v>-209.01762898248444</v>
      </c>
      <c r="W43">
        <v>2947.2887916666668</v>
      </c>
      <c r="X43">
        <v>-607.00824000000011</v>
      </c>
      <c r="Y43">
        <v>-2546.4559999999997</v>
      </c>
      <c r="Z43">
        <v>-11.40373881619217</v>
      </c>
      <c r="AA43">
        <v>2722.0163577599997</v>
      </c>
      <c r="AB43">
        <v>-1.0644917656842703</v>
      </c>
      <c r="AC43">
        <v>-3.7743333333337432</v>
      </c>
      <c r="AD43">
        <v>-3.1408522307266109</v>
      </c>
      <c r="AE43">
        <v>43.486861828516084</v>
      </c>
      <c r="AF43">
        <v>60.840630181192211</v>
      </c>
      <c r="AG43">
        <v>33.833302711940519</v>
      </c>
      <c r="AH43">
        <v>-95.756292183754994</v>
      </c>
      <c r="AI43">
        <v>-81.733272727272833</v>
      </c>
      <c r="AJ43">
        <v>-9.4926689820150365</v>
      </c>
      <c r="AK43">
        <v>27.38147590263052</v>
      </c>
      <c r="AL43">
        <v>-1034.6617886081422</v>
      </c>
      <c r="AM43">
        <v>-0.61488293806429251</v>
      </c>
      <c r="AN43">
        <v>-19.579963304635339</v>
      </c>
      <c r="AO43">
        <v>79.599755077048684</v>
      </c>
      <c r="AP43">
        <v>135.35110148100699</v>
      </c>
      <c r="AQ43">
        <v>24.194846931151716</v>
      </c>
      <c r="AR43">
        <v>50</v>
      </c>
      <c r="AS43">
        <v>0.73259107817885738</v>
      </c>
      <c r="AT43">
        <v>6096.0040000000045</v>
      </c>
      <c r="AU43">
        <v>56.380285568355937</v>
      </c>
      <c r="AV43">
        <v>8621798177.7600002</v>
      </c>
      <c r="AW43">
        <v>10801528627.906593</v>
      </c>
      <c r="AX43">
        <v>742452113294</v>
      </c>
      <c r="AY43">
        <v>-52246148.201549932</v>
      </c>
      <c r="AZ43">
        <v>2947.2887916666668</v>
      </c>
      <c r="BA43">
        <v>3211.0449230769227</v>
      </c>
      <c r="BB43">
        <v>2829.7825000000003</v>
      </c>
      <c r="BC43">
        <v>3090.1365314285717</v>
      </c>
      <c r="BD43">
        <v>2890.6020000000003</v>
      </c>
      <c r="BE43">
        <v>0.68612567598230001</v>
      </c>
      <c r="BF43">
        <v>36599798.200000003</v>
      </c>
      <c r="BG43">
        <v>-134901.3429335785</v>
      </c>
      <c r="BH43">
        <v>9.0366044886397585</v>
      </c>
      <c r="BI43">
        <v>11513618.47854412</v>
      </c>
      <c r="BJ43">
        <v>8845355.6518813055</v>
      </c>
      <c r="BK43">
        <v>-0.38028856999080357</v>
      </c>
      <c r="BL43">
        <v>-292.81399999999985</v>
      </c>
      <c r="BM43">
        <v>79.90286821811921</v>
      </c>
      <c r="BN43">
        <v>-1.7890536944766118E-2</v>
      </c>
      <c r="BO43">
        <v>0.8571428571428571</v>
      </c>
      <c r="BP43">
        <v>7.1428571428571425E-2</v>
      </c>
      <c r="BQ43">
        <v>0</v>
      </c>
      <c r="BR43">
        <v>0.89994085516473576</v>
      </c>
      <c r="BS43">
        <v>958.61000000000013</v>
      </c>
      <c r="BT43">
        <v>3.1546227739868482</v>
      </c>
      <c r="BU43">
        <v>0.45500161507366016</v>
      </c>
      <c r="BV43">
        <v>12.530167513792431</v>
      </c>
      <c r="BW43">
        <v>2805.21</v>
      </c>
    </row>
    <row r="44" spans="1:75" x14ac:dyDescent="0.25">
      <c r="A44" s="1">
        <v>39660</v>
      </c>
      <c r="B44">
        <v>1.0920657546187389</v>
      </c>
      <c r="C44">
        <v>0.93500381359640883</v>
      </c>
      <c r="D44">
        <v>1.0021488320749361</v>
      </c>
      <c r="E44">
        <v>1.089724120475829</v>
      </c>
      <c r="F44">
        <v>0.93299895551491685</v>
      </c>
      <c r="G44">
        <v>1.1679800004432119</v>
      </c>
      <c r="H44">
        <v>96173085700</v>
      </c>
      <c r="I44">
        <v>1170271061140</v>
      </c>
      <c r="J44">
        <v>-0.53001202880478271</v>
      </c>
      <c r="K44">
        <v>1.865447257684161</v>
      </c>
      <c r="L44">
        <v>7.2324641150706137</v>
      </c>
      <c r="M44">
        <v>20.444900512695309</v>
      </c>
      <c r="N44">
        <v>3.3652000427246089</v>
      </c>
      <c r="O44">
        <v>48.4</v>
      </c>
      <c r="P44">
        <v>16</v>
      </c>
      <c r="Q44">
        <v>21.21</v>
      </c>
      <c r="R44">
        <v>8.84</v>
      </c>
      <c r="S44">
        <v>10.366492200841448</v>
      </c>
      <c r="T44">
        <v>3120.0011091640936</v>
      </c>
      <c r="U44">
        <v>2899.0554000000002</v>
      </c>
      <c r="V44">
        <v>-39.43289541204831</v>
      </c>
      <c r="W44">
        <v>2877.6356354166669</v>
      </c>
      <c r="X44">
        <v>-163.39265999999998</v>
      </c>
      <c r="Y44">
        <v>-1815.1909999999998</v>
      </c>
      <c r="Z44">
        <v>0.19791144013837536</v>
      </c>
      <c r="AA44">
        <v>2997.6039999999998</v>
      </c>
      <c r="AB44">
        <v>-9.6904844517652883E-2</v>
      </c>
      <c r="AC44">
        <v>-47.031833333333452</v>
      </c>
      <c r="AD44">
        <v>-2.2883567063702506</v>
      </c>
      <c r="AE44">
        <v>51.039560188066979</v>
      </c>
      <c r="AF44">
        <v>67.245668497206665</v>
      </c>
      <c r="AG44">
        <v>34.718035703109365</v>
      </c>
      <c r="AH44">
        <v>-48.964897957043</v>
      </c>
      <c r="AI44">
        <v>-77.088454545454624</v>
      </c>
      <c r="AJ44">
        <v>-1.6743551214362173</v>
      </c>
      <c r="AK44">
        <v>32.05472541088475</v>
      </c>
      <c r="AL44">
        <v>-2265.153150494119</v>
      </c>
      <c r="AM44">
        <v>0.48151533585700146</v>
      </c>
      <c r="AN44">
        <v>-40.919145782972819</v>
      </c>
      <c r="AO44">
        <v>62.567580308000402</v>
      </c>
      <c r="AP44">
        <v>199.86027895694573</v>
      </c>
      <c r="AQ44">
        <v>86.66949853528962</v>
      </c>
      <c r="AR44">
        <v>41.666666666666671</v>
      </c>
      <c r="AS44">
        <v>1.0940130123525982</v>
      </c>
      <c r="AT44">
        <v>6058.5050000000028</v>
      </c>
      <c r="AU44">
        <v>33.553261991223422</v>
      </c>
      <c r="AV44">
        <v>8575385454.7600002</v>
      </c>
      <c r="AW44">
        <v>11126133653.941563</v>
      </c>
      <c r="AX44">
        <v>744557478794</v>
      </c>
      <c r="AY44">
        <v>68717528.672039628</v>
      </c>
      <c r="AZ44">
        <v>2877.6356354166669</v>
      </c>
      <c r="BA44">
        <v>2865.224730769231</v>
      </c>
      <c r="BB44">
        <v>2896.1855</v>
      </c>
      <c r="BC44">
        <v>3049.7511371428568</v>
      </c>
      <c r="BD44">
        <v>2982.5823333333342</v>
      </c>
      <c r="BE44">
        <v>0.71914394499596612</v>
      </c>
      <c r="BF44">
        <v>34733552.399999999</v>
      </c>
      <c r="BG44">
        <v>-1600054.0141181231</v>
      </c>
      <c r="BH44">
        <v>-8.0537930098313648</v>
      </c>
      <c r="BI44">
        <v>11232848.45681314</v>
      </c>
      <c r="BJ44">
        <v>6197700.6703180075</v>
      </c>
      <c r="BK44">
        <v>0.38749900938804527</v>
      </c>
      <c r="BL44">
        <v>-47.768999999999778</v>
      </c>
      <c r="BM44">
        <v>74.152092663880381</v>
      </c>
      <c r="BN44">
        <v>-3.6413206784534661E-3</v>
      </c>
      <c r="BO44">
        <v>1</v>
      </c>
      <c r="BP44">
        <v>8.3333333333333329E-2</v>
      </c>
      <c r="BQ44">
        <v>0</v>
      </c>
      <c r="BR44">
        <v>0.75105618490241288</v>
      </c>
      <c r="BS44">
        <v>439.64700000000039</v>
      </c>
      <c r="BT44">
        <v>2.6377126475777657</v>
      </c>
      <c r="BU44">
        <v>0.18635801819111322</v>
      </c>
      <c r="BV44">
        <v>-29.507486342693912</v>
      </c>
      <c r="BW44">
        <v>2391.64</v>
      </c>
    </row>
    <row r="45" spans="1:75" x14ac:dyDescent="0.25">
      <c r="A45" s="1">
        <v>39691</v>
      </c>
      <c r="B45">
        <v>1.029631139759444</v>
      </c>
      <c r="C45">
        <v>0.81614953826518066</v>
      </c>
      <c r="D45">
        <v>0.85841149152424345</v>
      </c>
      <c r="E45">
        <v>1.199461039286849</v>
      </c>
      <c r="F45">
        <v>0.95076725594152978</v>
      </c>
      <c r="G45">
        <v>1.261571674656635</v>
      </c>
      <c r="H45">
        <v>56088120500</v>
      </c>
      <c r="I45">
        <v>587820804122</v>
      </c>
      <c r="J45">
        <v>-8.7162674207977524</v>
      </c>
      <c r="K45">
        <v>-16.645907369213749</v>
      </c>
      <c r="L45">
        <v>-23.533574151279151</v>
      </c>
      <c r="M45">
        <v>17.184299468994141</v>
      </c>
      <c r="N45">
        <v>2.8701000213623051</v>
      </c>
      <c r="O45">
        <v>48.4</v>
      </c>
      <c r="P45">
        <v>14.7</v>
      </c>
      <c r="Q45">
        <v>20.47</v>
      </c>
      <c r="R45">
        <v>10.029999999999999</v>
      </c>
      <c r="S45">
        <v>6.6838407077580015</v>
      </c>
      <c r="T45">
        <v>2794.3395334157376</v>
      </c>
      <c r="U45">
        <v>2356.9753999999994</v>
      </c>
      <c r="V45">
        <v>-122.0223271961313</v>
      </c>
      <c r="W45">
        <v>2412.8359062499999</v>
      </c>
      <c r="X45">
        <v>-327.60446000000138</v>
      </c>
      <c r="Y45">
        <v>-2282.9100000000003</v>
      </c>
      <c r="Z45">
        <v>-7.5292929537773752</v>
      </c>
      <c r="AA45">
        <v>2302.9968687999999</v>
      </c>
      <c r="AB45">
        <v>-0.74974048119505177</v>
      </c>
      <c r="AC45">
        <v>-14.03516666666701</v>
      </c>
      <c r="AD45">
        <v>-6.9795236549103079E-2</v>
      </c>
      <c r="AE45">
        <v>33.909860789182154</v>
      </c>
      <c r="AF45">
        <v>27.052437502147153</v>
      </c>
      <c r="AG45">
        <v>46.69222688344383</v>
      </c>
      <c r="AH45">
        <v>-22.635211868951458</v>
      </c>
      <c r="AI45">
        <v>0</v>
      </c>
      <c r="AJ45">
        <v>-2.1692889680088023</v>
      </c>
      <c r="AK45">
        <v>42.093510580148937</v>
      </c>
      <c r="AL45">
        <v>1118.7562558840955</v>
      </c>
      <c r="AM45">
        <v>2.5636478784039102E-2</v>
      </c>
      <c r="AN45">
        <v>0</v>
      </c>
      <c r="AO45">
        <v>55.053078799399998</v>
      </c>
      <c r="AP45">
        <v>142.41519657861497</v>
      </c>
      <c r="AQ45">
        <v>37.239412361552525</v>
      </c>
      <c r="AR45">
        <v>50</v>
      </c>
      <c r="AS45">
        <v>0.80100957645618698</v>
      </c>
      <c r="AT45">
        <v>5755.4030000000039</v>
      </c>
      <c r="AU45">
        <v>47.121528938427915</v>
      </c>
      <c r="AV45">
        <v>8460920533.7600002</v>
      </c>
      <c r="AW45">
        <v>10813280056.47506</v>
      </c>
      <c r="AX45">
        <v>745946622894</v>
      </c>
      <c r="AY45">
        <v>-107854915.15580226</v>
      </c>
      <c r="AZ45">
        <v>2412.8359062499999</v>
      </c>
      <c r="BA45">
        <v>2573.5097692307691</v>
      </c>
      <c r="BB45">
        <v>2337.9937499999996</v>
      </c>
      <c r="BC45">
        <v>2544.6475085714283</v>
      </c>
      <c r="BD45">
        <v>2492.2463333333335</v>
      </c>
      <c r="BE45">
        <v>0</v>
      </c>
      <c r="BF45">
        <v>23105169.399999999</v>
      </c>
      <c r="BG45">
        <v>-2652303.2175736092</v>
      </c>
      <c r="BH45">
        <v>-10.048958119381211</v>
      </c>
      <c r="BI45">
        <v>12096969.481961265</v>
      </c>
      <c r="BJ45">
        <v>8442147.8849494383</v>
      </c>
      <c r="BK45">
        <v>-0.14012676284925943</v>
      </c>
      <c r="BL45">
        <v>-53.032000000000153</v>
      </c>
      <c r="BM45">
        <v>83.926969738229147</v>
      </c>
      <c r="BN45">
        <v>3.2713117358799747E-2</v>
      </c>
      <c r="BO45">
        <v>0.7142857142857143</v>
      </c>
      <c r="BP45">
        <v>0.1111111111111111</v>
      </c>
      <c r="BQ45">
        <v>0.18181818181818182</v>
      </c>
      <c r="BR45">
        <v>0.71708523592085238</v>
      </c>
      <c r="BS45">
        <v>594.78600000000006</v>
      </c>
      <c r="BT45">
        <v>2.7134966645670144</v>
      </c>
      <c r="BU45">
        <v>0.46305097842847542</v>
      </c>
      <c r="BV45">
        <v>1.4071201050275117</v>
      </c>
      <c r="BW45">
        <v>2243.6570000000002</v>
      </c>
    </row>
    <row r="46" spans="1:75" x14ac:dyDescent="0.25">
      <c r="A46" s="1">
        <v>39721</v>
      </c>
      <c r="B46">
        <v>1</v>
      </c>
      <c r="C46">
        <v>0.76065965393793744</v>
      </c>
      <c r="D46">
        <v>0.94563814623216869</v>
      </c>
      <c r="E46">
        <v>1.057486950991172</v>
      </c>
      <c r="F46">
        <v>0.80438765818482949</v>
      </c>
      <c r="G46">
        <v>1.3146484039517501</v>
      </c>
      <c r="H46">
        <v>71735122700</v>
      </c>
      <c r="I46">
        <v>660686701467</v>
      </c>
      <c r="J46">
        <v>-8.3076641155218631</v>
      </c>
      <c r="K46">
        <v>-6.4322410884506631</v>
      </c>
      <c r="L46">
        <v>-7.4185209682214994</v>
      </c>
      <c r="M46">
        <v>16.29059982299805</v>
      </c>
      <c r="N46">
        <v>2.7365999221801758</v>
      </c>
      <c r="O46">
        <v>51.2</v>
      </c>
      <c r="P46">
        <v>12.8</v>
      </c>
      <c r="Q46">
        <v>20.93</v>
      </c>
      <c r="R46">
        <v>10.06</v>
      </c>
      <c r="S46">
        <v>13.100687924568593</v>
      </c>
      <c r="T46">
        <v>2479.8707188382691</v>
      </c>
      <c r="U46">
        <v>2187.4268000000002</v>
      </c>
      <c r="V46">
        <v>-76.21041689638696</v>
      </c>
      <c r="W46">
        <v>2162.5260520833335</v>
      </c>
      <c r="X46">
        <v>-350.07610000000068</v>
      </c>
      <c r="Y46">
        <v>-1546.873</v>
      </c>
      <c r="Z46">
        <v>-5.2477255341090761</v>
      </c>
      <c r="AA46">
        <v>1877.6728597487618</v>
      </c>
      <c r="AB46">
        <v>-0.65634589120612996</v>
      </c>
      <c r="AC46">
        <v>33.639500000000226</v>
      </c>
      <c r="AD46">
        <v>7.1419506835303457</v>
      </c>
      <c r="AE46">
        <v>80.34803283663355</v>
      </c>
      <c r="AF46">
        <v>81.288578716133671</v>
      </c>
      <c r="AG46">
        <v>65.200866032115243</v>
      </c>
      <c r="AH46">
        <v>119.46766489821476</v>
      </c>
      <c r="AI46">
        <v>0</v>
      </c>
      <c r="AJ46">
        <v>4.885690310848501</v>
      </c>
      <c r="AK46">
        <v>52.517955078118419</v>
      </c>
      <c r="AL46">
        <v>409.04693947267492</v>
      </c>
      <c r="AM46">
        <v>0.25092525049260056</v>
      </c>
      <c r="AN46">
        <v>0</v>
      </c>
      <c r="AO46">
        <v>3.2551239490889143</v>
      </c>
      <c r="AP46">
        <v>158.30265390098995</v>
      </c>
      <c r="AQ46">
        <v>65.992507984266808</v>
      </c>
      <c r="AR46">
        <v>58.333333333333336</v>
      </c>
      <c r="AS46">
        <v>0.85902135129106671</v>
      </c>
      <c r="AT46">
        <v>5765.0580000000027</v>
      </c>
      <c r="AU46">
        <v>49.262231012149229</v>
      </c>
      <c r="AV46">
        <v>8534327814.7600002</v>
      </c>
      <c r="AW46">
        <v>11268664297.909407</v>
      </c>
      <c r="AX46">
        <v>742452628994</v>
      </c>
      <c r="AY46">
        <v>-26396013.630017385</v>
      </c>
      <c r="AZ46">
        <v>2162.5260520833335</v>
      </c>
      <c r="BA46">
        <v>2203.9900769230771</v>
      </c>
      <c r="BB46">
        <v>2210.7377500000002</v>
      </c>
      <c r="BC46">
        <v>2225.6088599999998</v>
      </c>
      <c r="BD46">
        <v>2657.1946666666668</v>
      </c>
      <c r="BE46">
        <v>0</v>
      </c>
      <c r="BF46">
        <v>71871105</v>
      </c>
      <c r="BG46">
        <v>10431781.676044317</v>
      </c>
      <c r="BH46">
        <v>27.843700862503102</v>
      </c>
      <c r="BI46">
        <v>25947559.472905904</v>
      </c>
      <c r="BJ46">
        <v>25427932.677491929</v>
      </c>
      <c r="BK46">
        <v>0.16453397507117251</v>
      </c>
      <c r="BL46">
        <v>104.51200000000017</v>
      </c>
      <c r="BM46">
        <v>82.546021659502273</v>
      </c>
      <c r="BN46">
        <v>7.3902116054281083E-2</v>
      </c>
      <c r="BO46">
        <v>0.8571428571428571</v>
      </c>
      <c r="BP46">
        <v>0.16666666666666666</v>
      </c>
      <c r="BQ46">
        <v>0</v>
      </c>
      <c r="BR46">
        <v>0.72659817351598188</v>
      </c>
      <c r="BS46">
        <v>586.86999999999989</v>
      </c>
      <c r="BT46">
        <v>3.2147696937355423</v>
      </c>
      <c r="BU46">
        <v>0.40823769118015596</v>
      </c>
      <c r="BV46">
        <v>19.334828450945967</v>
      </c>
      <c r="BW46">
        <v>1663.66</v>
      </c>
    </row>
    <row r="47" spans="1:75" x14ac:dyDescent="0.25">
      <c r="A47" s="1">
        <v>39752</v>
      </c>
      <c r="B47">
        <v>1</v>
      </c>
      <c r="C47">
        <v>0.72858740040506431</v>
      </c>
      <c r="D47">
        <v>0.7539598914692216</v>
      </c>
      <c r="E47">
        <v>1.3263305002224011</v>
      </c>
      <c r="F47">
        <v>0.96634769123498787</v>
      </c>
      <c r="G47">
        <v>1.3725189310768231</v>
      </c>
      <c r="H47">
        <v>76285313100</v>
      </c>
      <c r="I47">
        <v>645104807747</v>
      </c>
      <c r="J47">
        <v>-26.700358132850891</v>
      </c>
      <c r="K47">
        <v>-26.051270161656941</v>
      </c>
      <c r="L47">
        <v>-26.871663449595768</v>
      </c>
      <c r="M47">
        <v>12.511899948120121</v>
      </c>
      <c r="N47">
        <v>1.986500024795532</v>
      </c>
      <c r="O47">
        <v>44.6</v>
      </c>
      <c r="P47">
        <v>11.4</v>
      </c>
      <c r="Q47">
        <v>21.33</v>
      </c>
      <c r="R47">
        <v>9.1300000000000008</v>
      </c>
      <c r="S47">
        <v>6.5095324710860272</v>
      </c>
      <c r="T47">
        <v>2138.7787672179229</v>
      </c>
      <c r="U47">
        <v>1676.0059999999999</v>
      </c>
      <c r="V47">
        <v>-126.75246937556562</v>
      </c>
      <c r="W47">
        <v>1763.6374166666667</v>
      </c>
      <c r="X47">
        <v>-323.19198000000097</v>
      </c>
      <c r="Y47">
        <v>-2295.4589999999998</v>
      </c>
      <c r="Z47">
        <v>-9.1067681469305573</v>
      </c>
      <c r="AA47">
        <v>1764.0885157585064</v>
      </c>
      <c r="AB47">
        <v>-0.8948375748869466</v>
      </c>
      <c r="AC47">
        <v>-20.425000000000182</v>
      </c>
      <c r="AD47">
        <v>-6.1053187053826212</v>
      </c>
      <c r="AE47">
        <v>19.398040778200667</v>
      </c>
      <c r="AF47">
        <v>20.316174561242644</v>
      </c>
      <c r="AG47">
        <v>30.446605499050992</v>
      </c>
      <c r="AH47">
        <v>-100.2528666178158</v>
      </c>
      <c r="AI47">
        <v>-103.71563636363635</v>
      </c>
      <c r="AJ47">
        <v>-13.095578878745643</v>
      </c>
      <c r="AK47">
        <v>40.671061206075493</v>
      </c>
      <c r="AL47">
        <v>-220.46332000559141</v>
      </c>
      <c r="AM47">
        <v>-0.43353466074565056</v>
      </c>
      <c r="AN47">
        <v>-11.2185480690414</v>
      </c>
      <c r="AO47">
        <v>87.635982986391738</v>
      </c>
      <c r="AP47">
        <v>181.43534598552947</v>
      </c>
      <c r="AQ47">
        <v>66.5852791269958</v>
      </c>
      <c r="AR47">
        <v>50</v>
      </c>
      <c r="AS47">
        <v>0.73566107336381015</v>
      </c>
      <c r="AT47">
        <v>5218.2020000000011</v>
      </c>
      <c r="AU47">
        <v>63.083938525705584</v>
      </c>
      <c r="AV47">
        <v>8230207567.7600002</v>
      </c>
      <c r="AW47">
        <v>10176483995.197573</v>
      </c>
      <c r="AX47">
        <v>721289064894</v>
      </c>
      <c r="AY47">
        <v>-67104016.188651755</v>
      </c>
      <c r="AZ47">
        <v>1763.6374166666667</v>
      </c>
      <c r="BA47">
        <v>1933.1932692307689</v>
      </c>
      <c r="BB47">
        <v>1691.3965000000001</v>
      </c>
      <c r="BC47">
        <v>1901.2621857142854</v>
      </c>
      <c r="BD47">
        <v>1735.9226666666664</v>
      </c>
      <c r="BE47">
        <v>0.72095187440871233</v>
      </c>
      <c r="BF47">
        <v>38340593</v>
      </c>
      <c r="BG47">
        <v>-874689.63898626331</v>
      </c>
      <c r="BH47">
        <v>-22.987425846278729</v>
      </c>
      <c r="BI47">
        <v>12310316.443446441</v>
      </c>
      <c r="BJ47">
        <v>5196246.4438494062</v>
      </c>
      <c r="BK47">
        <v>0.27189000299076049</v>
      </c>
      <c r="BL47">
        <v>-250.69599999999991</v>
      </c>
      <c r="BM47">
        <v>68.084789434224177</v>
      </c>
      <c r="BN47">
        <v>-0.12288129114640799</v>
      </c>
      <c r="BO47">
        <v>1</v>
      </c>
      <c r="BP47">
        <v>8.3333333333333329E-2</v>
      </c>
      <c r="BQ47">
        <v>0.25</v>
      </c>
      <c r="BR47">
        <v>0.65350877192982448</v>
      </c>
      <c r="BS47">
        <v>635.98300000000017</v>
      </c>
      <c r="BT47">
        <v>3.8673004189007498</v>
      </c>
      <c r="BU47">
        <v>0.34781535467084618</v>
      </c>
      <c r="BV47">
        <v>-1.8749672508234807</v>
      </c>
      <c r="BW47">
        <v>1829.924</v>
      </c>
    </row>
    <row r="48" spans="1:75" x14ac:dyDescent="0.25">
      <c r="A48" s="1">
        <v>39782</v>
      </c>
      <c r="B48">
        <v>1.21004078721014</v>
      </c>
      <c r="C48">
        <v>0.97462931195543245</v>
      </c>
      <c r="D48">
        <v>1.1100162809149341</v>
      </c>
      <c r="E48">
        <v>1.090110846133501</v>
      </c>
      <c r="F48">
        <v>0.87803154666532601</v>
      </c>
      <c r="G48">
        <v>1.2415394985221551</v>
      </c>
      <c r="H48">
        <v>121672765800</v>
      </c>
      <c r="I48">
        <v>951080207193</v>
      </c>
      <c r="J48">
        <v>6.2860349249268532</v>
      </c>
      <c r="K48">
        <v>11.528556894013199</v>
      </c>
      <c r="L48">
        <v>17.888864561446649</v>
      </c>
      <c r="M48">
        <v>13.47659969329834</v>
      </c>
      <c r="N48">
        <v>2.148299932479858</v>
      </c>
      <c r="O48">
        <v>38.799999999999997</v>
      </c>
      <c r="P48">
        <v>8.1999999999999993</v>
      </c>
      <c r="Q48">
        <v>21.16</v>
      </c>
      <c r="R48">
        <v>6.59</v>
      </c>
      <c r="S48">
        <v>16.024922684662553</v>
      </c>
      <c r="T48">
        <v>1998.4226628912718</v>
      </c>
      <c r="U48">
        <v>1843.1655999999998</v>
      </c>
      <c r="V48">
        <v>-1.0465713509888701</v>
      </c>
      <c r="W48">
        <v>1846.9658541666665</v>
      </c>
      <c r="X48">
        <v>-5.4552800000001298</v>
      </c>
      <c r="Y48">
        <v>-1781.4059999999999</v>
      </c>
      <c r="Z48">
        <v>5.2898919090350205</v>
      </c>
      <c r="AA48">
        <v>1962.3254399999998</v>
      </c>
      <c r="AB48">
        <v>0.16248573551034673</v>
      </c>
      <c r="AC48">
        <v>-8.1298333333331811</v>
      </c>
      <c r="AD48">
        <v>-3.122813169174099</v>
      </c>
      <c r="AE48">
        <v>31.464227503229665</v>
      </c>
      <c r="AF48">
        <v>27.295445748320521</v>
      </c>
      <c r="AG48">
        <v>43.877413414906421</v>
      </c>
      <c r="AH48">
        <v>-55.942054532197197</v>
      </c>
      <c r="AI48">
        <v>0</v>
      </c>
      <c r="AJ48">
        <v>1.5595871514571567</v>
      </c>
      <c r="AK48">
        <v>36.140396444763176</v>
      </c>
      <c r="AL48">
        <v>-1569.0785420995417</v>
      </c>
      <c r="AM48">
        <v>-0.42892540625997561</v>
      </c>
      <c r="AN48">
        <v>0</v>
      </c>
      <c r="AO48">
        <v>68.55470374004291</v>
      </c>
      <c r="AP48">
        <v>252.6583684846812</v>
      </c>
      <c r="AQ48">
        <v>102.69942114365784</v>
      </c>
      <c r="AR48">
        <v>50</v>
      </c>
      <c r="AS48">
        <v>1.5784011031406115</v>
      </c>
      <c r="AT48">
        <v>5383.607</v>
      </c>
      <c r="AU48">
        <v>55.554793983503188</v>
      </c>
      <c r="AV48">
        <v>8333295667.7600002</v>
      </c>
      <c r="AW48">
        <v>11040399746.440842</v>
      </c>
      <c r="AX48">
        <v>758476539094</v>
      </c>
      <c r="AY48">
        <v>214035698.88048488</v>
      </c>
      <c r="AZ48">
        <v>1846.9658541666665</v>
      </c>
      <c r="BA48">
        <v>1788.989807692308</v>
      </c>
      <c r="BB48">
        <v>1895.0037499999999</v>
      </c>
      <c r="BC48">
        <v>1987.5089342857145</v>
      </c>
      <c r="BD48">
        <v>1908.7830000000001</v>
      </c>
      <c r="BE48">
        <v>0</v>
      </c>
      <c r="BF48">
        <v>55708144.799999997</v>
      </c>
      <c r="BG48">
        <v>5312552.6310727308</v>
      </c>
      <c r="BH48">
        <v>24.948422510410083</v>
      </c>
      <c r="BI48">
        <v>21723744.264508143</v>
      </c>
      <c r="BJ48">
        <v>20859286.075269222</v>
      </c>
      <c r="BK48">
        <v>0.72651272464440519</v>
      </c>
      <c r="BL48">
        <v>28.100999999999885</v>
      </c>
      <c r="BM48">
        <v>88.311425077432531</v>
      </c>
      <c r="BN48">
        <v>-7.9156109650391854E-2</v>
      </c>
      <c r="BO48">
        <v>1</v>
      </c>
      <c r="BP48">
        <v>0.125</v>
      </c>
      <c r="BQ48">
        <v>0</v>
      </c>
      <c r="BR48">
        <v>0.67567567567567566</v>
      </c>
      <c r="BS48">
        <v>388.08899999999994</v>
      </c>
      <c r="BT48">
        <v>3.6078068529081531</v>
      </c>
      <c r="BU48">
        <v>0.26096785762512048</v>
      </c>
      <c r="BV48">
        <v>14.897530878729587</v>
      </c>
      <c r="BW48">
        <v>1817.722</v>
      </c>
    </row>
    <row r="49" spans="1:75" x14ac:dyDescent="0.25">
      <c r="A49" s="1">
        <v>39813</v>
      </c>
      <c r="B49">
        <v>1.1556282621318821</v>
      </c>
      <c r="C49">
        <v>0.98687882072784439</v>
      </c>
      <c r="D49">
        <v>0.99668433886089736</v>
      </c>
      <c r="E49">
        <v>1.1594726806409339</v>
      </c>
      <c r="F49">
        <v>0.99016186193488331</v>
      </c>
      <c r="G49">
        <v>1.170993072158121</v>
      </c>
      <c r="H49">
        <v>143586089900</v>
      </c>
      <c r="I49">
        <v>1173198111295</v>
      </c>
      <c r="J49">
        <v>-1.860236046103747</v>
      </c>
      <c r="K49">
        <v>0.56245300948740695</v>
      </c>
      <c r="L49">
        <v>5.3209698878601053</v>
      </c>
      <c r="M49">
        <v>12.931099891662599</v>
      </c>
      <c r="N49">
        <v>2.055900096893311</v>
      </c>
      <c r="O49">
        <v>41.2</v>
      </c>
      <c r="P49">
        <v>5.4</v>
      </c>
      <c r="Q49">
        <v>19.71</v>
      </c>
      <c r="R49">
        <v>1.99</v>
      </c>
      <c r="S49">
        <v>22.340214642401982</v>
      </c>
      <c r="T49">
        <v>1956.4077195942348</v>
      </c>
      <c r="U49">
        <v>1847.7549999999999</v>
      </c>
      <c r="V49">
        <v>-19.766317518162168</v>
      </c>
      <c r="W49">
        <v>1893.1519791666667</v>
      </c>
      <c r="X49">
        <v>47.965219999999817</v>
      </c>
      <c r="Y49">
        <v>-974.09699999999998</v>
      </c>
      <c r="Z49">
        <v>-0.84681081089698496</v>
      </c>
      <c r="AA49">
        <v>2004.900715420888</v>
      </c>
      <c r="AB49">
        <v>-3.2286591064773315E-2</v>
      </c>
      <c r="AC49">
        <v>-19.003666666666504</v>
      </c>
      <c r="AD49">
        <v>-5.7989655994444567</v>
      </c>
      <c r="AE49">
        <v>9.1433236489382725</v>
      </c>
      <c r="AF49">
        <v>9.0265527867358717</v>
      </c>
      <c r="AG49">
        <v>19.182967481927246</v>
      </c>
      <c r="AH49">
        <v>-108.11942211492449</v>
      </c>
      <c r="AI49">
        <v>-106.00436363636391</v>
      </c>
      <c r="AJ49">
        <v>-7.9650274375023482</v>
      </c>
      <c r="AK49">
        <v>8.8916273779547481</v>
      </c>
      <c r="AL49">
        <v>-559.20034982738696</v>
      </c>
      <c r="AM49">
        <v>-0.76951815071557006</v>
      </c>
      <c r="AN49">
        <v>-29.374467900558589</v>
      </c>
      <c r="AO49">
        <v>98.472815660136561</v>
      </c>
      <c r="AP49">
        <v>176.46270355630753</v>
      </c>
      <c r="AQ49">
        <v>98.136222984688388</v>
      </c>
      <c r="AR49">
        <v>33.333333333333329</v>
      </c>
      <c r="AS49">
        <v>1.0503115281699256</v>
      </c>
      <c r="AT49">
        <v>5522.6890000000003</v>
      </c>
      <c r="AU49">
        <v>46.428363003444389</v>
      </c>
      <c r="AV49">
        <v>8613405262.7600002</v>
      </c>
      <c r="AW49">
        <v>11435068748.729033</v>
      </c>
      <c r="AX49">
        <v>771857623994</v>
      </c>
      <c r="AY49">
        <v>106910856.72431155</v>
      </c>
      <c r="AZ49">
        <v>1893.1519791666667</v>
      </c>
      <c r="BA49">
        <v>1945.9602307692307</v>
      </c>
      <c r="BB49">
        <v>1839.7014999999999</v>
      </c>
      <c r="BC49">
        <v>2051.1646600000004</v>
      </c>
      <c r="BD49">
        <v>1836.8499999999995</v>
      </c>
      <c r="BE49">
        <v>0.92668816227498119</v>
      </c>
      <c r="BF49">
        <v>36736115.399999999</v>
      </c>
      <c r="BG49">
        <v>-7869514.6382954028</v>
      </c>
      <c r="BH49">
        <v>-30.621706054473069</v>
      </c>
      <c r="BI49">
        <v>14988927.558964305</v>
      </c>
      <c r="BJ49">
        <v>11821671.655704122</v>
      </c>
      <c r="BK49">
        <v>-3.7297302855498059E-2</v>
      </c>
      <c r="BL49">
        <v>-157.31200000000013</v>
      </c>
      <c r="BM49">
        <v>99.149031567268835</v>
      </c>
      <c r="BN49">
        <v>-0.11118271851477339</v>
      </c>
      <c r="BO49">
        <v>1</v>
      </c>
      <c r="BP49">
        <v>0</v>
      </c>
      <c r="BQ49">
        <v>0</v>
      </c>
      <c r="BR49">
        <v>0.79089026915113869</v>
      </c>
      <c r="BS49">
        <v>307.76000000000022</v>
      </c>
      <c r="BT49">
        <v>2.2695122315261069</v>
      </c>
      <c r="BU49">
        <v>0.27862781268903331</v>
      </c>
      <c r="BV49">
        <v>-27.816462627136989</v>
      </c>
      <c r="BW49">
        <v>2032.682</v>
      </c>
    </row>
    <row r="50" spans="1:75" x14ac:dyDescent="0.25">
      <c r="A50" s="1">
        <v>39844</v>
      </c>
      <c r="B50">
        <v>1.111452200531724</v>
      </c>
      <c r="C50">
        <v>0.99432621734477566</v>
      </c>
      <c r="D50">
        <v>1.099742145054498</v>
      </c>
      <c r="E50">
        <v>1.0106480010154071</v>
      </c>
      <c r="F50">
        <v>0.9041448687005641</v>
      </c>
      <c r="G50">
        <v>1.117794322571237</v>
      </c>
      <c r="H50">
        <v>93422571800</v>
      </c>
      <c r="I50">
        <v>807715858404</v>
      </c>
      <c r="J50">
        <v>11.073539584407399</v>
      </c>
      <c r="K50">
        <v>12.561225608419189</v>
      </c>
      <c r="L50">
        <v>15.39877892146828</v>
      </c>
      <c r="M50">
        <v>14.167799949646</v>
      </c>
      <c r="N50">
        <v>2.249099969863892</v>
      </c>
      <c r="O50">
        <v>45.3</v>
      </c>
      <c r="P50">
        <v>5.7</v>
      </c>
      <c r="Q50">
        <v>23.75</v>
      </c>
      <c r="R50">
        <v>-1.1399999999999999</v>
      </c>
      <c r="S50">
        <v>27.0091696642071</v>
      </c>
      <c r="T50">
        <v>1968.3526284842631</v>
      </c>
      <c r="U50">
        <v>2027.3196</v>
      </c>
      <c r="V50">
        <v>27.43601753895723</v>
      </c>
      <c r="W50">
        <v>1990.5277708333333</v>
      </c>
      <c r="X50">
        <v>41.078239999999823</v>
      </c>
      <c r="Y50">
        <v>-772.52800000000002</v>
      </c>
      <c r="Z50">
        <v>1.2929674093613821</v>
      </c>
      <c r="AA50">
        <v>1934.6903399038963</v>
      </c>
      <c r="AB50">
        <v>0.14133998346736751</v>
      </c>
      <c r="AC50">
        <v>11.845666666666375</v>
      </c>
      <c r="AD50">
        <v>3.1811377910418397</v>
      </c>
      <c r="AE50">
        <v>86.281004026643927</v>
      </c>
      <c r="AF50">
        <v>86.196598491428418</v>
      </c>
      <c r="AG50">
        <v>69.58723537259209</v>
      </c>
      <c r="AH50">
        <v>101.912261516575</v>
      </c>
      <c r="AI50">
        <v>0</v>
      </c>
      <c r="AJ50">
        <v>5.2560665044858581</v>
      </c>
      <c r="AK50">
        <v>16.254481833888292</v>
      </c>
      <c r="AL50">
        <v>-35.250862419811313</v>
      </c>
      <c r="AM50">
        <v>0.75062167634980359</v>
      </c>
      <c r="AN50">
        <v>0</v>
      </c>
      <c r="AO50">
        <v>11.937236301464301</v>
      </c>
      <c r="AP50">
        <v>286.19924272097575</v>
      </c>
      <c r="AQ50">
        <v>120.72227435266345</v>
      </c>
      <c r="AR50">
        <v>66.666666666666657</v>
      </c>
      <c r="AS50">
        <v>1.483142821619637</v>
      </c>
      <c r="AT50">
        <v>5729.6949999999997</v>
      </c>
      <c r="AU50">
        <v>47.715121488598655</v>
      </c>
      <c r="AV50">
        <v>8820567022.7600002</v>
      </c>
      <c r="AW50">
        <v>12215965846.834898</v>
      </c>
      <c r="AX50">
        <v>821186015194</v>
      </c>
      <c r="AY50">
        <v>145949095.26038235</v>
      </c>
      <c r="AZ50">
        <v>1990.5277708333333</v>
      </c>
      <c r="BA50">
        <v>1944.5415384615383</v>
      </c>
      <c r="BB50">
        <v>2037.5809999999999</v>
      </c>
      <c r="BC50">
        <v>2083.2127757142857</v>
      </c>
      <c r="BD50">
        <v>2201.1713333333337</v>
      </c>
      <c r="BE50">
        <v>0</v>
      </c>
      <c r="BF50">
        <v>63138184.600000001</v>
      </c>
      <c r="BG50">
        <v>1670094.0030226326</v>
      </c>
      <c r="BH50">
        <v>10.848278960083949</v>
      </c>
      <c r="BI50">
        <v>25060986.506967299</v>
      </c>
      <c r="BJ50">
        <v>15223812.777937025</v>
      </c>
      <c r="BK50">
        <v>0.32541635082959758</v>
      </c>
      <c r="BL50">
        <v>101.50399999999991</v>
      </c>
      <c r="BM50">
        <v>112.81252376065795</v>
      </c>
      <c r="BN50">
        <v>5.5097157351715671E-2</v>
      </c>
      <c r="BO50">
        <v>1</v>
      </c>
      <c r="BP50">
        <v>0</v>
      </c>
      <c r="BQ50">
        <v>0</v>
      </c>
      <c r="BR50">
        <v>0.81692242114237001</v>
      </c>
      <c r="BS50">
        <v>236.60400000000004</v>
      </c>
      <c r="BT50">
        <v>1.9805131208937878</v>
      </c>
      <c r="BU50">
        <v>0.30395675989708709</v>
      </c>
      <c r="BV50">
        <v>3.6555425069124703</v>
      </c>
      <c r="BW50">
        <v>2140.489</v>
      </c>
    </row>
    <row r="51" spans="1:75" x14ac:dyDescent="0.25">
      <c r="A51" s="1">
        <v>39872</v>
      </c>
      <c r="B51">
        <v>1.203749782575755</v>
      </c>
      <c r="C51">
        <v>0.98892926903065093</v>
      </c>
      <c r="D51">
        <v>1.042900178762926</v>
      </c>
      <c r="E51">
        <v>1.1542329813421139</v>
      </c>
      <c r="F51">
        <v>0.94824920847525962</v>
      </c>
      <c r="G51">
        <v>1.217225357032532</v>
      </c>
      <c r="H51">
        <v>223528565000</v>
      </c>
      <c r="I51">
        <v>2128088369667</v>
      </c>
      <c r="J51">
        <v>3.4933331079723962</v>
      </c>
      <c r="K51">
        <v>5.8709552695383138</v>
      </c>
      <c r="L51">
        <v>7.9919770589281347</v>
      </c>
      <c r="M51">
        <v>14.85890007019043</v>
      </c>
      <c r="N51">
        <v>2.34850001335144</v>
      </c>
      <c r="O51">
        <v>49</v>
      </c>
      <c r="P51">
        <v>-2.93</v>
      </c>
      <c r="Q51">
        <v>18.985600000000002</v>
      </c>
      <c r="R51">
        <v>-3.35</v>
      </c>
      <c r="S51">
        <v>32.704732468280227</v>
      </c>
      <c r="T51">
        <v>2116.2858131591361</v>
      </c>
      <c r="U51">
        <v>2269.451</v>
      </c>
      <c r="V51">
        <v>53.08095154256398</v>
      </c>
      <c r="W51">
        <v>2261.8475416666665</v>
      </c>
      <c r="X51">
        <v>230.5315999999998</v>
      </c>
      <c r="Y51">
        <v>-251.15099999999984</v>
      </c>
      <c r="Z51">
        <v>4.4232554194403733</v>
      </c>
      <c r="AA51">
        <v>2402.4619231413958</v>
      </c>
      <c r="AB51">
        <v>0.58133037262403764</v>
      </c>
      <c r="AC51">
        <v>-70.287500000000364</v>
      </c>
      <c r="AD51">
        <v>-7.7069644051606847</v>
      </c>
      <c r="AE51">
        <v>22.5139250608254</v>
      </c>
      <c r="AF51">
        <v>26.486053201749215</v>
      </c>
      <c r="AG51">
        <v>29.004363720288275</v>
      </c>
      <c r="AH51">
        <v>-223.74674747708892</v>
      </c>
      <c r="AI51">
        <v>0</v>
      </c>
      <c r="AJ51">
        <v>-8.178366102736085</v>
      </c>
      <c r="AK51">
        <v>38.588474754545473</v>
      </c>
      <c r="AL51">
        <v>-1931.8509314681714</v>
      </c>
      <c r="AM51">
        <v>-0.59946768653710447</v>
      </c>
      <c r="AN51">
        <v>0</v>
      </c>
      <c r="AO51">
        <v>93.373722289160071</v>
      </c>
      <c r="AP51">
        <v>236.07712925462101</v>
      </c>
      <c r="AQ51">
        <v>135.45896070754992</v>
      </c>
      <c r="AR51">
        <v>58.333333333333336</v>
      </c>
      <c r="AS51">
        <v>1.7208715770533789</v>
      </c>
      <c r="AT51">
        <v>5999.0829999999987</v>
      </c>
      <c r="AU51">
        <v>41.94350562103093</v>
      </c>
      <c r="AV51">
        <v>9440537176.7600002</v>
      </c>
      <c r="AW51">
        <v>12804993255.274809</v>
      </c>
      <c r="AX51">
        <v>861607524994</v>
      </c>
      <c r="AY51">
        <v>457608092.66276193</v>
      </c>
      <c r="AZ51">
        <v>2261.8475416666665</v>
      </c>
      <c r="BA51">
        <v>2216.6458076923077</v>
      </c>
      <c r="BB51">
        <v>2219.9662499999999</v>
      </c>
      <c r="BC51">
        <v>2459.8563671428574</v>
      </c>
      <c r="BD51">
        <v>2179.1849999999999</v>
      </c>
      <c r="BE51">
        <v>0</v>
      </c>
      <c r="BF51">
        <v>106727457.2</v>
      </c>
      <c r="BG51">
        <v>6539201.4463914298</v>
      </c>
      <c r="BH51">
        <v>11.463523901261686</v>
      </c>
      <c r="BI51">
        <v>38570890.45597095</v>
      </c>
      <c r="BJ51">
        <v>22455597.641226947</v>
      </c>
      <c r="BK51">
        <v>0.45880145012203566</v>
      </c>
      <c r="BL51">
        <v>-190.64899999999989</v>
      </c>
      <c r="BM51">
        <v>102.10342240219272</v>
      </c>
      <c r="BN51">
        <v>-0.13067586694256658</v>
      </c>
      <c r="BO51">
        <v>1</v>
      </c>
      <c r="BP51">
        <v>0</v>
      </c>
      <c r="BQ51">
        <v>0</v>
      </c>
      <c r="BR51">
        <v>1.0097286226318485</v>
      </c>
      <c r="BS51">
        <v>440.90599999999995</v>
      </c>
      <c r="BT51">
        <v>2.5022880759026247</v>
      </c>
      <c r="BU51">
        <v>0.39956450177585584</v>
      </c>
      <c r="BV51">
        <v>30.913372720957454</v>
      </c>
      <c r="BW51">
        <v>2507.7890000000002</v>
      </c>
    </row>
    <row r="52" spans="1:75" x14ac:dyDescent="0.25">
      <c r="A52" s="1">
        <v>39903</v>
      </c>
      <c r="B52">
        <v>1.185091413778212</v>
      </c>
      <c r="C52">
        <v>0.98929859981811885</v>
      </c>
      <c r="D52">
        <v>1.1810435972679241</v>
      </c>
      <c r="E52">
        <v>1.003427321836087</v>
      </c>
      <c r="F52">
        <v>0.8376478244381802</v>
      </c>
      <c r="G52">
        <v>1.197910735945739</v>
      </c>
      <c r="H52">
        <v>199414920900</v>
      </c>
      <c r="I52">
        <v>2038636630187</v>
      </c>
      <c r="J52">
        <v>14.966614531315759</v>
      </c>
      <c r="K52">
        <v>17.893769970622749</v>
      </c>
      <c r="L52">
        <v>20.570520933623349</v>
      </c>
      <c r="M52">
        <v>17.888200759887699</v>
      </c>
      <c r="N52">
        <v>2.582799911499023</v>
      </c>
      <c r="O52">
        <v>52.4</v>
      </c>
      <c r="P52">
        <v>11</v>
      </c>
      <c r="Q52">
        <v>18.209900000000001</v>
      </c>
      <c r="R52">
        <v>-4.47</v>
      </c>
      <c r="S52">
        <v>33.123240265013244</v>
      </c>
      <c r="T52">
        <v>2277.0969756906061</v>
      </c>
      <c r="U52">
        <v>2474.4646000000002</v>
      </c>
      <c r="V52">
        <v>72.627411299311461</v>
      </c>
      <c r="W52">
        <v>2422.8410937500003</v>
      </c>
      <c r="X52">
        <v>181.18038000000024</v>
      </c>
      <c r="Y52">
        <v>264.13200000000006</v>
      </c>
      <c r="Z52">
        <v>4.0499935748878739</v>
      </c>
      <c r="AA52">
        <v>2378.0325235871087</v>
      </c>
      <c r="AB52">
        <v>0.40980123328088663</v>
      </c>
      <c r="AC52">
        <v>26.384666666665908</v>
      </c>
      <c r="AD52">
        <v>4.0483813126992878</v>
      </c>
      <c r="AE52">
        <v>90.322439437557009</v>
      </c>
      <c r="AF52">
        <v>90.288355029707574</v>
      </c>
      <c r="AG52">
        <v>74.457427943934036</v>
      </c>
      <c r="AH52">
        <v>82.263545108797345</v>
      </c>
      <c r="AI52">
        <v>82.247363636363843</v>
      </c>
      <c r="AJ52">
        <v>13.710165220080336</v>
      </c>
      <c r="AK52">
        <v>39.836096708052644</v>
      </c>
      <c r="AL52">
        <v>532.59700071263649</v>
      </c>
      <c r="AM52">
        <v>0.6454340961843511</v>
      </c>
      <c r="AN52">
        <v>76.509413459222571</v>
      </c>
      <c r="AO52">
        <v>2.3889200802698825</v>
      </c>
      <c r="AP52">
        <v>225.05684678637198</v>
      </c>
      <c r="AQ52">
        <v>114.46347731108715</v>
      </c>
      <c r="AR52">
        <v>75</v>
      </c>
      <c r="AS52">
        <v>0.70757151059892565</v>
      </c>
      <c r="AT52">
        <v>6379.0069999999996</v>
      </c>
      <c r="AU52">
        <v>58.245555770914251</v>
      </c>
      <c r="AV52">
        <v>9997335073.7600002</v>
      </c>
      <c r="AW52">
        <v>14587280170.72657</v>
      </c>
      <c r="AX52">
        <v>862609991894</v>
      </c>
      <c r="AY52">
        <v>265808690.01461449</v>
      </c>
      <c r="AZ52">
        <v>2422.8410937500003</v>
      </c>
      <c r="BA52">
        <v>2312.6008076923076</v>
      </c>
      <c r="BB52">
        <v>2487.1197499999998</v>
      </c>
      <c r="BC52">
        <v>2524.5939742857149</v>
      </c>
      <c r="BD52">
        <v>2779.4550000000004</v>
      </c>
      <c r="BE52">
        <v>0.86692014198093204</v>
      </c>
      <c r="BF52">
        <v>106809615</v>
      </c>
      <c r="BG52">
        <v>4329650.560988483</v>
      </c>
      <c r="BH52">
        <v>7.9613127010402156</v>
      </c>
      <c r="BI52">
        <v>44931165.627358347</v>
      </c>
      <c r="BJ52">
        <v>12929185.81704543</v>
      </c>
      <c r="BK52">
        <v>0.7547938603229789</v>
      </c>
      <c r="BL52">
        <v>302.36700000000019</v>
      </c>
      <c r="BM52">
        <v>133.66427084749105</v>
      </c>
      <c r="BN52">
        <v>6.9837215172408901E-2</v>
      </c>
      <c r="BO52">
        <v>1</v>
      </c>
      <c r="BP52">
        <v>0</v>
      </c>
      <c r="BQ52">
        <v>0.16666666666666666</v>
      </c>
      <c r="BR52">
        <v>1.1334989285018506</v>
      </c>
      <c r="BS52">
        <v>415.74000000000024</v>
      </c>
      <c r="BT52">
        <v>2.5197690169232905</v>
      </c>
      <c r="BU52">
        <v>0.30356751753178884</v>
      </c>
      <c r="BV52">
        <v>-18.965237192931781</v>
      </c>
      <c r="BW52">
        <v>2622.9259999999999</v>
      </c>
    </row>
    <row r="53" spans="1:75" x14ac:dyDescent="0.25">
      <c r="A53" s="1">
        <v>39933</v>
      </c>
      <c r="B53">
        <v>1.0767570437710281</v>
      </c>
      <c r="C53">
        <v>0.97521197387500858</v>
      </c>
      <c r="D53">
        <v>1.0408907387080211</v>
      </c>
      <c r="E53">
        <v>1.034457319802389</v>
      </c>
      <c r="F53">
        <v>0.93690138417934776</v>
      </c>
      <c r="G53">
        <v>1.1041261516637551</v>
      </c>
      <c r="H53">
        <v>212607166400</v>
      </c>
      <c r="I53">
        <v>2334650759701</v>
      </c>
      <c r="J53">
        <v>3.574316498022156</v>
      </c>
      <c r="K53">
        <v>4.8803334939420573</v>
      </c>
      <c r="L53">
        <v>5.9053342886791427</v>
      </c>
      <c r="M53">
        <v>22.939899444580082</v>
      </c>
      <c r="N53">
        <v>2.614799976348877</v>
      </c>
      <c r="O53">
        <v>53.5</v>
      </c>
      <c r="P53">
        <v>8.3000000000000007</v>
      </c>
      <c r="Q53">
        <v>20.431699999999999</v>
      </c>
      <c r="R53">
        <v>-6</v>
      </c>
      <c r="S53">
        <v>33.604848727709879</v>
      </c>
      <c r="T53">
        <v>2444.5834133261869</v>
      </c>
      <c r="U53">
        <v>2566.6014000000005</v>
      </c>
      <c r="V53">
        <v>40.856675742207699</v>
      </c>
      <c r="W53">
        <v>2589.6079479166665</v>
      </c>
      <c r="X53">
        <v>167.87332000000015</v>
      </c>
      <c r="Y53">
        <v>959.26599999999985</v>
      </c>
      <c r="Z53">
        <v>1.5803571439941055</v>
      </c>
      <c r="AA53">
        <v>2691.5268419839999</v>
      </c>
      <c r="AB53">
        <v>0.27389679459225008</v>
      </c>
      <c r="AC53">
        <v>11.180500000000393</v>
      </c>
      <c r="AD53">
        <v>0.20491075220496197</v>
      </c>
      <c r="AE53">
        <v>42.926139359886633</v>
      </c>
      <c r="AF53">
        <v>26.511758801575429</v>
      </c>
      <c r="AG53">
        <v>57.748968629186514</v>
      </c>
      <c r="AH53">
        <v>1.5958996921596555</v>
      </c>
      <c r="AI53">
        <v>11.675272727272841</v>
      </c>
      <c r="AJ53">
        <v>-2.0152625900678074</v>
      </c>
      <c r="AK53">
        <v>29.065572328168621</v>
      </c>
      <c r="AL53">
        <v>403.22573444967958</v>
      </c>
      <c r="AM53">
        <v>-0.32780346155878948</v>
      </c>
      <c r="AN53">
        <v>-22.338369723648121</v>
      </c>
      <c r="AO53">
        <v>39.726509100978895</v>
      </c>
      <c r="AP53">
        <v>243.60097801848525</v>
      </c>
      <c r="AQ53">
        <v>133.68855127611198</v>
      </c>
      <c r="AR53">
        <v>58.333333333333336</v>
      </c>
      <c r="AS53">
        <v>1.5503883273696848</v>
      </c>
      <c r="AT53">
        <v>6629.7139999999981</v>
      </c>
      <c r="AU53">
        <v>57.175362367351042</v>
      </c>
      <c r="AV53">
        <v>10719118453.76</v>
      </c>
      <c r="AW53">
        <v>15113736642.581902</v>
      </c>
      <c r="AX53">
        <v>931679457694</v>
      </c>
      <c r="AY53">
        <v>393898954.5132997</v>
      </c>
      <c r="AZ53">
        <v>2589.6079479166665</v>
      </c>
      <c r="BA53">
        <v>2576.1954999999998</v>
      </c>
      <c r="BB53">
        <v>2585.1727499999997</v>
      </c>
      <c r="BC53">
        <v>2782.0561628571427</v>
      </c>
      <c r="BD53">
        <v>2759.1279999999992</v>
      </c>
      <c r="BE53">
        <v>1.1676701957218449</v>
      </c>
      <c r="BF53">
        <v>74471939.200000003</v>
      </c>
      <c r="BG53">
        <v>-6408542.9449141119</v>
      </c>
      <c r="BH53">
        <v>-8.9098078593139913</v>
      </c>
      <c r="BI53">
        <v>39112405.564083181</v>
      </c>
      <c r="BJ53">
        <v>19261228.850155674</v>
      </c>
      <c r="BK53">
        <v>0.60217165266715389</v>
      </c>
      <c r="BL53">
        <v>-53.945999999999913</v>
      </c>
      <c r="BM53">
        <v>115.2507444494194</v>
      </c>
      <c r="BN53">
        <v>-1.0474627182119634E-2</v>
      </c>
      <c r="BO53">
        <v>0.8571428571428571</v>
      </c>
      <c r="BP53">
        <v>0.125</v>
      </c>
      <c r="BQ53">
        <v>0</v>
      </c>
      <c r="BR53">
        <v>1.341356232865667</v>
      </c>
      <c r="BS53">
        <v>255.88200000000006</v>
      </c>
      <c r="BT53">
        <v>1.9147055514172207</v>
      </c>
      <c r="BU53">
        <v>0.28469413549039424</v>
      </c>
      <c r="BV53">
        <v>9.9313943950186943</v>
      </c>
      <c r="BW53">
        <v>2759.712</v>
      </c>
    </row>
    <row r="54" spans="1:75" x14ac:dyDescent="0.25">
      <c r="A54" s="1">
        <v>39964</v>
      </c>
      <c r="B54">
        <v>1.081402466444717</v>
      </c>
      <c r="C54">
        <v>0.99892756673392458</v>
      </c>
      <c r="D54">
        <v>1.047277761354378</v>
      </c>
      <c r="E54">
        <v>1.032584197191591</v>
      </c>
      <c r="F54">
        <v>0.953832501362461</v>
      </c>
      <c r="G54">
        <v>1.0825634434941569</v>
      </c>
      <c r="H54">
        <v>163050444800</v>
      </c>
      <c r="I54">
        <v>1876705794892</v>
      </c>
      <c r="J54">
        <v>5.0422007701640634</v>
      </c>
      <c r="K54">
        <v>5.4285380558994456</v>
      </c>
      <c r="L54">
        <v>6.1736099567852856</v>
      </c>
      <c r="M54">
        <v>24.319400787353519</v>
      </c>
      <c r="N54">
        <v>2.7741000652313228</v>
      </c>
      <c r="O54">
        <v>53.1</v>
      </c>
      <c r="P54">
        <v>7.3</v>
      </c>
      <c r="Q54">
        <v>20.916799999999999</v>
      </c>
      <c r="R54">
        <v>-6.6</v>
      </c>
      <c r="S54">
        <v>25.372770202234406</v>
      </c>
      <c r="T54">
        <v>2602.4522699663421</v>
      </c>
      <c r="U54">
        <v>2744.5758000000001</v>
      </c>
      <c r="V54">
        <v>42.363682042399432</v>
      </c>
      <c r="W54">
        <v>2750.5003229166668</v>
      </c>
      <c r="X54">
        <v>154.40531999999939</v>
      </c>
      <c r="Y54">
        <v>929.78800000000001</v>
      </c>
      <c r="Z54">
        <v>2.4536370691725531</v>
      </c>
      <c r="AA54">
        <v>2833.5603259520003</v>
      </c>
      <c r="AB54">
        <v>0.27325784175525192</v>
      </c>
      <c r="AC54">
        <v>-11.89333333333343</v>
      </c>
      <c r="AD54">
        <v>-0.78237011133279766</v>
      </c>
      <c r="AE54">
        <v>43.906834007697377</v>
      </c>
      <c r="AF54">
        <v>35.615008761126326</v>
      </c>
      <c r="AG54">
        <v>50.312950289512315</v>
      </c>
      <c r="AH54">
        <v>-67.61921698308295</v>
      </c>
      <c r="AI54">
        <v>0</v>
      </c>
      <c r="AJ54">
        <v>1.2620921757330228</v>
      </c>
      <c r="AK54">
        <v>62.028574745726203</v>
      </c>
      <c r="AL54">
        <v>197.83369112534513</v>
      </c>
      <c r="AM54">
        <v>-0.35527979416627686</v>
      </c>
      <c r="AN54">
        <v>0</v>
      </c>
      <c r="AO54">
        <v>51.576139948379719</v>
      </c>
      <c r="AP54">
        <v>227.00045013181378</v>
      </c>
      <c r="AQ54">
        <v>107.07272806650448</v>
      </c>
      <c r="AR54">
        <v>58.333333333333336</v>
      </c>
      <c r="AS54">
        <v>1.4904439334451116</v>
      </c>
      <c r="AT54">
        <v>6947.3569999999991</v>
      </c>
      <c r="AU54">
        <v>40.144356963742837</v>
      </c>
      <c r="AV54">
        <v>11319036073.76</v>
      </c>
      <c r="AW54">
        <v>15614635228.343557</v>
      </c>
      <c r="AX54">
        <v>962629625094</v>
      </c>
      <c r="AY54">
        <v>265749169.0542289</v>
      </c>
      <c r="AZ54">
        <v>2750.5003229166668</v>
      </c>
      <c r="BA54">
        <v>2713.2261538461539</v>
      </c>
      <c r="BB54">
        <v>2730.223</v>
      </c>
      <c r="BC54">
        <v>2944.6963542857143</v>
      </c>
      <c r="BD54">
        <v>2820.7836666666672</v>
      </c>
      <c r="BE54">
        <v>0</v>
      </c>
      <c r="BF54">
        <v>72283746.799999997</v>
      </c>
      <c r="BG54">
        <v>-7413604.9791007712</v>
      </c>
      <c r="BH54">
        <v>-10.736677352472391</v>
      </c>
      <c r="BI54">
        <v>29853526.719662126</v>
      </c>
      <c r="BJ54">
        <v>11330228.687767798</v>
      </c>
      <c r="BK54">
        <v>0.65825747425933112</v>
      </c>
      <c r="BL54">
        <v>34.396000000000186</v>
      </c>
      <c r="BM54">
        <v>123.11272145873464</v>
      </c>
      <c r="BN54">
        <v>-1.1775777170855735E-2</v>
      </c>
      <c r="BO54">
        <v>0.8571428571428571</v>
      </c>
      <c r="BP54">
        <v>0.22222222222222221</v>
      </c>
      <c r="BQ54">
        <v>0</v>
      </c>
      <c r="BR54">
        <v>1.4803921568627452</v>
      </c>
      <c r="BS54">
        <v>226.70900000000029</v>
      </c>
      <c r="BT54">
        <v>1.6967605222090918</v>
      </c>
      <c r="BU54">
        <v>0.32546021679288356</v>
      </c>
      <c r="BV54">
        <v>-19.738789212592213</v>
      </c>
      <c r="BW54">
        <v>3166.4740000000002</v>
      </c>
    </row>
    <row r="55" spans="1:75" x14ac:dyDescent="0.25">
      <c r="A55" s="1">
        <v>39994</v>
      </c>
      <c r="B55">
        <v>1.1417646833947439</v>
      </c>
      <c r="C55">
        <v>1</v>
      </c>
      <c r="D55">
        <v>1.1313171083061471</v>
      </c>
      <c r="E55">
        <v>1.009234877658872</v>
      </c>
      <c r="F55">
        <v>0.88392546409665762</v>
      </c>
      <c r="G55">
        <v>1.1417646833947439</v>
      </c>
      <c r="H55">
        <v>209525466100</v>
      </c>
      <c r="I55">
        <v>2543414197192</v>
      </c>
      <c r="J55">
        <v>19.566008883710762</v>
      </c>
      <c r="K55">
        <v>12.631373560478851</v>
      </c>
      <c r="L55">
        <v>5.3563777257207512</v>
      </c>
      <c r="M55">
        <v>28.02239990234375</v>
      </c>
      <c r="N55">
        <v>3.2974998950958252</v>
      </c>
      <c r="O55">
        <v>53.2</v>
      </c>
      <c r="P55">
        <v>8.9</v>
      </c>
      <c r="Q55">
        <v>22.762899999999998</v>
      </c>
      <c r="R55">
        <v>-7.2</v>
      </c>
      <c r="S55">
        <v>42.200471813000625</v>
      </c>
      <c r="T55">
        <v>2865.1807103240553</v>
      </c>
      <c r="U55">
        <v>3142.7035999999998</v>
      </c>
      <c r="V55">
        <v>93.553387227773783</v>
      </c>
      <c r="W55">
        <v>3090.1740416666667</v>
      </c>
      <c r="X55">
        <v>259.19786000000022</v>
      </c>
      <c r="Y55">
        <v>1348.7520000000002</v>
      </c>
      <c r="Z55">
        <v>3.5210935575334208</v>
      </c>
      <c r="AA55">
        <v>3104.3628692565958</v>
      </c>
      <c r="AB55">
        <v>0.46175767228549791</v>
      </c>
      <c r="AC55">
        <v>25.38683333333347</v>
      </c>
      <c r="AD55">
        <v>2.8203804017301528</v>
      </c>
      <c r="AE55">
        <v>90.483267571326451</v>
      </c>
      <c r="AF55">
        <v>93.511242749889206</v>
      </c>
      <c r="AG55">
        <v>80.923296179252574</v>
      </c>
      <c r="AH55">
        <v>112.81825202527571</v>
      </c>
      <c r="AI55">
        <v>76.545545454545845</v>
      </c>
      <c r="AJ55">
        <v>8.9525944796898891</v>
      </c>
      <c r="AK55">
        <v>36.759823382018681</v>
      </c>
      <c r="AL55">
        <v>82.90025334218403</v>
      </c>
      <c r="AM55">
        <v>0.87328381206448513</v>
      </c>
      <c r="AN55">
        <v>8.3870688057051002</v>
      </c>
      <c r="AO55">
        <v>9.3604952656546345</v>
      </c>
      <c r="AP55">
        <v>335.70856435870348</v>
      </c>
      <c r="AQ55">
        <v>262.29533259562811</v>
      </c>
      <c r="AR55">
        <v>75</v>
      </c>
      <c r="AS55">
        <v>2.2487768203972465</v>
      </c>
      <c r="AT55">
        <v>7523.9619999999995</v>
      </c>
      <c r="AU55">
        <v>54.097335003258706</v>
      </c>
      <c r="AV55">
        <v>12383435006.76</v>
      </c>
      <c r="AW55">
        <v>17025305742.489393</v>
      </c>
      <c r="AX55">
        <v>1040647170794</v>
      </c>
      <c r="AY55">
        <v>491415949.77750605</v>
      </c>
      <c r="AZ55">
        <v>3090.1740416666667</v>
      </c>
      <c r="BA55">
        <v>2971.1808846153849</v>
      </c>
      <c r="BB55">
        <v>3166.1307500000003</v>
      </c>
      <c r="BC55">
        <v>3242.3370857142868</v>
      </c>
      <c r="BD55">
        <v>3449.8103333333338</v>
      </c>
      <c r="BE55">
        <v>0.94485583321654698</v>
      </c>
      <c r="BF55">
        <v>86902306</v>
      </c>
      <c r="BG55">
        <v>-1610919.1471805191</v>
      </c>
      <c r="BH55">
        <v>-2.2208874634521236</v>
      </c>
      <c r="BI55">
        <v>40186411.927638456</v>
      </c>
      <c r="BJ55">
        <v>14108894.51177744</v>
      </c>
      <c r="BK55">
        <v>0.81806403922744664</v>
      </c>
      <c r="BL55">
        <v>260.1880000000001</v>
      </c>
      <c r="BM55">
        <v>117.83956420029578</v>
      </c>
      <c r="BN55">
        <v>4.9230153160897565E-2</v>
      </c>
      <c r="BO55">
        <v>0.8571428571428571</v>
      </c>
      <c r="BP55">
        <v>0.14285714285714285</v>
      </c>
      <c r="BQ55">
        <v>0</v>
      </c>
      <c r="BR55">
        <v>1.6152482269503547</v>
      </c>
      <c r="BS55">
        <v>436.00399999999991</v>
      </c>
      <c r="BT55">
        <v>1.2018535510508976</v>
      </c>
      <c r="BU55">
        <v>0.55501981490012964</v>
      </c>
      <c r="BV55">
        <v>-16.141754014435332</v>
      </c>
      <c r="BW55">
        <v>3734.6219999999998</v>
      </c>
    </row>
    <row r="56" spans="1:75" x14ac:dyDescent="0.25">
      <c r="A56" s="1">
        <v>40025</v>
      </c>
      <c r="B56">
        <v>1.1940846103914431</v>
      </c>
      <c r="C56">
        <v>0.99908578843374918</v>
      </c>
      <c r="D56">
        <v>1.184264525832422</v>
      </c>
      <c r="E56">
        <v>1.008292137731744</v>
      </c>
      <c r="F56">
        <v>0.84363397420140518</v>
      </c>
      <c r="G56">
        <v>1.195177255261924</v>
      </c>
      <c r="H56">
        <v>283650720800</v>
      </c>
      <c r="I56">
        <v>3869486961201</v>
      </c>
      <c r="J56">
        <v>18.311814859926919</v>
      </c>
      <c r="K56">
        <v>17.093490166299841</v>
      </c>
      <c r="L56">
        <v>13.797355531719351</v>
      </c>
      <c r="M56">
        <v>31.458799362182621</v>
      </c>
      <c r="N56">
        <v>3.8429000377655029</v>
      </c>
      <c r="O56">
        <v>53.3</v>
      </c>
      <c r="P56">
        <v>10.7</v>
      </c>
      <c r="Q56">
        <v>23.304099999999998</v>
      </c>
      <c r="R56">
        <v>-7.8</v>
      </c>
      <c r="S56">
        <v>50.914068374322916</v>
      </c>
      <c r="T56">
        <v>3237.8598828152117</v>
      </c>
      <c r="U56">
        <v>3685.4784</v>
      </c>
      <c r="V56">
        <v>141.88165964195923</v>
      </c>
      <c r="W56">
        <v>3609.4372916666666</v>
      </c>
      <c r="X56">
        <v>437.97653999999966</v>
      </c>
      <c r="Y56">
        <v>1701.9399999999998</v>
      </c>
      <c r="Z56">
        <v>4.5228481545233956</v>
      </c>
      <c r="AA56">
        <v>3753.2368196000002</v>
      </c>
      <c r="AB56">
        <v>0.65900822352509958</v>
      </c>
      <c r="AC56">
        <v>-39.842000000000098</v>
      </c>
      <c r="AD56">
        <v>3.0102139149348712</v>
      </c>
      <c r="AE56">
        <v>76.668101515728296</v>
      </c>
      <c r="AF56">
        <v>67.350532499445578</v>
      </c>
      <c r="AG56">
        <v>65.215008420627058</v>
      </c>
      <c r="AH56">
        <v>103.94531802894852</v>
      </c>
      <c r="AI56">
        <v>97.839727272727032</v>
      </c>
      <c r="AJ56">
        <v>6.9079854178206599</v>
      </c>
      <c r="AK56">
        <v>59.199487267836183</v>
      </c>
      <c r="AL56">
        <v>1228.5646465691743</v>
      </c>
      <c r="AM56">
        <v>0.1358413494154844</v>
      </c>
      <c r="AN56">
        <v>-0.93133056746805831</v>
      </c>
      <c r="AO56">
        <v>7.9462789665321996</v>
      </c>
      <c r="AP56">
        <v>243.5075379471738</v>
      </c>
      <c r="AQ56">
        <v>260.5861686334278</v>
      </c>
      <c r="AR56">
        <v>83.333333333333343</v>
      </c>
      <c r="AS56">
        <v>2.1497273445616178</v>
      </c>
      <c r="AT56">
        <v>8395.6859999999979</v>
      </c>
      <c r="AU56">
        <v>66.569532531062379</v>
      </c>
      <c r="AV56">
        <v>14165487140.76</v>
      </c>
      <c r="AW56">
        <v>18842692222.618988</v>
      </c>
      <c r="AX56">
        <v>1146158865594</v>
      </c>
      <c r="AY56">
        <v>981172444.00743365</v>
      </c>
      <c r="AZ56">
        <v>3609.4372916666666</v>
      </c>
      <c r="BA56">
        <v>3461.5118076923072</v>
      </c>
      <c r="BB56">
        <v>3609.46225</v>
      </c>
      <c r="BC56">
        <v>3820.0812271428576</v>
      </c>
      <c r="BD56">
        <v>3950.3416666666658</v>
      </c>
      <c r="BE56">
        <v>0.92419790807792501</v>
      </c>
      <c r="BF56">
        <v>143938152.80000001</v>
      </c>
      <c r="BG56">
        <v>10411220.019026909</v>
      </c>
      <c r="BH56">
        <v>10.190975626192042</v>
      </c>
      <c r="BI56">
        <v>54052910.793238811</v>
      </c>
      <c r="BJ56">
        <v>14928998.471917355</v>
      </c>
      <c r="BK56">
        <v>0.54991611238554972</v>
      </c>
      <c r="BL56">
        <v>241.31700000000001</v>
      </c>
      <c r="BM56">
        <v>132.76932949146158</v>
      </c>
      <c r="BN56">
        <v>3.8423969012124866E-2</v>
      </c>
      <c r="BO56">
        <v>0.8571428571428571</v>
      </c>
      <c r="BP56">
        <v>0</v>
      </c>
      <c r="BQ56">
        <v>7.1428571428571425E-2</v>
      </c>
      <c r="BR56">
        <v>2.1730769230769234</v>
      </c>
      <c r="BS56">
        <v>614.93600000000015</v>
      </c>
      <c r="BT56">
        <v>1.6715060524653607</v>
      </c>
      <c r="BU56">
        <v>0.48191870879326315</v>
      </c>
      <c r="BV56">
        <v>110.21209790525542</v>
      </c>
      <c r="BW56">
        <v>2830.2710000000002</v>
      </c>
    </row>
    <row r="57" spans="1:75" x14ac:dyDescent="0.25">
      <c r="A57" s="1">
        <v>40056</v>
      </c>
      <c r="B57">
        <v>1.0130101661650981</v>
      </c>
      <c r="C57">
        <v>0.75269123956040906</v>
      </c>
      <c r="D57">
        <v>0.75389095678514151</v>
      </c>
      <c r="E57">
        <v>1.3437091359802651</v>
      </c>
      <c r="F57">
        <v>0.99840863295422932</v>
      </c>
      <c r="G57">
        <v>1.345850878717177</v>
      </c>
      <c r="H57">
        <v>197225510500</v>
      </c>
      <c r="I57">
        <v>2743945323782</v>
      </c>
      <c r="J57">
        <v>-27.34569308094116</v>
      </c>
      <c r="K57">
        <v>-22.693655858112781</v>
      </c>
      <c r="L57">
        <v>-16.560343370537581</v>
      </c>
      <c r="M57">
        <v>24.560600280761719</v>
      </c>
      <c r="N57">
        <v>2.8650999069213872</v>
      </c>
      <c r="O57">
        <v>54</v>
      </c>
      <c r="P57">
        <v>10.8</v>
      </c>
      <c r="Q57">
        <v>23.946400000000001</v>
      </c>
      <c r="R57">
        <v>-8.1999999999999993</v>
      </c>
      <c r="S57">
        <v>34.223673149634735</v>
      </c>
      <c r="T57">
        <v>3181.4631113898531</v>
      </c>
      <c r="U57">
        <v>3063.1138000000001</v>
      </c>
      <c r="V57">
        <v>-124.81388514163609</v>
      </c>
      <c r="W57">
        <v>3151.4665729166668</v>
      </c>
      <c r="X57">
        <v>-279.19142000000102</v>
      </c>
      <c r="Y57">
        <v>689.78200000000015</v>
      </c>
      <c r="Z57">
        <v>-8.6916542311227953</v>
      </c>
      <c r="AA57">
        <v>3202.6042118471692</v>
      </c>
      <c r="AB57">
        <v>-0.58989422282558657</v>
      </c>
      <c r="AC57">
        <v>-79.743833333333441</v>
      </c>
      <c r="AD57">
        <v>-9.5867664311515561</v>
      </c>
      <c r="AE57">
        <v>23.198625655397716</v>
      </c>
      <c r="AF57">
        <v>34.780671905458405</v>
      </c>
      <c r="AG57">
        <v>19.995522034200068</v>
      </c>
      <c r="AH57">
        <v>-184.34407697839052</v>
      </c>
      <c r="AI57">
        <v>-280.63881818181744</v>
      </c>
      <c r="AJ57">
        <v>-17.744287698862479</v>
      </c>
      <c r="AK57">
        <v>47.673219366601401</v>
      </c>
      <c r="AL57">
        <v>-5369.8347780343311</v>
      </c>
      <c r="AM57">
        <v>-0.57010165967227144</v>
      </c>
      <c r="AN57">
        <v>-2.9449196043260462</v>
      </c>
      <c r="AO57">
        <v>99.375080647063427</v>
      </c>
      <c r="AP57">
        <v>84.689525777378748</v>
      </c>
      <c r="AQ57">
        <v>38.484957497267672</v>
      </c>
      <c r="AR57">
        <v>50</v>
      </c>
      <c r="AS57">
        <v>0.88233640919697209</v>
      </c>
      <c r="AT57">
        <v>7582.4019999999964</v>
      </c>
      <c r="AU57">
        <v>44.864625936142978</v>
      </c>
      <c r="AV57">
        <v>13581080883.76</v>
      </c>
      <c r="AW57">
        <v>16330707878.735577</v>
      </c>
      <c r="AX57">
        <v>1090843840694</v>
      </c>
      <c r="AY57">
        <v>-342461308.89169669</v>
      </c>
      <c r="AZ57">
        <v>3151.4665729166668</v>
      </c>
      <c r="BA57">
        <v>3402.4536538461539</v>
      </c>
      <c r="BB57">
        <v>3073.1210000000001</v>
      </c>
      <c r="BC57">
        <v>3361.9179571428572</v>
      </c>
      <c r="BD57">
        <v>2947.2870000000003</v>
      </c>
      <c r="BE57">
        <v>0.99637557912990105</v>
      </c>
      <c r="BF57">
        <v>85645400.200000003</v>
      </c>
      <c r="BG57">
        <v>-8305078.037580681</v>
      </c>
      <c r="BH57">
        <v>-22.564923688708575</v>
      </c>
      <c r="BI57">
        <v>39572116.543747626</v>
      </c>
      <c r="BJ57">
        <v>5657872.0005886247</v>
      </c>
      <c r="BK57">
        <v>-0.53885359902183061</v>
      </c>
      <c r="BL57">
        <v>-610.54899999999998</v>
      </c>
      <c r="BM57">
        <v>91.815511961961533</v>
      </c>
      <c r="BN57">
        <v>-0.10772903789613186</v>
      </c>
      <c r="BO57">
        <v>0.8571428571428571</v>
      </c>
      <c r="BP57">
        <v>7.6923076923076927E-2</v>
      </c>
      <c r="BQ57">
        <v>0.14285714285714285</v>
      </c>
      <c r="BR57">
        <v>1.8673361522198733</v>
      </c>
      <c r="BS57">
        <v>977.29400000000032</v>
      </c>
      <c r="BT57">
        <v>3.0544888001029458</v>
      </c>
      <c r="BU57">
        <v>0.42323196979221089</v>
      </c>
      <c r="BV57">
        <v>6.9793949885390267</v>
      </c>
      <c r="BW57">
        <v>3004.8049999999998</v>
      </c>
    </row>
    <row r="58" spans="1:75" x14ac:dyDescent="0.25">
      <c r="A58" s="1">
        <v>40086</v>
      </c>
      <c r="B58">
        <v>1.1874958995701319</v>
      </c>
      <c r="C58">
        <v>0.99675602513599171</v>
      </c>
      <c r="D58">
        <v>1.0713906233509141</v>
      </c>
      <c r="E58">
        <v>1.1083687626984109</v>
      </c>
      <c r="F58">
        <v>0.93033857438336265</v>
      </c>
      <c r="G58">
        <v>1.1913606435517829</v>
      </c>
      <c r="H58">
        <v>162452501200</v>
      </c>
      <c r="I58">
        <v>2181232274373</v>
      </c>
      <c r="J58">
        <v>7.4180990907309674</v>
      </c>
      <c r="K58">
        <v>5.6477928175944658</v>
      </c>
      <c r="L58">
        <v>3.7408820081287431</v>
      </c>
      <c r="M58">
        <v>25.835100173950199</v>
      </c>
      <c r="N58">
        <v>3.021399974822998</v>
      </c>
      <c r="O58">
        <v>54.3</v>
      </c>
      <c r="P58">
        <v>12.3</v>
      </c>
      <c r="Q58">
        <v>24.666599999999999</v>
      </c>
      <c r="R58">
        <v>-7.86</v>
      </c>
      <c r="S58">
        <v>27.483451148455046</v>
      </c>
      <c r="T58">
        <v>3165.0404663814425</v>
      </c>
      <c r="U58">
        <v>3017.8375999999998</v>
      </c>
      <c r="V58">
        <v>-57.088626843339625</v>
      </c>
      <c r="W58">
        <v>3060.5089479166663</v>
      </c>
      <c r="X58">
        <v>-186.75534000000061</v>
      </c>
      <c r="Y58">
        <v>497.01599999999962</v>
      </c>
      <c r="Z58">
        <v>0.73358795169941271</v>
      </c>
      <c r="AA58">
        <v>3218.3807821261439</v>
      </c>
      <c r="AB58">
        <v>-0.16385063382155507</v>
      </c>
      <c r="AC58">
        <v>-41.631499999999505</v>
      </c>
      <c r="AD58">
        <v>-4.0242430372469187</v>
      </c>
      <c r="AE58">
        <v>18.344805440172788</v>
      </c>
      <c r="AF58">
        <v>13.513180395953748</v>
      </c>
      <c r="AG58">
        <v>33.504956119502324</v>
      </c>
      <c r="AH58">
        <v>-92.664953197895358</v>
      </c>
      <c r="AI58">
        <v>-110.36845454545437</v>
      </c>
      <c r="AJ58">
        <v>-8.7626624691731383</v>
      </c>
      <c r="AK58">
        <v>10.221913567176117</v>
      </c>
      <c r="AL58">
        <v>312.74160511465453</v>
      </c>
      <c r="AM58">
        <v>-0.60624819682717979</v>
      </c>
      <c r="AN58">
        <v>-51.730575926006175</v>
      </c>
      <c r="AO58">
        <v>80.103860705623049</v>
      </c>
      <c r="AP58">
        <v>209.97989834644787</v>
      </c>
      <c r="AQ58">
        <v>83.453697128093665</v>
      </c>
      <c r="AR58">
        <v>41.666666666666671</v>
      </c>
      <c r="AS58">
        <v>2.0028425690621874</v>
      </c>
      <c r="AT58">
        <v>7996.5839999999953</v>
      </c>
      <c r="AU58">
        <v>67.318520828478029</v>
      </c>
      <c r="AV58">
        <v>14148788085.76</v>
      </c>
      <c r="AW58">
        <v>16999451987.134613</v>
      </c>
      <c r="AX58">
        <v>1156778659294</v>
      </c>
      <c r="AY58">
        <v>142469413.23120359</v>
      </c>
      <c r="AZ58">
        <v>3060.5089479166663</v>
      </c>
      <c r="BA58">
        <v>3107.8286923076926</v>
      </c>
      <c r="BB58">
        <v>2966.7620000000002</v>
      </c>
      <c r="BC58">
        <v>3339.0815442857152</v>
      </c>
      <c r="BD58">
        <v>3093.9639999999995</v>
      </c>
      <c r="BE58">
        <v>0.79642424906663534</v>
      </c>
      <c r="BF58">
        <v>48201564.399999999</v>
      </c>
      <c r="BG58">
        <v>-11583327.767501144</v>
      </c>
      <c r="BH58">
        <v>-9.9954057919955748</v>
      </c>
      <c r="BI58">
        <v>19717599.033037756</v>
      </c>
      <c r="BJ58">
        <v>20731312.701544795</v>
      </c>
      <c r="BK58">
        <v>0.33051443651423151</v>
      </c>
      <c r="BL58">
        <v>-288.58899999999994</v>
      </c>
      <c r="BM58">
        <v>83.30657923482724</v>
      </c>
      <c r="BN58">
        <v>-9.4964422715487801E-2</v>
      </c>
      <c r="BO58">
        <v>1</v>
      </c>
      <c r="BP58">
        <v>0</v>
      </c>
      <c r="BQ58">
        <v>0</v>
      </c>
      <c r="BR58">
        <v>1.9082351756770362</v>
      </c>
      <c r="BS58">
        <v>534.94599999999991</v>
      </c>
      <c r="BT58">
        <v>2.5026782921968764</v>
      </c>
      <c r="BU58">
        <v>0.29996931871001409</v>
      </c>
      <c r="BV58">
        <v>6.5931044024726386</v>
      </c>
      <c r="BW58">
        <v>3280.3719999999998</v>
      </c>
    </row>
    <row r="59" spans="1:75" x14ac:dyDescent="0.25">
      <c r="A59" s="1">
        <v>40117</v>
      </c>
      <c r="B59">
        <v>1.1161632648023401</v>
      </c>
      <c r="C59">
        <v>0.99756947049665878</v>
      </c>
      <c r="D59">
        <v>1.065487228108263</v>
      </c>
      <c r="E59">
        <v>1.0475613741368359</v>
      </c>
      <c r="F59">
        <v>0.93625661967606122</v>
      </c>
      <c r="G59">
        <v>1.1188827423183241</v>
      </c>
      <c r="H59">
        <v>108918280200</v>
      </c>
      <c r="I59">
        <v>1528250521601</v>
      </c>
      <c r="J59">
        <v>8.0797140838798178</v>
      </c>
      <c r="K59">
        <v>9.8827071787189968</v>
      </c>
      <c r="L59">
        <v>12.5582871138612</v>
      </c>
      <c r="M59">
        <v>26.148000717163089</v>
      </c>
      <c r="N59">
        <v>3.0952000617980961</v>
      </c>
      <c r="O59">
        <v>55.2</v>
      </c>
      <c r="P59">
        <v>13.9</v>
      </c>
      <c r="Q59">
        <v>24.224699999999999</v>
      </c>
      <c r="R59">
        <v>-6.99</v>
      </c>
      <c r="S59">
        <v>21.546906165963797</v>
      </c>
      <c r="T59">
        <v>3223.4162032943768</v>
      </c>
      <c r="U59">
        <v>3317.1421999999998</v>
      </c>
      <c r="V59">
        <v>39.584408529755819</v>
      </c>
      <c r="W59">
        <v>3289.4890729166668</v>
      </c>
      <c r="X59">
        <v>166.08629999999994</v>
      </c>
      <c r="Y59">
        <v>657.44599999999991</v>
      </c>
      <c r="Z59">
        <v>3.243581275757367</v>
      </c>
      <c r="AA59">
        <v>3429.0171999999998</v>
      </c>
      <c r="AB59">
        <v>0.27932961834722791</v>
      </c>
      <c r="AC59">
        <v>-47.577166666666471</v>
      </c>
      <c r="AD59">
        <v>-1.3512246949226696</v>
      </c>
      <c r="AE59">
        <v>39.590765285452726</v>
      </c>
      <c r="AF59">
        <v>44.361500276438484</v>
      </c>
      <c r="AG59">
        <v>45.756412918096231</v>
      </c>
      <c r="AH59">
        <v>-14.853046113361243</v>
      </c>
      <c r="AI59">
        <v>0</v>
      </c>
      <c r="AJ59">
        <v>1.6413526805951157</v>
      </c>
      <c r="AK59">
        <v>45.975783437722029</v>
      </c>
      <c r="AL59">
        <v>37.261535636049317</v>
      </c>
      <c r="AM59">
        <v>0.37875754515066257</v>
      </c>
      <c r="AN59">
        <v>0</v>
      </c>
      <c r="AO59">
        <v>52.728182146924809</v>
      </c>
      <c r="AP59">
        <v>194.39926346479425</v>
      </c>
      <c r="AQ59">
        <v>111.4168575798596</v>
      </c>
      <c r="AR59">
        <v>66.666666666666657</v>
      </c>
      <c r="AS59">
        <v>0.9016598292130733</v>
      </c>
      <c r="AT59">
        <v>8350.1419999999944</v>
      </c>
      <c r="AU59">
        <v>48.401911214255477</v>
      </c>
      <c r="AV59">
        <v>14560166111.76</v>
      </c>
      <c r="AW59">
        <v>17626996869.210766</v>
      </c>
      <c r="AX59">
        <v>1148858891694</v>
      </c>
      <c r="AY59">
        <v>40634461.285172321</v>
      </c>
      <c r="AZ59">
        <v>3289.4890729166668</v>
      </c>
      <c r="BA59">
        <v>3217.4453846153847</v>
      </c>
      <c r="BB59">
        <v>3256.0717500000001</v>
      </c>
      <c r="BC59">
        <v>3507.8101485714287</v>
      </c>
      <c r="BD59">
        <v>3402.3859999999995</v>
      </c>
      <c r="BE59">
        <v>0</v>
      </c>
      <c r="BF59">
        <v>65439868</v>
      </c>
      <c r="BG59">
        <v>-2286243.1856224919</v>
      </c>
      <c r="BH59">
        <v>4.8990700042365081</v>
      </c>
      <c r="BI59">
        <v>28114382.125194602</v>
      </c>
      <c r="BJ59">
        <v>11320997.701926198</v>
      </c>
      <c r="BK59">
        <v>0.39095701690454748</v>
      </c>
      <c r="BL59">
        <v>52.972999999999956</v>
      </c>
      <c r="BM59">
        <v>95.336925500316767</v>
      </c>
      <c r="BN59">
        <v>-1.4654155795549522E-2</v>
      </c>
      <c r="BO59">
        <v>1</v>
      </c>
      <c r="BP59">
        <v>0</v>
      </c>
      <c r="BQ59">
        <v>0</v>
      </c>
      <c r="BR59">
        <v>1.9208194905869322</v>
      </c>
      <c r="BS59">
        <v>431.58600000000024</v>
      </c>
      <c r="BT59">
        <v>1.9873124541260736</v>
      </c>
      <c r="BU59">
        <v>0.34549171357098191</v>
      </c>
      <c r="BV59">
        <v>-15.647121526301728</v>
      </c>
      <c r="BW59">
        <v>3511.6689999999999</v>
      </c>
    </row>
    <row r="60" spans="1:75" x14ac:dyDescent="0.25">
      <c r="A60" s="1">
        <v>40147</v>
      </c>
      <c r="B60">
        <v>1.153561864537632</v>
      </c>
      <c r="C60">
        <v>0.99765240569149694</v>
      </c>
      <c r="D60">
        <v>1.0953991705749051</v>
      </c>
      <c r="E60">
        <v>1.0530972594512751</v>
      </c>
      <c r="F60">
        <v>0.91076607732676407</v>
      </c>
      <c r="G60">
        <v>1.1562763322743359</v>
      </c>
      <c r="H60">
        <v>198804499200</v>
      </c>
      <c r="I60">
        <v>2724687242973</v>
      </c>
      <c r="J60">
        <v>3.848685539588681</v>
      </c>
      <c r="K60">
        <v>8.7782476296659482</v>
      </c>
      <c r="L60">
        <v>15.091244494384719</v>
      </c>
      <c r="M60">
        <v>27.621500015258789</v>
      </c>
      <c r="N60">
        <v>3.248399972915649</v>
      </c>
      <c r="O60">
        <v>55.2</v>
      </c>
      <c r="P60">
        <v>16.100000000000001</v>
      </c>
      <c r="Q60">
        <v>24.595300000000002</v>
      </c>
      <c r="R60">
        <v>-5.85</v>
      </c>
      <c r="S60">
        <v>30.374262662850704</v>
      </c>
      <c r="T60">
        <v>3381.3674969438234</v>
      </c>
      <c r="U60">
        <v>3511.5322000000001</v>
      </c>
      <c r="V60">
        <v>47.398285869312986</v>
      </c>
      <c r="W60">
        <v>3517.8427083333336</v>
      </c>
      <c r="X60">
        <v>222.87510000000202</v>
      </c>
      <c r="Y60">
        <v>751.95699999999988</v>
      </c>
      <c r="Z60">
        <v>2.4091396365641553</v>
      </c>
      <c r="AA60">
        <v>3680.5720848000001</v>
      </c>
      <c r="AB60">
        <v>0.30406879502327405</v>
      </c>
      <c r="AC60">
        <v>-77.211000000000695</v>
      </c>
      <c r="AD60">
        <v>-1.7708622500895987</v>
      </c>
      <c r="AE60">
        <v>38.618752659332763</v>
      </c>
      <c r="AF60">
        <v>28.484814915993564</v>
      </c>
      <c r="AG60">
        <v>47.381221119192119</v>
      </c>
      <c r="AH60">
        <v>-84.696425693955248</v>
      </c>
      <c r="AI60">
        <v>-68.42200000000048</v>
      </c>
      <c r="AJ60">
        <v>0.33362933400989714</v>
      </c>
      <c r="AK60">
        <v>46.412493670827729</v>
      </c>
      <c r="AL60">
        <v>1556.5813667316295</v>
      </c>
      <c r="AM60">
        <v>-0.5859338465176146</v>
      </c>
      <c r="AN60">
        <v>5.5684490039669798</v>
      </c>
      <c r="AO60">
        <v>56.360251000495765</v>
      </c>
      <c r="AP60">
        <v>189.06940387544299</v>
      </c>
      <c r="AQ60">
        <v>109.01984821907153</v>
      </c>
      <c r="AR60">
        <v>66.666666666666657</v>
      </c>
      <c r="AS60">
        <v>1.0219656634587746</v>
      </c>
      <c r="AT60">
        <v>8811.7739999999903</v>
      </c>
      <c r="AU60">
        <v>47.412207255663866</v>
      </c>
      <c r="AV60">
        <v>15483969181.76</v>
      </c>
      <c r="AW60">
        <v>18042753751.004593</v>
      </c>
      <c r="AX60">
        <v>1171575026094</v>
      </c>
      <c r="AY60">
        <v>119388107.95145558</v>
      </c>
      <c r="AZ60">
        <v>3517.8427083333336</v>
      </c>
      <c r="BA60">
        <v>3488.8507307692312</v>
      </c>
      <c r="BB60">
        <v>3403.3110000000001</v>
      </c>
      <c r="BC60">
        <v>3777.793738571429</v>
      </c>
      <c r="BD60">
        <v>3591.714333333332</v>
      </c>
      <c r="BE60">
        <v>0.73617538715993114</v>
      </c>
      <c r="BF60">
        <v>112752311.8</v>
      </c>
      <c r="BG60">
        <v>7512785.2867914392</v>
      </c>
      <c r="BH60">
        <v>14.4064466022409</v>
      </c>
      <c r="BI60">
        <v>36734377.726542823</v>
      </c>
      <c r="BJ60">
        <v>20294694.868500352</v>
      </c>
      <c r="BK60">
        <v>0.59537678867139421</v>
      </c>
      <c r="BL60">
        <v>11.67699999999968</v>
      </c>
      <c r="BM60">
        <v>108.44733678326368</v>
      </c>
      <c r="BN60">
        <v>-3.2159210484974714E-2</v>
      </c>
      <c r="BO60">
        <v>0.8571428571428571</v>
      </c>
      <c r="BP60">
        <v>0.1111111111111111</v>
      </c>
      <c r="BQ60">
        <v>9.0909090909090912E-2</v>
      </c>
      <c r="BR60">
        <v>2.0640243902439024</v>
      </c>
      <c r="BS60">
        <v>499.81999999999971</v>
      </c>
      <c r="BT60">
        <v>1.9489229116111473</v>
      </c>
      <c r="BU60">
        <v>0.31748312656291761</v>
      </c>
      <c r="BV60">
        <v>64.567480006079208</v>
      </c>
      <c r="BW60">
        <v>3575.6840000000002</v>
      </c>
    </row>
    <row r="61" spans="1:75" x14ac:dyDescent="0.25">
      <c r="A61" s="1">
        <v>40178</v>
      </c>
      <c r="B61">
        <v>1.0471094000129431</v>
      </c>
      <c r="C61">
        <v>0.93976808373002418</v>
      </c>
      <c r="D61">
        <v>1.0194223390112609</v>
      </c>
      <c r="E61">
        <v>1.027159558842448</v>
      </c>
      <c r="F61">
        <v>0.9218633413914652</v>
      </c>
      <c r="G61">
        <v>1.1142210702207209</v>
      </c>
      <c r="H61">
        <v>164802716200</v>
      </c>
      <c r="I61">
        <v>2322792229604</v>
      </c>
      <c r="J61">
        <v>3.498389853931827</v>
      </c>
      <c r="K61">
        <v>1.8199482042779549</v>
      </c>
      <c r="L61">
        <v>1.8143257437357669</v>
      </c>
      <c r="M61">
        <v>28.49220085144043</v>
      </c>
      <c r="N61">
        <v>3.3452000617980961</v>
      </c>
      <c r="O61">
        <v>56.6</v>
      </c>
      <c r="P61">
        <v>19.2</v>
      </c>
      <c r="Q61">
        <v>23.280100000000001</v>
      </c>
      <c r="R61">
        <v>-2.08</v>
      </c>
      <c r="S61">
        <v>28.998560738089168</v>
      </c>
      <c r="T61">
        <v>3446.5013741702883</v>
      </c>
      <c r="U61">
        <v>3507.6987999999997</v>
      </c>
      <c r="V61">
        <v>-4.4011013359840945</v>
      </c>
      <c r="W61">
        <v>3504.5525520833335</v>
      </c>
      <c r="X61">
        <v>-62.433799999999792</v>
      </c>
      <c r="Y61">
        <v>409.21000000000004</v>
      </c>
      <c r="Z61">
        <v>-1.7944361669320636</v>
      </c>
      <c r="AA61">
        <v>3351.2929408</v>
      </c>
      <c r="AB61">
        <v>-0.1267763294521384</v>
      </c>
      <c r="AC61">
        <v>48.874166666666497</v>
      </c>
      <c r="AD61">
        <v>3.5215716866641045</v>
      </c>
      <c r="AE61">
        <v>76.961834610211042</v>
      </c>
      <c r="AF61">
        <v>74.062886782433011</v>
      </c>
      <c r="AG61">
        <v>69.267789515295746</v>
      </c>
      <c r="AH61">
        <v>80.502866708619223</v>
      </c>
      <c r="AI61">
        <v>131.33454545454515</v>
      </c>
      <c r="AJ61">
        <v>-0.2136832637474273</v>
      </c>
      <c r="AK61">
        <v>61.20747566333371</v>
      </c>
      <c r="AL61">
        <v>275.27840006322543</v>
      </c>
      <c r="AM61">
        <v>0.13595273230075791</v>
      </c>
      <c r="AN61">
        <v>8.0069096723844879E-2</v>
      </c>
      <c r="AO61">
        <v>14.55405665772626</v>
      </c>
      <c r="AP61">
        <v>163.98682882724401</v>
      </c>
      <c r="AQ61">
        <v>89.931912510850793</v>
      </c>
      <c r="AR61">
        <v>66.666666666666657</v>
      </c>
      <c r="AS61">
        <v>1.1028374773761453</v>
      </c>
      <c r="AT61">
        <v>9040.5649999999896</v>
      </c>
      <c r="AU61">
        <v>60.929054944186035</v>
      </c>
      <c r="AV61">
        <v>15827202869.76</v>
      </c>
      <c r="AW61">
        <v>18402414730.44006</v>
      </c>
      <c r="AX61">
        <v>1194385647294</v>
      </c>
      <c r="AY61">
        <v>316142624.92541784</v>
      </c>
      <c r="AZ61">
        <v>3504.5525520833335</v>
      </c>
      <c r="BA61">
        <v>3516.0279230769224</v>
      </c>
      <c r="BB61">
        <v>3544.38175</v>
      </c>
      <c r="BC61">
        <v>3683.0957614285717</v>
      </c>
      <c r="BD61">
        <v>3835.4293333333339</v>
      </c>
      <c r="BE61">
        <v>1.1145291540313351</v>
      </c>
      <c r="BF61">
        <v>63099398.200000003</v>
      </c>
      <c r="BG61">
        <v>-5842838.7304632952</v>
      </c>
      <c r="BH61">
        <v>-25.573318739333022</v>
      </c>
      <c r="BI61">
        <v>29905362.674271673</v>
      </c>
      <c r="BJ61">
        <v>12809218.030647513</v>
      </c>
      <c r="BK61">
        <v>0.60464787698377009</v>
      </c>
      <c r="BL61">
        <v>-7.656999999999698</v>
      </c>
      <c r="BM61">
        <v>106.82229365582019</v>
      </c>
      <c r="BN61">
        <v>5.1444422941177147E-2</v>
      </c>
      <c r="BO61">
        <v>1</v>
      </c>
      <c r="BP61">
        <v>0</v>
      </c>
      <c r="BQ61">
        <v>0</v>
      </c>
      <c r="BR61">
        <v>1.7415458937198067</v>
      </c>
      <c r="BS61">
        <v>376.50599999999986</v>
      </c>
      <c r="BT61">
        <v>1.8712484053704486</v>
      </c>
      <c r="BU61">
        <v>0.23627308089785184</v>
      </c>
      <c r="BV61">
        <v>-22.514063760239981</v>
      </c>
      <c r="BW61">
        <v>3204.1550000000002</v>
      </c>
    </row>
    <row r="62" spans="1:75" x14ac:dyDescent="0.25">
      <c r="A62" s="1">
        <v>40209</v>
      </c>
      <c r="B62">
        <v>1.001469741692897</v>
      </c>
      <c r="C62">
        <v>0.88197389649678171</v>
      </c>
      <c r="D62">
        <v>0.8919091276526333</v>
      </c>
      <c r="E62">
        <v>1.1228383146258529</v>
      </c>
      <c r="F62">
        <v>0.98886071366709782</v>
      </c>
      <c r="G62">
        <v>1.1354868275248911</v>
      </c>
      <c r="H62">
        <v>150190912300</v>
      </c>
      <c r="I62">
        <v>2138035810718</v>
      </c>
      <c r="J62">
        <v>-12.131177069465121</v>
      </c>
      <c r="K62">
        <v>-8.5524709725224408</v>
      </c>
      <c r="L62">
        <v>-2.4659913427441671</v>
      </c>
      <c r="M62">
        <v>24.98749923706055</v>
      </c>
      <c r="N62">
        <v>3.0037000179290771</v>
      </c>
      <c r="O62">
        <v>55.8</v>
      </c>
      <c r="P62">
        <v>18.5</v>
      </c>
      <c r="Q62">
        <v>24.76</v>
      </c>
      <c r="R62">
        <v>1.7</v>
      </c>
      <c r="S62">
        <v>15.926919185992466</v>
      </c>
      <c r="T62">
        <v>3405.8892876029267</v>
      </c>
      <c r="U62">
        <v>3236.0204000000003</v>
      </c>
      <c r="V62">
        <v>-72.26257740009487</v>
      </c>
      <c r="W62">
        <v>3313.8720104166669</v>
      </c>
      <c r="X62">
        <v>-148.87091999999984</v>
      </c>
      <c r="Y62">
        <v>-530.46699999999964</v>
      </c>
      <c r="Z62">
        <v>-2.2676948958358087</v>
      </c>
      <c r="AA62">
        <v>3380.3737110401485</v>
      </c>
      <c r="AB62">
        <v>-0.25571809375862564</v>
      </c>
      <c r="AC62">
        <v>-54.619499999999789</v>
      </c>
      <c r="AD62">
        <v>-4.6128405923184426</v>
      </c>
      <c r="AE62">
        <v>11.616425451029492</v>
      </c>
      <c r="AF62">
        <v>8.0670629980882982</v>
      </c>
      <c r="AG62">
        <v>17.639250408392186</v>
      </c>
      <c r="AH62">
        <v>-114.34082010360582</v>
      </c>
      <c r="AI62">
        <v>0</v>
      </c>
      <c r="AJ62">
        <v>-6.3425859887803497</v>
      </c>
      <c r="AK62">
        <v>24.148075618263057</v>
      </c>
      <c r="AL62">
        <v>129.23793073208293</v>
      </c>
      <c r="AM62">
        <v>-0.7769486304959563</v>
      </c>
      <c r="AN62">
        <v>0</v>
      </c>
      <c r="AO62">
        <v>90.273175198395393</v>
      </c>
      <c r="AP62">
        <v>149.56161058173933</v>
      </c>
      <c r="AQ62">
        <v>76.644668529162502</v>
      </c>
      <c r="AR62">
        <v>50</v>
      </c>
      <c r="AS62">
        <v>1.5496187500915655</v>
      </c>
      <c r="AT62">
        <v>8782.1169999999911</v>
      </c>
      <c r="AU62">
        <v>56.091025165487324</v>
      </c>
      <c r="AV62">
        <v>15848379788.76</v>
      </c>
      <c r="AW62">
        <v>17526339243.173798</v>
      </c>
      <c r="AX62">
        <v>1206346508194</v>
      </c>
      <c r="AY62">
        <v>-11596735.26613472</v>
      </c>
      <c r="AZ62">
        <v>3313.8720104166669</v>
      </c>
      <c r="BA62">
        <v>3435.2794230769223</v>
      </c>
      <c r="BB62">
        <v>3200.4772499999999</v>
      </c>
      <c r="BC62">
        <v>3578.6600942857144</v>
      </c>
      <c r="BD62">
        <v>3251.8876666666679</v>
      </c>
      <c r="BE62">
        <v>0</v>
      </c>
      <c r="BF62">
        <v>53709225</v>
      </c>
      <c r="BG62">
        <v>-5558688.934178629</v>
      </c>
      <c r="BH62">
        <v>-4.113147647652923</v>
      </c>
      <c r="BI62">
        <v>22753922.568287075</v>
      </c>
      <c r="BJ62">
        <v>16554390.765711071</v>
      </c>
      <c r="BK62">
        <v>-0.26403845897220435</v>
      </c>
      <c r="BL62">
        <v>-216.98899999999958</v>
      </c>
      <c r="BM62">
        <v>87.967341645167778</v>
      </c>
      <c r="BN62">
        <v>-8.4706017452589266E-2</v>
      </c>
      <c r="BO62">
        <v>1</v>
      </c>
      <c r="BP62">
        <v>0</v>
      </c>
      <c r="BQ62">
        <v>0</v>
      </c>
      <c r="BR62">
        <v>1.4807923169267707</v>
      </c>
      <c r="BS62">
        <v>429.28499999999985</v>
      </c>
      <c r="BT62">
        <v>1.5255044956590398</v>
      </c>
      <c r="BU62">
        <v>0.32445309764359009</v>
      </c>
      <c r="BV62">
        <v>1.6034185283736679</v>
      </c>
      <c r="BW62">
        <v>3281.6660000000002</v>
      </c>
    </row>
    <row r="63" spans="1:75" x14ac:dyDescent="0.25">
      <c r="A63" s="1">
        <v>40237</v>
      </c>
      <c r="B63">
        <v>1.0321799870553401</v>
      </c>
      <c r="C63">
        <v>0.96758769694487268</v>
      </c>
      <c r="D63">
        <v>1.026088180024576</v>
      </c>
      <c r="E63">
        <v>1.00593692350166</v>
      </c>
      <c r="F63">
        <v>0.94298688531983454</v>
      </c>
      <c r="G63">
        <v>1.0667560060079471</v>
      </c>
      <c r="H63">
        <v>71809718300</v>
      </c>
      <c r="I63">
        <v>952415641684</v>
      </c>
      <c r="J63">
        <v>1.3516524553986999</v>
      </c>
      <c r="K63">
        <v>3.289965516876014</v>
      </c>
      <c r="L63">
        <v>5.9438368655405194</v>
      </c>
      <c r="M63">
        <v>25.17289924621582</v>
      </c>
      <c r="N63">
        <v>3.033499956130981</v>
      </c>
      <c r="O63">
        <v>52</v>
      </c>
      <c r="P63">
        <v>29.2</v>
      </c>
      <c r="Q63">
        <v>24.4269</v>
      </c>
      <c r="R63">
        <v>4.32</v>
      </c>
      <c r="S63">
        <v>15.424694463245098</v>
      </c>
      <c r="T63">
        <v>3338.8048756483818</v>
      </c>
      <c r="U63">
        <v>3250.0511999999999</v>
      </c>
      <c r="V63">
        <v>-34.746962689018346</v>
      </c>
      <c r="W63">
        <v>3248.1576979166666</v>
      </c>
      <c r="X63">
        <v>-148.72349999999915</v>
      </c>
      <c r="Y63">
        <v>451.39499999999998</v>
      </c>
      <c r="Z63">
        <v>-1.5576590273413007</v>
      </c>
      <c r="AA63">
        <v>3181.7507478451289</v>
      </c>
      <c r="AB63">
        <v>-0.2283935243494315</v>
      </c>
      <c r="AC63">
        <v>22.503333333334012</v>
      </c>
      <c r="AD63">
        <v>1.9464131954203854</v>
      </c>
      <c r="AE63">
        <v>84.328813236789713</v>
      </c>
      <c r="AF63">
        <v>81.373555793561721</v>
      </c>
      <c r="AG63">
        <v>62.95053336105547</v>
      </c>
      <c r="AH63">
        <v>145.61678718275985</v>
      </c>
      <c r="AI63">
        <v>0</v>
      </c>
      <c r="AJ63">
        <v>1.5770812343397673</v>
      </c>
      <c r="AK63">
        <v>73.034848568781712</v>
      </c>
      <c r="AL63">
        <v>130.26172267497279</v>
      </c>
      <c r="AM63">
        <v>0.63324786546148382</v>
      </c>
      <c r="AN63">
        <v>0</v>
      </c>
      <c r="AO63">
        <v>9.4311674355336415</v>
      </c>
      <c r="AP63">
        <v>162.64620851687616</v>
      </c>
      <c r="AQ63">
        <v>63.113226746139418</v>
      </c>
      <c r="AR63">
        <v>58.333333333333336</v>
      </c>
      <c r="AS63">
        <v>1.7131925230595981</v>
      </c>
      <c r="AT63">
        <v>8848.2759999999926</v>
      </c>
      <c r="AU63">
        <v>45.454539086004743</v>
      </c>
      <c r="AV63">
        <v>15775077185.76</v>
      </c>
      <c r="AW63">
        <v>17649912088.281883</v>
      </c>
      <c r="AX63">
        <v>1222631962094</v>
      </c>
      <c r="AY63">
        <v>-6815091.1713410709</v>
      </c>
      <c r="AZ63">
        <v>3248.1576979166666</v>
      </c>
      <c r="BA63">
        <v>3269.1519615384614</v>
      </c>
      <c r="BB63">
        <v>3281.9322499999998</v>
      </c>
      <c r="BC63">
        <v>3407.5239271428568</v>
      </c>
      <c r="BD63">
        <v>3441.0843333333346</v>
      </c>
      <c r="BE63">
        <v>0</v>
      </c>
      <c r="BF63">
        <v>50142002.399999999</v>
      </c>
      <c r="BG63">
        <v>-5358075.8901318936</v>
      </c>
      <c r="BH63">
        <v>-24.133452603201469</v>
      </c>
      <c r="BI63">
        <v>22992456.323070254</v>
      </c>
      <c r="BJ63">
        <v>10794894.274587184</v>
      </c>
      <c r="BK63">
        <v>-0.43817508860837001</v>
      </c>
      <c r="BL63">
        <v>50.951000000000022</v>
      </c>
      <c r="BM63">
        <v>91.737449881011528</v>
      </c>
      <c r="BN63">
        <v>3.9820627693372919E-2</v>
      </c>
      <c r="BO63">
        <v>1</v>
      </c>
      <c r="BP63">
        <v>0</v>
      </c>
      <c r="BQ63">
        <v>0</v>
      </c>
      <c r="BR63">
        <v>1.4803921568627452</v>
      </c>
      <c r="BS63">
        <v>206.58099999999968</v>
      </c>
      <c r="BT63">
        <v>1.333659235623728</v>
      </c>
      <c r="BU63">
        <v>0.35185141902196415</v>
      </c>
      <c r="BV63">
        <v>-34.527751704484629</v>
      </c>
      <c r="BW63">
        <v>3345.607</v>
      </c>
    </row>
    <row r="64" spans="1:75" x14ac:dyDescent="0.25">
      <c r="A64" s="1">
        <v>40268</v>
      </c>
      <c r="B64">
        <v>1.025002378414392</v>
      </c>
      <c r="C64">
        <v>0.96324962226524136</v>
      </c>
      <c r="D64">
        <v>1.0168996600919089</v>
      </c>
      <c r="E64">
        <v>1.0079680608033159</v>
      </c>
      <c r="F64">
        <v>0.94724156184513009</v>
      </c>
      <c r="G64">
        <v>1.064108777955115</v>
      </c>
      <c r="H64">
        <v>115748972200</v>
      </c>
      <c r="I64">
        <v>1535126080553</v>
      </c>
      <c r="J64">
        <v>3.3633275807107839</v>
      </c>
      <c r="K64">
        <v>2.118007034852853</v>
      </c>
      <c r="L64">
        <v>2.621243233877868</v>
      </c>
      <c r="M64">
        <v>23.837600708007809</v>
      </c>
      <c r="N64">
        <v>3.0090000629425049</v>
      </c>
      <c r="O64">
        <v>55.1</v>
      </c>
      <c r="P64">
        <v>12.8</v>
      </c>
      <c r="Q64">
        <v>21.6951</v>
      </c>
      <c r="R64">
        <v>5.39</v>
      </c>
      <c r="S64">
        <v>16.342541823475418</v>
      </c>
      <c r="T64">
        <v>3310.512931059965</v>
      </c>
      <c r="U64">
        <v>3314.9970000000003</v>
      </c>
      <c r="V64">
        <v>13.309278544679728</v>
      </c>
      <c r="W64">
        <v>3309.4630416666664</v>
      </c>
      <c r="X64">
        <v>19.488179999999375</v>
      </c>
      <c r="Y64">
        <v>340.80200000000013</v>
      </c>
      <c r="Z64">
        <v>0.21429735892939755</v>
      </c>
      <c r="AA64">
        <v>3220.8409149514541</v>
      </c>
      <c r="AB64">
        <v>4.6856257342723071E-2</v>
      </c>
      <c r="AC64">
        <v>48.342666666666446</v>
      </c>
      <c r="AD64">
        <v>1.7180904345386665</v>
      </c>
      <c r="AE64">
        <v>82.568705298203213</v>
      </c>
      <c r="AF64">
        <v>83.675426214709645</v>
      </c>
      <c r="AG64">
        <v>63.23606035007554</v>
      </c>
      <c r="AH64">
        <v>130.24448609581231</v>
      </c>
      <c r="AI64">
        <v>48.770909090908845</v>
      </c>
      <c r="AJ64">
        <v>5.1025655766570743</v>
      </c>
      <c r="AK64">
        <v>54.463079864957621</v>
      </c>
      <c r="AL64">
        <v>-398.76591431554056</v>
      </c>
      <c r="AM64">
        <v>0.61361493813121215</v>
      </c>
      <c r="AN64">
        <v>40.375912316949993</v>
      </c>
      <c r="AO64">
        <v>13.121225395856568</v>
      </c>
      <c r="AP64">
        <v>210.52602136594692</v>
      </c>
      <c r="AQ64">
        <v>154.69626907567792</v>
      </c>
      <c r="AR64">
        <v>66.666666666666657</v>
      </c>
      <c r="AS64">
        <v>1.2634754289911927</v>
      </c>
      <c r="AT64">
        <v>8923.8279999999977</v>
      </c>
      <c r="AU64">
        <v>40.756130512756492</v>
      </c>
      <c r="AV64">
        <v>15953191335.76</v>
      </c>
      <c r="AW64">
        <v>17823706209.644196</v>
      </c>
      <c r="AX64">
        <v>1231533783894</v>
      </c>
      <c r="AY64">
        <v>22990510.560865998</v>
      </c>
      <c r="AZ64">
        <v>3309.4630416666664</v>
      </c>
      <c r="BA64">
        <v>3282.0488846153848</v>
      </c>
      <c r="BB64">
        <v>3363.9984999999997</v>
      </c>
      <c r="BC64">
        <v>3474.1861157142857</v>
      </c>
      <c r="BD64">
        <v>3533.7373333333335</v>
      </c>
      <c r="BE64">
        <v>0.95499492617194215</v>
      </c>
      <c r="BF64">
        <v>57343085.399999999</v>
      </c>
      <c r="BG64">
        <v>1126566.5012045479</v>
      </c>
      <c r="BH64">
        <v>-2.6202169475649253</v>
      </c>
      <c r="BI64">
        <v>23196671.157133643</v>
      </c>
      <c r="BJ64">
        <v>12085431.065869834</v>
      </c>
      <c r="BK64">
        <v>0.44875518972027545</v>
      </c>
      <c r="BL64">
        <v>162.42399999999998</v>
      </c>
      <c r="BM64">
        <v>97.792054353748341</v>
      </c>
      <c r="BN64">
        <v>2.3329697720025137E-2</v>
      </c>
      <c r="BO64">
        <v>1</v>
      </c>
      <c r="BP64">
        <v>0</v>
      </c>
      <c r="BQ64">
        <v>9.0909090909090912E-2</v>
      </c>
      <c r="BR64">
        <v>1.3588265333548351</v>
      </c>
      <c r="BS64">
        <v>203.16699999999992</v>
      </c>
      <c r="BT64">
        <v>1.1975649153223327</v>
      </c>
      <c r="BU64">
        <v>0.21206784784500238</v>
      </c>
      <c r="BV64">
        <v>-20.33615263253451</v>
      </c>
      <c r="BW64">
        <v>3067.3649999999998</v>
      </c>
    </row>
    <row r="65" spans="1:75" x14ac:dyDescent="0.25">
      <c r="A65" s="1">
        <v>40298</v>
      </c>
      <c r="B65">
        <v>1.0257937289768839</v>
      </c>
      <c r="C65">
        <v>0.89975324518699751</v>
      </c>
      <c r="D65">
        <v>0.91566304982500879</v>
      </c>
      <c r="E65">
        <v>1.120274241898177</v>
      </c>
      <c r="F65">
        <v>0.98262482619446989</v>
      </c>
      <c r="G65">
        <v>1.140083388933697</v>
      </c>
      <c r="H65">
        <v>130922786500</v>
      </c>
      <c r="I65">
        <v>1858454004703</v>
      </c>
      <c r="J65">
        <v>-8.565741797110638</v>
      </c>
      <c r="K65">
        <v>-7.8994048909608594</v>
      </c>
      <c r="L65">
        <v>-6.6750529892095738</v>
      </c>
      <c r="M65">
        <v>17.72450065612793</v>
      </c>
      <c r="N65">
        <v>2.60260009765625</v>
      </c>
      <c r="O65">
        <v>55.7</v>
      </c>
      <c r="P65">
        <v>18.100000000000001</v>
      </c>
      <c r="Q65">
        <v>25.246300000000002</v>
      </c>
      <c r="R65">
        <v>5.91</v>
      </c>
      <c r="S65">
        <v>12.059652570327215</v>
      </c>
      <c r="T65">
        <v>3273.7330108389756</v>
      </c>
      <c r="U65">
        <v>3101.0375999999997</v>
      </c>
      <c r="V65">
        <v>-61.711387646378171</v>
      </c>
      <c r="W65">
        <v>3164.7542395833334</v>
      </c>
      <c r="X65">
        <v>-125.97584000000052</v>
      </c>
      <c r="Y65">
        <v>-213.00700000000006</v>
      </c>
      <c r="Z65">
        <v>-2.9366147084894716</v>
      </c>
      <c r="AA65">
        <v>3267.0738307862111</v>
      </c>
      <c r="AB65">
        <v>-0.24081234016737163</v>
      </c>
      <c r="AC65">
        <v>-40.937833333333401</v>
      </c>
      <c r="AD65">
        <v>-3.7289578620809594</v>
      </c>
      <c r="AE65">
        <v>15.377969221723637</v>
      </c>
      <c r="AF65">
        <v>11.007638185828627</v>
      </c>
      <c r="AG65">
        <v>19.524129341699307</v>
      </c>
      <c r="AH65">
        <v>-119.0073935122988</v>
      </c>
      <c r="AI65">
        <v>-99.865909090908644</v>
      </c>
      <c r="AJ65">
        <v>-9.8816378730601695</v>
      </c>
      <c r="AK65">
        <v>36.69001648408193</v>
      </c>
      <c r="AL65">
        <v>-507.42613774251646</v>
      </c>
      <c r="AM65">
        <v>-0.88120173993127049</v>
      </c>
      <c r="AN65">
        <v>-9.6644402540099978</v>
      </c>
      <c r="AO65">
        <v>86.638186066568437</v>
      </c>
      <c r="AP65">
        <v>108.31585429111085</v>
      </c>
      <c r="AQ65">
        <v>49.737920824579774</v>
      </c>
      <c r="AR65">
        <v>25</v>
      </c>
      <c r="AS65">
        <v>0.75071661071862439</v>
      </c>
      <c r="AT65">
        <v>8585.5579999999973</v>
      </c>
      <c r="AU65">
        <v>61.756595685351151</v>
      </c>
      <c r="AV65">
        <v>15543456922.76</v>
      </c>
      <c r="AW65">
        <v>17211485531.305107</v>
      </c>
      <c r="AX65">
        <v>1199759423794</v>
      </c>
      <c r="AY65">
        <v>-105598269.22758041</v>
      </c>
      <c r="AZ65">
        <v>3164.7542395833334</v>
      </c>
      <c r="BA65">
        <v>3279.7418846153842</v>
      </c>
      <c r="BB65">
        <v>3077.6549999999997</v>
      </c>
      <c r="BC65">
        <v>3409.3792300000005</v>
      </c>
      <c r="BD65">
        <v>3085.6383333333329</v>
      </c>
      <c r="BE65">
        <v>1.0025380067500889</v>
      </c>
      <c r="BF65">
        <v>52985006.200000003</v>
      </c>
      <c r="BG65">
        <v>-711905.78704177856</v>
      </c>
      <c r="BH65">
        <v>-1.6077700371195134</v>
      </c>
      <c r="BI65">
        <v>25496622.152217768</v>
      </c>
      <c r="BJ65">
        <v>12668202.743142584</v>
      </c>
      <c r="BK65">
        <v>-0.31652986069573114</v>
      </c>
      <c r="BL65">
        <v>-336.3420000000001</v>
      </c>
      <c r="BM65">
        <v>95.248009718053467</v>
      </c>
      <c r="BN65">
        <v>-3.4333588442093513E-2</v>
      </c>
      <c r="BO65">
        <v>1</v>
      </c>
      <c r="BP65">
        <v>0</v>
      </c>
      <c r="BQ65">
        <v>0</v>
      </c>
      <c r="BR65">
        <v>1.1781285109325037</v>
      </c>
      <c r="BS65">
        <v>422.221</v>
      </c>
      <c r="BT65">
        <v>1.5217931785996115</v>
      </c>
      <c r="BU65">
        <v>0.36686720578059723</v>
      </c>
      <c r="BV65">
        <v>40.633138400635652</v>
      </c>
      <c r="BW65">
        <v>2773.2640000000001</v>
      </c>
    </row>
    <row r="66" spans="1:75" x14ac:dyDescent="0.25">
      <c r="A66" s="1">
        <v>40329</v>
      </c>
      <c r="B66">
        <v>1.0168342102294901</v>
      </c>
      <c r="C66">
        <v>0.88092112858914384</v>
      </c>
      <c r="D66">
        <v>0.92273365348111636</v>
      </c>
      <c r="E66">
        <v>1.1019801937356131</v>
      </c>
      <c r="F66">
        <v>0.95468624696386639</v>
      </c>
      <c r="G66">
        <v>1.1542851876626239</v>
      </c>
      <c r="H66">
        <v>104965750000</v>
      </c>
      <c r="I66">
        <v>1310898821098</v>
      </c>
      <c r="J66">
        <v>-10.390736619967971</v>
      </c>
      <c r="K66">
        <v>-9.0589922320678529</v>
      </c>
      <c r="L66">
        <v>-7.5318996792065001</v>
      </c>
      <c r="M66">
        <v>16.08180046081543</v>
      </c>
      <c r="N66">
        <v>2.3854000568389888</v>
      </c>
      <c r="O66">
        <v>53.9</v>
      </c>
      <c r="P66">
        <v>17.8</v>
      </c>
      <c r="Q66">
        <v>25.8187</v>
      </c>
      <c r="R66">
        <v>6.81</v>
      </c>
      <c r="S66">
        <v>12.420270847586243</v>
      </c>
      <c r="T66">
        <v>3013.7237490570192</v>
      </c>
      <c r="U66">
        <v>2822.2864</v>
      </c>
      <c r="V66">
        <v>-82.372404658905452</v>
      </c>
      <c r="W66">
        <v>2834.1946458333332</v>
      </c>
      <c r="X66">
        <v>-302.10865999999987</v>
      </c>
      <c r="Y66">
        <v>-738.40499999999975</v>
      </c>
      <c r="Z66">
        <v>-3.6453502526133517</v>
      </c>
      <c r="AA66">
        <v>2675.2353827858947</v>
      </c>
      <c r="AB66">
        <v>-0.49381748708909168</v>
      </c>
      <c r="AC66">
        <v>-2.9684999999994943</v>
      </c>
      <c r="AD66">
        <v>-0.94298799016811452</v>
      </c>
      <c r="AE66">
        <v>66.582396657659487</v>
      </c>
      <c r="AF66">
        <v>76.683828901652092</v>
      </c>
      <c r="AG66">
        <v>39.255385128083937</v>
      </c>
      <c r="AH66">
        <v>-4.1787345638973248</v>
      </c>
      <c r="AI66">
        <v>-20.186090909091035</v>
      </c>
      <c r="AJ66">
        <v>-3.9366298441482934</v>
      </c>
      <c r="AK66">
        <v>44.52974150915334</v>
      </c>
      <c r="AL66">
        <v>-1980.103556248486</v>
      </c>
      <c r="AM66">
        <v>0.10402088109872208</v>
      </c>
      <c r="AN66">
        <v>-16.191491577106774</v>
      </c>
      <c r="AO66">
        <v>48.934536145312663</v>
      </c>
      <c r="AP66">
        <v>174.05925310869424</v>
      </c>
      <c r="AQ66">
        <v>44.423885273708372</v>
      </c>
      <c r="AR66">
        <v>50</v>
      </c>
      <c r="AS66">
        <v>1.1840085519255699</v>
      </c>
      <c r="AT66">
        <v>8451.5999999999985</v>
      </c>
      <c r="AU66">
        <v>47.683168502012506</v>
      </c>
      <c r="AV66">
        <v>15483437078.76</v>
      </c>
      <c r="AW66">
        <v>16806491195.361252</v>
      </c>
      <c r="AX66">
        <v>1223874316394</v>
      </c>
      <c r="AY66">
        <v>-1399450.368053379</v>
      </c>
      <c r="AZ66">
        <v>2834.1946458333332</v>
      </c>
      <c r="BA66">
        <v>2901.7220769230767</v>
      </c>
      <c r="BB66">
        <v>2857.34</v>
      </c>
      <c r="BC66">
        <v>2975.6505500000012</v>
      </c>
      <c r="BD66">
        <v>2954.717666666666</v>
      </c>
      <c r="BE66">
        <v>0.84180813943413313</v>
      </c>
      <c r="BF66">
        <v>49244788.600000001</v>
      </c>
      <c r="BG66">
        <v>-1820310.7807148837</v>
      </c>
      <c r="BH66">
        <v>-3.7366276262998794</v>
      </c>
      <c r="BI66">
        <v>21872140.600822408</v>
      </c>
      <c r="BJ66">
        <v>9713330.2539372761</v>
      </c>
      <c r="BK66">
        <v>0.28237331332624821</v>
      </c>
      <c r="BL66">
        <v>-113.64699999999993</v>
      </c>
      <c r="BM66">
        <v>84.872756541205902</v>
      </c>
      <c r="BN66">
        <v>6.9088265668186197E-4</v>
      </c>
      <c r="BO66">
        <v>0.8571428571428571</v>
      </c>
      <c r="BP66">
        <v>0</v>
      </c>
      <c r="BQ66">
        <v>7.6923076923076927E-2</v>
      </c>
      <c r="BR66">
        <v>0.94110576923076938</v>
      </c>
      <c r="BS66">
        <v>419.76799999999957</v>
      </c>
      <c r="BT66">
        <v>2.0417047838510896</v>
      </c>
      <c r="BU66">
        <v>0.40446021758670964</v>
      </c>
      <c r="BV66">
        <v>-5.6749990962105148</v>
      </c>
      <c r="BW66">
        <v>2563.0700000000002</v>
      </c>
    </row>
    <row r="67" spans="1:75" x14ac:dyDescent="0.25">
      <c r="A67" s="1">
        <v>40359</v>
      </c>
      <c r="B67">
        <v>1.0145317143350741</v>
      </c>
      <c r="C67">
        <v>0.92434863338951623</v>
      </c>
      <c r="D67">
        <v>0.93023804442663627</v>
      </c>
      <c r="E67">
        <v>1.0906151607252239</v>
      </c>
      <c r="F67">
        <v>0.99366892047427491</v>
      </c>
      <c r="G67">
        <v>1.0975639252203611</v>
      </c>
      <c r="H67">
        <v>75156706000</v>
      </c>
      <c r="I67">
        <v>872462779818</v>
      </c>
      <c r="J67">
        <v>-5.5552411623641218</v>
      </c>
      <c r="K67">
        <v>-8.3991367322557409</v>
      </c>
      <c r="L67">
        <v>-10.71786030673691</v>
      </c>
      <c r="M67">
        <v>14.98649978637695</v>
      </c>
      <c r="N67">
        <v>2.2514998912811279</v>
      </c>
      <c r="O67">
        <v>52.1</v>
      </c>
      <c r="P67">
        <v>16.5</v>
      </c>
      <c r="Q67">
        <v>26.551600000000001</v>
      </c>
      <c r="R67">
        <v>7.13</v>
      </c>
      <c r="S67">
        <v>9.015750869952857</v>
      </c>
      <c r="T67">
        <v>2847.2664914374081</v>
      </c>
      <c r="U67">
        <v>2673.1302000000001</v>
      </c>
      <c r="V67">
        <v>-58.880850424855907</v>
      </c>
      <c r="W67">
        <v>2694.2836979166668</v>
      </c>
      <c r="X67">
        <v>-154.95280000000002</v>
      </c>
      <c r="Y67">
        <v>-1012.614</v>
      </c>
      <c r="Z67">
        <v>-1.1841393179826893</v>
      </c>
      <c r="AA67">
        <v>2779.6717199999998</v>
      </c>
      <c r="AB67">
        <v>-0.20980197811905116</v>
      </c>
      <c r="AC67">
        <v>-63.402333333333445</v>
      </c>
      <c r="AD67">
        <v>-5.7588514047096693</v>
      </c>
      <c r="AE67">
        <v>24.374323783975271</v>
      </c>
      <c r="AF67">
        <v>27.515921269587675</v>
      </c>
      <c r="AG67">
        <v>16.832972460610378</v>
      </c>
      <c r="AH67">
        <v>-259.82136184722401</v>
      </c>
      <c r="AI67">
        <v>-153.86581818181821</v>
      </c>
      <c r="AJ67">
        <v>-7.8739226341803095</v>
      </c>
      <c r="AK67">
        <v>46.490180255693836</v>
      </c>
      <c r="AL67">
        <v>-1360.62094707863</v>
      </c>
      <c r="AM67">
        <v>-0.71421084026126114</v>
      </c>
      <c r="AN67">
        <v>-40.709066785155102</v>
      </c>
      <c r="AO67">
        <v>93.469494526722343</v>
      </c>
      <c r="AP67">
        <v>206.00586931480885</v>
      </c>
      <c r="AQ67">
        <v>61.345699822325493</v>
      </c>
      <c r="AR67">
        <v>33.333333333333329</v>
      </c>
      <c r="AS67">
        <v>0.83649643773122506</v>
      </c>
      <c r="AT67">
        <v>8235.9500000000007</v>
      </c>
      <c r="AU67">
        <v>42.526020687450611</v>
      </c>
      <c r="AV67">
        <v>15337068308.76</v>
      </c>
      <c r="AW67">
        <v>16587640413.822742</v>
      </c>
      <c r="AX67">
        <v>1214878257394</v>
      </c>
      <c r="AY67">
        <v>-107775417.35379322</v>
      </c>
      <c r="AZ67">
        <v>2694.2836979166668</v>
      </c>
      <c r="BA67">
        <v>2751.8980384615393</v>
      </c>
      <c r="BB67">
        <v>2624.9907499999999</v>
      </c>
      <c r="BC67">
        <v>2886.0609400000003</v>
      </c>
      <c r="BD67">
        <v>2576.9816666666666</v>
      </c>
      <c r="BE67">
        <v>1.0379885231227168</v>
      </c>
      <c r="BF67">
        <v>34411970.799999997</v>
      </c>
      <c r="BG67">
        <v>-3690703.3789258096</v>
      </c>
      <c r="BH67">
        <v>-13.077474967119102</v>
      </c>
      <c r="BI67">
        <v>14930929.038055014</v>
      </c>
      <c r="BJ67">
        <v>8849887.1224712338</v>
      </c>
      <c r="BK67">
        <v>-0.31574468720375704</v>
      </c>
      <c r="BL67">
        <v>-219.06299999999965</v>
      </c>
      <c r="BM67">
        <v>75.504908716086334</v>
      </c>
      <c r="BN67">
        <v>-6.5505100204795733E-2</v>
      </c>
      <c r="BO67">
        <v>1</v>
      </c>
      <c r="BP67">
        <v>0</v>
      </c>
      <c r="BQ67">
        <v>0.1111111111111111</v>
      </c>
      <c r="BR67">
        <v>0.91142191142191142</v>
      </c>
      <c r="BS67">
        <v>248.48000000000002</v>
      </c>
      <c r="BT67">
        <v>1.8246575542139172</v>
      </c>
      <c r="BU67">
        <v>0.30909031162059886</v>
      </c>
      <c r="BV67">
        <v>10.272907271498548</v>
      </c>
      <c r="BW67">
        <v>2868.846</v>
      </c>
    </row>
    <row r="68" spans="1:75" x14ac:dyDescent="0.25">
      <c r="A68" s="1">
        <v>40390</v>
      </c>
      <c r="B68">
        <v>1.1292765215487579</v>
      </c>
      <c r="C68">
        <v>0.96257975229874282</v>
      </c>
      <c r="D68">
        <v>1.121554231563145</v>
      </c>
      <c r="E68">
        <v>1.006885346930438</v>
      </c>
      <c r="F68">
        <v>0.85825520087170948</v>
      </c>
      <c r="G68">
        <v>1.1731770991981969</v>
      </c>
      <c r="H68">
        <v>116706336200</v>
      </c>
      <c r="I68">
        <v>1220926567069</v>
      </c>
      <c r="J68">
        <v>9.2161052471292351</v>
      </c>
      <c r="K68">
        <v>12.54911787854409</v>
      </c>
      <c r="L68">
        <v>14.37225198555643</v>
      </c>
      <c r="M68">
        <v>16.374599456787109</v>
      </c>
      <c r="N68">
        <v>2.4270999431610112</v>
      </c>
      <c r="O68">
        <v>51.2</v>
      </c>
      <c r="P68">
        <v>13.7</v>
      </c>
      <c r="Q68">
        <v>26.404299999999999</v>
      </c>
      <c r="R68">
        <v>6.41</v>
      </c>
      <c r="S68">
        <v>12.776135131025592</v>
      </c>
      <c r="T68">
        <v>2797.1318084336526</v>
      </c>
      <c r="U68">
        <v>2843.4650000000001</v>
      </c>
      <c r="V68">
        <v>42.469316890992559</v>
      </c>
      <c r="W68">
        <v>2786.9546250000003</v>
      </c>
      <c r="X68">
        <v>73.722900000000664</v>
      </c>
      <c r="Y68">
        <v>-335.3090000000002</v>
      </c>
      <c r="Z68">
        <v>3.0694194502026479</v>
      </c>
      <c r="AA68">
        <v>2751.4955941280414</v>
      </c>
      <c r="AB68">
        <v>0.23057836420926686</v>
      </c>
      <c r="AC68">
        <v>35.115166666666482</v>
      </c>
      <c r="AD68">
        <v>3.7318346550902866</v>
      </c>
      <c r="AE68">
        <v>93.99377269690423</v>
      </c>
      <c r="AF68">
        <v>96.258351714957413</v>
      </c>
      <c r="AG68">
        <v>79.096036307376565</v>
      </c>
      <c r="AH68">
        <v>104.44138095801497</v>
      </c>
      <c r="AI68">
        <v>0</v>
      </c>
      <c r="AJ68">
        <v>8.1111045372547395</v>
      </c>
      <c r="AK68">
        <v>53.492176121991307</v>
      </c>
      <c r="AL68">
        <v>10.887223449952122</v>
      </c>
      <c r="AM68">
        <v>0.96957215961249199</v>
      </c>
      <c r="AN68">
        <v>0</v>
      </c>
      <c r="AO68">
        <v>6.2746779752545665</v>
      </c>
      <c r="AP68">
        <v>244.31415278714178</v>
      </c>
      <c r="AQ68">
        <v>114.535658793107</v>
      </c>
      <c r="AR68">
        <v>83.333333333333343</v>
      </c>
      <c r="AS68">
        <v>2.2279651721689153</v>
      </c>
      <c r="AT68">
        <v>8737.3420000000006</v>
      </c>
      <c r="AU68">
        <v>50.119356013387623</v>
      </c>
      <c r="AV68">
        <v>15913856418.76</v>
      </c>
      <c r="AW68">
        <v>17404259465.310341</v>
      </c>
      <c r="AX68">
        <v>1278992783194</v>
      </c>
      <c r="AY68">
        <v>303904690.6088993</v>
      </c>
      <c r="AZ68">
        <v>2786.9546250000003</v>
      </c>
      <c r="BA68">
        <v>2680.7479999999996</v>
      </c>
      <c r="BB68">
        <v>2874.1367500000001</v>
      </c>
      <c r="BC68">
        <v>2913.1711971428576</v>
      </c>
      <c r="BD68">
        <v>3152.6486666666669</v>
      </c>
      <c r="BE68">
        <v>0</v>
      </c>
      <c r="BF68">
        <v>68381372.799999997</v>
      </c>
      <c r="BG68">
        <v>7832343.248670673</v>
      </c>
      <c r="BH68">
        <v>18.38374103737042</v>
      </c>
      <c r="BI68">
        <v>24729633.432454862</v>
      </c>
      <c r="BJ68">
        <v>14009468.203571009</v>
      </c>
      <c r="BK68">
        <v>0.5452079343027888</v>
      </c>
      <c r="BL68">
        <v>215.23700000000008</v>
      </c>
      <c r="BM68">
        <v>103.51807135011555</v>
      </c>
      <c r="BN68">
        <v>6.4964797692173018E-2</v>
      </c>
      <c r="BO68">
        <v>1</v>
      </c>
      <c r="BP68">
        <v>0</v>
      </c>
      <c r="BQ68">
        <v>0</v>
      </c>
      <c r="BR68">
        <v>0.88828584350972406</v>
      </c>
      <c r="BS68">
        <v>426.39699999999993</v>
      </c>
      <c r="BT68">
        <v>1.6111028031400623</v>
      </c>
      <c r="BU68">
        <v>0.41761164888728364</v>
      </c>
      <c r="BV68">
        <v>-15.597734264186839</v>
      </c>
      <c r="BW68">
        <v>2903.1880000000001</v>
      </c>
    </row>
    <row r="69" spans="1:75" x14ac:dyDescent="0.25">
      <c r="A69" s="1">
        <v>40421</v>
      </c>
      <c r="B69">
        <v>1.0372728733850509</v>
      </c>
      <c r="C69">
        <v>0.97592354160805139</v>
      </c>
      <c r="D69">
        <v>1.012170712821173</v>
      </c>
      <c r="E69">
        <v>1.0248003229553171</v>
      </c>
      <c r="F69">
        <v>0.96418867810145259</v>
      </c>
      <c r="G69">
        <v>1.06286284648479</v>
      </c>
      <c r="H69">
        <v>146487635500</v>
      </c>
      <c r="I69">
        <v>1625275750266</v>
      </c>
      <c r="J69">
        <v>-3.1635929855644451</v>
      </c>
      <c r="K69">
        <v>3.3284677854303002</v>
      </c>
      <c r="L69">
        <v>9.50003936885755</v>
      </c>
      <c r="M69">
        <v>15.020899772644039</v>
      </c>
      <c r="N69">
        <v>2.3324000835418701</v>
      </c>
      <c r="O69">
        <v>51.7</v>
      </c>
      <c r="P69">
        <v>13.4</v>
      </c>
      <c r="Q69">
        <v>27.408200000000001</v>
      </c>
      <c r="R69">
        <v>4.84</v>
      </c>
      <c r="S69">
        <v>16.912078862146039</v>
      </c>
      <c r="T69">
        <v>2845.9654294965103</v>
      </c>
      <c r="U69">
        <v>2873.9760000000001</v>
      </c>
      <c r="V69">
        <v>25.124685002758724</v>
      </c>
      <c r="W69">
        <v>2890.3025208333329</v>
      </c>
      <c r="X69">
        <v>122.29900000000089</v>
      </c>
      <c r="Y69">
        <v>-378.47800000000007</v>
      </c>
      <c r="Z69">
        <v>0.73068211601090827</v>
      </c>
      <c r="AA69">
        <v>2932.2036604921605</v>
      </c>
      <c r="AB69">
        <v>0.15217292421072712</v>
      </c>
      <c r="AC69">
        <v>11.970166666666501</v>
      </c>
      <c r="AD69">
        <v>1.4046877988778199E-2</v>
      </c>
      <c r="AE69">
        <v>43.059506919766932</v>
      </c>
      <c r="AF69">
        <v>29.166552384607588</v>
      </c>
      <c r="AG69">
        <v>55.443200076938467</v>
      </c>
      <c r="AH69">
        <v>19.161851526651841</v>
      </c>
      <c r="AI69">
        <v>2.1625454545451248</v>
      </c>
      <c r="AJ69">
        <v>1.6683668663131819</v>
      </c>
      <c r="AK69">
        <v>63.48205185360554</v>
      </c>
      <c r="AL69">
        <v>238.17674350212388</v>
      </c>
      <c r="AM69">
        <v>-0.35497104399170698</v>
      </c>
      <c r="AN69">
        <v>12.405854946905205</v>
      </c>
      <c r="AO69">
        <v>40.916762802116288</v>
      </c>
      <c r="AP69">
        <v>232.42282686895925</v>
      </c>
      <c r="AQ69">
        <v>122.10647727685637</v>
      </c>
      <c r="AR69">
        <v>58.333333333333336</v>
      </c>
      <c r="AS69">
        <v>1.4347753156017593</v>
      </c>
      <c r="AT69">
        <v>8892.8480000000018</v>
      </c>
      <c r="AU69">
        <v>45.86106270132899</v>
      </c>
      <c r="AV69">
        <v>16162858065.76</v>
      </c>
      <c r="AW69">
        <v>17483521309.078728</v>
      </c>
      <c r="AX69">
        <v>1303941962894</v>
      </c>
      <c r="AY69">
        <v>175713479.56316271</v>
      </c>
      <c r="AZ69">
        <v>2890.3025208333329</v>
      </c>
      <c r="BA69">
        <v>2881.570153846154</v>
      </c>
      <c r="BB69">
        <v>2906.0057500000003</v>
      </c>
      <c r="BC69">
        <v>3066.8295542857149</v>
      </c>
      <c r="BD69">
        <v>2968.6153333333336</v>
      </c>
      <c r="BE69">
        <v>1.1747541764770644</v>
      </c>
      <c r="BF69">
        <v>56917326.200000003</v>
      </c>
      <c r="BG69">
        <v>-825564.18891909602</v>
      </c>
      <c r="BH69">
        <v>-4.8892221037407824</v>
      </c>
      <c r="BI69">
        <v>30307870.212877229</v>
      </c>
      <c r="BJ69">
        <v>11639932.603991183</v>
      </c>
      <c r="BK69">
        <v>0.57452492288135881</v>
      </c>
      <c r="BL69">
        <v>47.641000000000076</v>
      </c>
      <c r="BM69">
        <v>104.2916672653859</v>
      </c>
      <c r="BN69">
        <v>-1.1634248689810781E-2</v>
      </c>
      <c r="BO69">
        <v>1</v>
      </c>
      <c r="BP69">
        <v>0</v>
      </c>
      <c r="BQ69">
        <v>0</v>
      </c>
      <c r="BR69">
        <v>1.0033282130056322</v>
      </c>
      <c r="BS69">
        <v>175.9670000000001</v>
      </c>
      <c r="BT69">
        <v>1.3947760405226475</v>
      </c>
      <c r="BU69">
        <v>0.19028878775729346</v>
      </c>
      <c r="BV69">
        <v>-24.567591619601263</v>
      </c>
      <c r="BW69">
        <v>2935.5740000000001</v>
      </c>
    </row>
    <row r="70" spans="1:75" x14ac:dyDescent="0.25">
      <c r="A70" s="1">
        <v>40451</v>
      </c>
      <c r="B70">
        <v>1.028810766584711</v>
      </c>
      <c r="C70">
        <v>0.97320666115708732</v>
      </c>
      <c r="D70">
        <v>1.0095991179170349</v>
      </c>
      <c r="E70">
        <v>1.0190289871759319</v>
      </c>
      <c r="F70">
        <v>0.96395355729407606</v>
      </c>
      <c r="G70">
        <v>1.057134941268808</v>
      </c>
      <c r="H70">
        <v>125561547100</v>
      </c>
      <c r="I70">
        <v>1549059804419</v>
      </c>
      <c r="J70">
        <v>-0.56125374043547449</v>
      </c>
      <c r="K70">
        <v>1.234445894166414</v>
      </c>
      <c r="L70">
        <v>1.5539662026078589</v>
      </c>
      <c r="M70">
        <v>15.057600021362299</v>
      </c>
      <c r="N70">
        <v>2.3461999893188481</v>
      </c>
      <c r="O70">
        <v>53.8</v>
      </c>
      <c r="P70">
        <v>13.9</v>
      </c>
      <c r="Q70">
        <v>27.728300000000001</v>
      </c>
      <c r="R70">
        <v>4.32</v>
      </c>
      <c r="S70">
        <v>23.925341486748781</v>
      </c>
      <c r="T70">
        <v>2872.3589348152509</v>
      </c>
      <c r="U70">
        <v>2890.7596000000003</v>
      </c>
      <c r="V70">
        <v>2.6768222993350719</v>
      </c>
      <c r="W70">
        <v>2896.8080520833337</v>
      </c>
      <c r="X70">
        <v>6.4546199999995224</v>
      </c>
      <c r="Y70">
        <v>-410.0329999999999</v>
      </c>
      <c r="Z70">
        <v>-0.23078872911009637</v>
      </c>
      <c r="AA70">
        <v>2951.6199198166837</v>
      </c>
      <c r="AB70">
        <v>-9.5347778207633925E-3</v>
      </c>
      <c r="AC70">
        <v>13.159999999999854</v>
      </c>
      <c r="AD70">
        <v>1.2387335734768401</v>
      </c>
      <c r="AE70">
        <v>46.855388331703466</v>
      </c>
      <c r="AF70">
        <v>38.923720761355973</v>
      </c>
      <c r="AG70">
        <v>63.026757454193202</v>
      </c>
      <c r="AH70">
        <v>4.5053233822531062</v>
      </c>
      <c r="AI70">
        <v>38.909818181818537</v>
      </c>
      <c r="AJ70">
        <v>0.31143429262658751</v>
      </c>
      <c r="AK70">
        <v>61.719417809580548</v>
      </c>
      <c r="AL70">
        <v>1354.0323008856612</v>
      </c>
      <c r="AM70">
        <v>-0.37267513619339848</v>
      </c>
      <c r="AN70">
        <v>-22.599891635358858</v>
      </c>
      <c r="AO70">
        <v>32.647826363694278</v>
      </c>
      <c r="AP70">
        <v>162.3149045223056</v>
      </c>
      <c r="AQ70">
        <v>94.355422777469883</v>
      </c>
      <c r="AR70">
        <v>58.333333333333336</v>
      </c>
      <c r="AS70">
        <v>0.87892107418903154</v>
      </c>
      <c r="AT70">
        <v>8938.5150000000067</v>
      </c>
      <c r="AU70">
        <v>61.842992046372203</v>
      </c>
      <c r="AV70">
        <v>16187865030.76</v>
      </c>
      <c r="AW70">
        <v>17535608237.003677</v>
      </c>
      <c r="AX70">
        <v>1289457729594</v>
      </c>
      <c r="AY70">
        <v>-28840763.391892001</v>
      </c>
      <c r="AZ70">
        <v>2896.8080520833337</v>
      </c>
      <c r="BA70">
        <v>2906.3470769230771</v>
      </c>
      <c r="BB70">
        <v>2881.3024999999998</v>
      </c>
      <c r="BC70">
        <v>3081.8203014285714</v>
      </c>
      <c r="BD70">
        <v>2989.3009999999999</v>
      </c>
      <c r="BE70">
        <v>1.2572396664983303</v>
      </c>
      <c r="BF70">
        <v>52653402.600000001</v>
      </c>
      <c r="BG70">
        <v>-3017795.3225007914</v>
      </c>
      <c r="BH70">
        <v>-6.7232195747920249</v>
      </c>
      <c r="BI70">
        <v>30391611.99070061</v>
      </c>
      <c r="BJ70">
        <v>11963672.368161077</v>
      </c>
      <c r="BK70">
        <v>0.3140808401844537</v>
      </c>
      <c r="BL70">
        <v>9.1140000000000327</v>
      </c>
      <c r="BM70">
        <v>109.43540137604417</v>
      </c>
      <c r="BN70">
        <v>-9.9274572185109548E-3</v>
      </c>
      <c r="BO70">
        <v>0.8571428571428571</v>
      </c>
      <c r="BP70">
        <v>0</v>
      </c>
      <c r="BQ70">
        <v>0.1111111111111111</v>
      </c>
      <c r="BR70">
        <v>1.003328213005632</v>
      </c>
      <c r="BS70">
        <v>161.67799999999988</v>
      </c>
      <c r="BT70">
        <v>1.1841352395016864</v>
      </c>
      <c r="BU70">
        <v>0.19195247948039817</v>
      </c>
      <c r="BV70">
        <v>2.2211621670342439</v>
      </c>
      <c r="BW70">
        <v>3379.9830000000002</v>
      </c>
    </row>
    <row r="71" spans="1:75" x14ac:dyDescent="0.25">
      <c r="A71" s="1">
        <v>40482</v>
      </c>
      <c r="B71">
        <v>1.18011722211507</v>
      </c>
      <c r="C71">
        <v>0.99918567653925683</v>
      </c>
      <c r="D71">
        <v>1.139709918763226</v>
      </c>
      <c r="E71">
        <v>1.035454024472904</v>
      </c>
      <c r="F71">
        <v>0.87670174672476164</v>
      </c>
      <c r="G71">
        <v>1.18107900245576</v>
      </c>
      <c r="H71">
        <v>226946258400</v>
      </c>
      <c r="I71">
        <v>3079602731289</v>
      </c>
      <c r="J71">
        <v>14.44611885679279</v>
      </c>
      <c r="K71">
        <v>13.31894767409532</v>
      </c>
      <c r="L71">
        <v>8.4728699385594908</v>
      </c>
      <c r="M71">
        <v>16.18849945068359</v>
      </c>
      <c r="N71">
        <v>2.5100998878478999</v>
      </c>
      <c r="O71">
        <v>54.7</v>
      </c>
      <c r="P71">
        <v>13.3</v>
      </c>
      <c r="Q71">
        <v>27.8368</v>
      </c>
      <c r="R71">
        <v>4.33</v>
      </c>
      <c r="S71">
        <v>49.443857241932172</v>
      </c>
      <c r="T71">
        <v>3082.5367011179615</v>
      </c>
      <c r="U71">
        <v>3425.7424000000001</v>
      </c>
      <c r="V71">
        <v>126.85586890175364</v>
      </c>
      <c r="W71">
        <v>3339.6856562500002</v>
      </c>
      <c r="X71">
        <v>359.62347999999884</v>
      </c>
      <c r="Y71">
        <v>312.61800000000039</v>
      </c>
      <c r="Z71">
        <v>6.6033811895320653</v>
      </c>
      <c r="AA71">
        <v>3499.817</v>
      </c>
      <c r="AB71">
        <v>0.70431209876256795</v>
      </c>
      <c r="AC71">
        <v>-24.04549999999972</v>
      </c>
      <c r="AD71">
        <v>0.11652674472437281</v>
      </c>
      <c r="AE71">
        <v>63.858282495686076</v>
      </c>
      <c r="AF71">
        <v>70.480328379994759</v>
      </c>
      <c r="AG71">
        <v>57.048513226093633</v>
      </c>
      <c r="AH71">
        <v>32.685359455666827</v>
      </c>
      <c r="AI71">
        <v>0</v>
      </c>
      <c r="AJ71">
        <v>5.0474627336035764</v>
      </c>
      <c r="AK71">
        <v>54.759707002061766</v>
      </c>
      <c r="AL71">
        <v>-295.52657379554711</v>
      </c>
      <c r="AM71">
        <v>0.55485657287286949</v>
      </c>
      <c r="AN71">
        <v>0</v>
      </c>
      <c r="AO71">
        <v>30.446171552847705</v>
      </c>
      <c r="AP71">
        <v>327.73187767935372</v>
      </c>
      <c r="AQ71">
        <v>231.97162041973831</v>
      </c>
      <c r="AR71">
        <v>50</v>
      </c>
      <c r="AS71">
        <v>1.1000761893934332</v>
      </c>
      <c r="AT71">
        <v>9435.5980000000072</v>
      </c>
      <c r="AU71">
        <v>56.751552785895342</v>
      </c>
      <c r="AV71">
        <v>16843383032.76</v>
      </c>
      <c r="AW71">
        <v>19649957017.578854</v>
      </c>
      <c r="AX71">
        <v>1338757053394</v>
      </c>
      <c r="AY71">
        <v>595496301.44125271</v>
      </c>
      <c r="AZ71">
        <v>3339.6856562500002</v>
      </c>
      <c r="BA71">
        <v>3153.1156153846159</v>
      </c>
      <c r="BB71">
        <v>3396.9270000000001</v>
      </c>
      <c r="BC71">
        <v>3551.218890000001</v>
      </c>
      <c r="BD71">
        <v>3558.3340000000012</v>
      </c>
      <c r="BE71">
        <v>0</v>
      </c>
      <c r="BF71">
        <v>122128020</v>
      </c>
      <c r="BG71">
        <v>9921879.8620520774</v>
      </c>
      <c r="BH71">
        <v>24.329477377418264</v>
      </c>
      <c r="BI71">
        <v>48854121.119498059</v>
      </c>
      <c r="BJ71">
        <v>35214062.881686144</v>
      </c>
      <c r="BK71">
        <v>0.84466794258373168</v>
      </c>
      <c r="BL71">
        <v>162.40599999999995</v>
      </c>
      <c r="BM71">
        <v>119.32280086618906</v>
      </c>
      <c r="BN71">
        <v>2.1841234112716046E-2</v>
      </c>
      <c r="BO71">
        <v>0.8571428571428571</v>
      </c>
      <c r="BP71">
        <v>0.125</v>
      </c>
      <c r="BQ71">
        <v>8.3333333333333329E-2</v>
      </c>
      <c r="BR71">
        <v>1.1115819209039546</v>
      </c>
      <c r="BS71">
        <v>564.24299999999994</v>
      </c>
      <c r="BT71">
        <v>1.5822300477039857</v>
      </c>
      <c r="BU71">
        <v>0.60632748348155663</v>
      </c>
      <c r="BV71">
        <v>5.2734905919749379E-2</v>
      </c>
      <c r="BW71">
        <v>3136.9850000000001</v>
      </c>
    </row>
    <row r="72" spans="1:75" x14ac:dyDescent="0.25">
      <c r="A72" s="1">
        <v>40512</v>
      </c>
      <c r="B72">
        <v>1.0494258369113141</v>
      </c>
      <c r="C72">
        <v>0.90267409899619899</v>
      </c>
      <c r="D72">
        <v>0.92525158439399569</v>
      </c>
      <c r="E72">
        <v>1.1342059334042081</v>
      </c>
      <c r="F72">
        <v>0.97559854446227823</v>
      </c>
      <c r="G72">
        <v>1.162574441958961</v>
      </c>
      <c r="H72">
        <v>230227879900</v>
      </c>
      <c r="I72">
        <v>3291659652213</v>
      </c>
      <c r="J72">
        <v>-9.5725056052147437</v>
      </c>
      <c r="K72">
        <v>-5.0359076778883853</v>
      </c>
      <c r="L72">
        <v>1.095501684109079</v>
      </c>
      <c r="M72">
        <v>15.17529964447021</v>
      </c>
      <c r="N72">
        <v>2.3217999935150151</v>
      </c>
      <c r="O72">
        <v>55.2</v>
      </c>
      <c r="P72">
        <v>13.1</v>
      </c>
      <c r="Q72">
        <v>28.317299999999999</v>
      </c>
      <c r="R72">
        <v>5.04</v>
      </c>
      <c r="S72">
        <v>34.503933888092249</v>
      </c>
      <c r="T72">
        <v>3170.2136153004471</v>
      </c>
      <c r="U72">
        <v>3184.4829999999997</v>
      </c>
      <c r="V72">
        <v>-36.351077579483899</v>
      </c>
      <c r="W72">
        <v>3209.9206562499999</v>
      </c>
      <c r="X72">
        <v>-51.250699999999142</v>
      </c>
      <c r="Y72">
        <v>363.721</v>
      </c>
      <c r="Z72">
        <v>-4.733704478367418</v>
      </c>
      <c r="AA72">
        <v>3232.8298686119538</v>
      </c>
      <c r="AB72">
        <v>-0.23894438431811041</v>
      </c>
      <c r="AC72">
        <v>2.3641666666667334</v>
      </c>
      <c r="AD72">
        <v>-1.2405514782938758</v>
      </c>
      <c r="AE72">
        <v>50.499336146584348</v>
      </c>
      <c r="AF72">
        <v>56.988334835798383</v>
      </c>
      <c r="AG72">
        <v>35.077391852375236</v>
      </c>
      <c r="AH72">
        <v>-64.351728337928236</v>
      </c>
      <c r="AI72">
        <v>-26.813545454545419</v>
      </c>
      <c r="AJ72">
        <v>-4.7040053368442427</v>
      </c>
      <c r="AK72">
        <v>51.896856633582352</v>
      </c>
      <c r="AL72">
        <v>-1070.8006368116251</v>
      </c>
      <c r="AM72">
        <v>-0.53411037068902512</v>
      </c>
      <c r="AN72">
        <v>-46.643252183656401</v>
      </c>
      <c r="AO72">
        <v>84.615183630155016</v>
      </c>
      <c r="AP72">
        <v>105.94591414508288</v>
      </c>
      <c r="AQ72">
        <v>53.642385945491036</v>
      </c>
      <c r="AR72">
        <v>41.666666666666671</v>
      </c>
      <c r="AS72">
        <v>0.72077554154402446</v>
      </c>
      <c r="AT72">
        <v>9262.1780000000108</v>
      </c>
      <c r="AU72">
        <v>59.293994626527585</v>
      </c>
      <c r="AV72">
        <v>16653781223.76</v>
      </c>
      <c r="AW72">
        <v>18642352101.5532</v>
      </c>
      <c r="AX72">
        <v>1320700800694</v>
      </c>
      <c r="AY72">
        <v>-147334467.60004577</v>
      </c>
      <c r="AZ72">
        <v>3209.9206562499999</v>
      </c>
      <c r="BA72">
        <v>3326.750653846153</v>
      </c>
      <c r="BB72">
        <v>3186.5787500000001</v>
      </c>
      <c r="BC72">
        <v>3400.9710071428581</v>
      </c>
      <c r="BD72">
        <v>3208.3653333333332</v>
      </c>
      <c r="BE72">
        <v>1.1923478125206006</v>
      </c>
      <c r="BF72">
        <v>73599849.599999994</v>
      </c>
      <c r="BG72">
        <v>-12642545.091377221</v>
      </c>
      <c r="BH72">
        <v>-31.472147860454271</v>
      </c>
      <c r="BI72">
        <v>42753400.770730674</v>
      </c>
      <c r="BJ72">
        <v>9660987.4423853047</v>
      </c>
      <c r="BK72">
        <v>4.7373288651035989E-3</v>
      </c>
      <c r="BL72">
        <v>-154.84799999999996</v>
      </c>
      <c r="BM72">
        <v>107.19384512345975</v>
      </c>
      <c r="BN72">
        <v>1.0544838435631722E-2</v>
      </c>
      <c r="BO72">
        <v>1</v>
      </c>
      <c r="BP72">
        <v>0</v>
      </c>
      <c r="BQ72">
        <v>0</v>
      </c>
      <c r="BR72">
        <v>1.201084608071904</v>
      </c>
      <c r="BS72">
        <v>497.54899999999998</v>
      </c>
      <c r="BT72">
        <v>1.9580552451008792</v>
      </c>
      <c r="BU72">
        <v>0.33101815664291939</v>
      </c>
      <c r="BV72">
        <v>-13.676583949152127</v>
      </c>
      <c r="BW72">
        <v>3128.261</v>
      </c>
    </row>
    <row r="73" spans="1:75" x14ac:dyDescent="0.25">
      <c r="A73" s="1">
        <v>40543</v>
      </c>
      <c r="B73">
        <v>1.0497272054596001</v>
      </c>
      <c r="C73">
        <v>0.96737017876979914</v>
      </c>
      <c r="D73">
        <v>1.0003194487702021</v>
      </c>
      <c r="E73">
        <v>1.049391978482614</v>
      </c>
      <c r="F73">
        <v>0.9670612522420603</v>
      </c>
      <c r="G73">
        <v>1.085134965390947</v>
      </c>
      <c r="H73">
        <v>144119660600</v>
      </c>
      <c r="I73">
        <v>2012646543246</v>
      </c>
      <c r="J73">
        <v>-0.1275322732413042</v>
      </c>
      <c r="K73">
        <v>-1.1441589788461439</v>
      </c>
      <c r="L73">
        <v>-3.4076161127008509</v>
      </c>
      <c r="M73">
        <v>15.336799621582029</v>
      </c>
      <c r="N73">
        <v>2.3092999458312988</v>
      </c>
      <c r="O73">
        <v>53.9</v>
      </c>
      <c r="P73">
        <v>13.3</v>
      </c>
      <c r="Q73">
        <v>27.751999999999999</v>
      </c>
      <c r="R73">
        <v>6.06</v>
      </c>
      <c r="S73">
        <v>32.171983939854293</v>
      </c>
      <c r="T73">
        <v>3169.8239630560761</v>
      </c>
      <c r="U73">
        <v>3079.7658000000001</v>
      </c>
      <c r="V73">
        <v>-35.04622166299896</v>
      </c>
      <c r="W73">
        <v>3125.1999270833335</v>
      </c>
      <c r="X73">
        <v>-118.14872000000059</v>
      </c>
      <c r="Y73">
        <v>565.1909999999998</v>
      </c>
      <c r="Z73">
        <v>-0.50447433483611737</v>
      </c>
      <c r="AA73">
        <v>3213.1235466286216</v>
      </c>
      <c r="AB73">
        <v>-0.13587331833831778</v>
      </c>
      <c r="AC73">
        <v>-8.9009999999998399</v>
      </c>
      <c r="AD73">
        <v>-0.82219613585463569</v>
      </c>
      <c r="AE73">
        <v>27.143141400988082</v>
      </c>
      <c r="AF73">
        <v>14.349659012622979</v>
      </c>
      <c r="AG73">
        <v>49.214521331348905</v>
      </c>
      <c r="AH73">
        <v>-65.190863065735698</v>
      </c>
      <c r="AI73">
        <v>-18.981818181817744</v>
      </c>
      <c r="AJ73">
        <v>-3.6759878853716668</v>
      </c>
      <c r="AK73">
        <v>50.988245919634409</v>
      </c>
      <c r="AL73">
        <v>973.73077222276584</v>
      </c>
      <c r="AM73">
        <v>-0.59807365802090851</v>
      </c>
      <c r="AN73">
        <v>-13.427059455068257</v>
      </c>
      <c r="AO73">
        <v>59.992156923650327</v>
      </c>
      <c r="AP73">
        <v>144.85767949496483</v>
      </c>
      <c r="AQ73">
        <v>76.860968856404952</v>
      </c>
      <c r="AR73">
        <v>41.666666666666671</v>
      </c>
      <c r="AS73">
        <v>0.51505747598532792</v>
      </c>
      <c r="AT73">
        <v>9262.8970000000154</v>
      </c>
      <c r="AU73">
        <v>38.11951566198843</v>
      </c>
      <c r="AV73">
        <v>16622913281.76</v>
      </c>
      <c r="AW73">
        <v>18734305884.363644</v>
      </c>
      <c r="AX73">
        <v>1276997313494</v>
      </c>
      <c r="AY73">
        <v>-115491276.95411627</v>
      </c>
      <c r="AZ73">
        <v>3125.1999270833335</v>
      </c>
      <c r="BA73">
        <v>3170.1067692307697</v>
      </c>
      <c r="BB73">
        <v>3059.0007500000002</v>
      </c>
      <c r="BC73">
        <v>3359.2500885714289</v>
      </c>
      <c r="BD73">
        <v>3191.3233333333342</v>
      </c>
      <c r="BE73">
        <v>1.1134544059639879</v>
      </c>
      <c r="BF73">
        <v>57676627.600000001</v>
      </c>
      <c r="BG73">
        <v>-6983086.4670881461</v>
      </c>
      <c r="BH73">
        <v>-4.1894437851829007</v>
      </c>
      <c r="BI73">
        <v>32244807.09182832</v>
      </c>
      <c r="BJ73">
        <v>10656786.225476746</v>
      </c>
      <c r="BK73">
        <v>0.40024378495807555</v>
      </c>
      <c r="BL73">
        <v>-119.38299999999981</v>
      </c>
      <c r="BM73">
        <v>92.588944417231119</v>
      </c>
      <c r="BN73">
        <v>-1.5854494523945235E-2</v>
      </c>
      <c r="BO73">
        <v>1</v>
      </c>
      <c r="BP73">
        <v>0</v>
      </c>
      <c r="BQ73">
        <v>0.125</v>
      </c>
      <c r="BR73">
        <v>1.1635171725339062</v>
      </c>
      <c r="BS73">
        <v>257.55200000000013</v>
      </c>
      <c r="BT73">
        <v>1.2893640150985082</v>
      </c>
      <c r="BU73">
        <v>0.23868737516489674</v>
      </c>
      <c r="BV73">
        <v>31.565985351649594</v>
      </c>
      <c r="BW73">
        <v>3076.5079999999998</v>
      </c>
    </row>
    <row r="74" spans="1:75" x14ac:dyDescent="0.25">
      <c r="A74" s="1">
        <v>40574</v>
      </c>
      <c r="B74">
        <v>1.0172213653564171</v>
      </c>
      <c r="C74">
        <v>0.92508612584085792</v>
      </c>
      <c r="D74">
        <v>0.97494927203026283</v>
      </c>
      <c r="E74">
        <v>1.0433582490277939</v>
      </c>
      <c r="F74">
        <v>0.94885565062726962</v>
      </c>
      <c r="G74">
        <v>1.099596391019066</v>
      </c>
      <c r="H74">
        <v>126575015500</v>
      </c>
      <c r="I74">
        <v>1641526190935</v>
      </c>
      <c r="J74">
        <v>-0.6705890563507233</v>
      </c>
      <c r="K74">
        <v>-2.993080448928676</v>
      </c>
      <c r="L74">
        <v>-6.6006632749382561</v>
      </c>
      <c r="M74">
        <v>15.376399993896481</v>
      </c>
      <c r="N74">
        <v>2.3589999675750728</v>
      </c>
      <c r="O74">
        <v>52.9</v>
      </c>
      <c r="P74">
        <v>13.5</v>
      </c>
      <c r="Q74">
        <v>26.21</v>
      </c>
      <c r="R74">
        <v>5.93</v>
      </c>
      <c r="S74">
        <v>7.8275522253411101</v>
      </c>
      <c r="T74">
        <v>3110.0952680716964</v>
      </c>
      <c r="U74">
        <v>3011.3588000000004</v>
      </c>
      <c r="V74">
        <v>-38.563806305792241</v>
      </c>
      <c r="W74">
        <v>3028.6766145833335</v>
      </c>
      <c r="X74">
        <v>-130.60393999999951</v>
      </c>
      <c r="Y74">
        <v>207.66199999999981</v>
      </c>
      <c r="Z74">
        <v>-2.2259258185542521</v>
      </c>
      <c r="AA74">
        <v>2926.5517023999996</v>
      </c>
      <c r="AB74">
        <v>-0.24515084820530345</v>
      </c>
      <c r="AC74">
        <v>44.731999999999516</v>
      </c>
      <c r="AD74">
        <v>2.4708346913084349</v>
      </c>
      <c r="AE74">
        <v>69.063180867007546</v>
      </c>
      <c r="AF74">
        <v>61.06551433124239</v>
      </c>
      <c r="AG74">
        <v>63.702837733102854</v>
      </c>
      <c r="AH74">
        <v>52.31160332625381</v>
      </c>
      <c r="AI74">
        <v>82.322181818181434</v>
      </c>
      <c r="AJ74">
        <v>-2.0620867135859187</v>
      </c>
      <c r="AK74">
        <v>46.761976226794339</v>
      </c>
      <c r="AL74">
        <v>706.87709820014834</v>
      </c>
      <c r="AM74">
        <v>0.19292695769502857</v>
      </c>
      <c r="AN74">
        <v>29.206402958908594</v>
      </c>
      <c r="AO74">
        <v>33.853216408687018</v>
      </c>
      <c r="AP74">
        <v>199.16035431982209</v>
      </c>
      <c r="AQ74">
        <v>70.788317540505744</v>
      </c>
      <c r="AR74">
        <v>66.666666666666657</v>
      </c>
      <c r="AS74">
        <v>1.4597038642119884</v>
      </c>
      <c r="AT74">
        <v>9308.6680000000088</v>
      </c>
      <c r="AU74">
        <v>62.384044498394246</v>
      </c>
      <c r="AV74">
        <v>16784579088.76</v>
      </c>
      <c r="AW74">
        <v>18697528487.433571</v>
      </c>
      <c r="AX74">
        <v>1309017656194</v>
      </c>
      <c r="AY74">
        <v>145852513.01375753</v>
      </c>
      <c r="AZ74">
        <v>3028.6766145833335</v>
      </c>
      <c r="BA74">
        <v>3069.155038461538</v>
      </c>
      <c r="BB74">
        <v>3033.0277500000002</v>
      </c>
      <c r="BC74">
        <v>3203.5870442857145</v>
      </c>
      <c r="BD74">
        <v>3204.5073333333344</v>
      </c>
      <c r="BE74">
        <v>1.1057900620091201</v>
      </c>
      <c r="BF74">
        <v>61012618</v>
      </c>
      <c r="BG74">
        <v>-1140433.8047868537</v>
      </c>
      <c r="BH74">
        <v>-2.534542532421487</v>
      </c>
      <c r="BI74">
        <v>29766900.051743403</v>
      </c>
      <c r="BJ74">
        <v>12781841.315931493</v>
      </c>
      <c r="BK74">
        <v>0.62501833046156108</v>
      </c>
      <c r="BL74">
        <v>-64.776000000000295</v>
      </c>
      <c r="BM74">
        <v>96.780655621568329</v>
      </c>
      <c r="BN74">
        <v>3.2133834854321745E-2</v>
      </c>
      <c r="BO74">
        <v>1</v>
      </c>
      <c r="BP74">
        <v>0</v>
      </c>
      <c r="BQ74">
        <v>0</v>
      </c>
      <c r="BR74">
        <v>1.1259497369959086</v>
      </c>
      <c r="BS74">
        <v>290.73800000000028</v>
      </c>
      <c r="BT74">
        <v>1.5810261790164137</v>
      </c>
      <c r="BU74">
        <v>0.26641904749071443</v>
      </c>
      <c r="BV74">
        <v>-5.1736735260556763</v>
      </c>
      <c r="BW74">
        <v>3239.5590000000002</v>
      </c>
    </row>
    <row r="75" spans="1:75" x14ac:dyDescent="0.25">
      <c r="A75" s="1">
        <v>40602</v>
      </c>
      <c r="B75">
        <v>1.0601768838132599</v>
      </c>
      <c r="C75">
        <v>0.98081915541887077</v>
      </c>
      <c r="D75">
        <v>1.050613379047723</v>
      </c>
      <c r="E75">
        <v>1.0091027821996761</v>
      </c>
      <c r="F75">
        <v>0.93356811837660614</v>
      </c>
      <c r="G75">
        <v>1.080909643695221</v>
      </c>
      <c r="H75">
        <v>120269552300</v>
      </c>
      <c r="I75">
        <v>1636709146064</v>
      </c>
      <c r="J75">
        <v>2.9399126116411272</v>
      </c>
      <c r="K75">
        <v>6.6548580799261847</v>
      </c>
      <c r="L75">
        <v>10.504504582659189</v>
      </c>
      <c r="M75">
        <v>15.79839992523193</v>
      </c>
      <c r="N75">
        <v>2.422199964523315</v>
      </c>
      <c r="O75">
        <v>52.2</v>
      </c>
      <c r="P75">
        <v>13.3</v>
      </c>
      <c r="Q75">
        <v>27.178799999999999</v>
      </c>
      <c r="R75">
        <v>6.6</v>
      </c>
      <c r="S75">
        <v>17.715621320994568</v>
      </c>
      <c r="T75">
        <v>3153.6906795115719</v>
      </c>
      <c r="U75">
        <v>3193.2862</v>
      </c>
      <c r="V75">
        <v>34.283275643761044</v>
      </c>
      <c r="W75">
        <v>3183.2702291666669</v>
      </c>
      <c r="X75">
        <v>83.320480000001226</v>
      </c>
      <c r="Y75">
        <v>336.37100000000009</v>
      </c>
      <c r="Z75">
        <v>3.291359488601612</v>
      </c>
      <c r="AA75">
        <v>3252.9662422271999</v>
      </c>
      <c r="AB75">
        <v>0.21033442059937693</v>
      </c>
      <c r="AC75">
        <v>5.313833333333605</v>
      </c>
      <c r="AD75">
        <v>1.0036499550682805</v>
      </c>
      <c r="AE75">
        <v>61.78564993821422</v>
      </c>
      <c r="AF75">
        <v>49.915428084645491</v>
      </c>
      <c r="AG75">
        <v>65.324598441212174</v>
      </c>
      <c r="AH75">
        <v>55.411698803133113</v>
      </c>
      <c r="AI75">
        <v>24.335090909090923</v>
      </c>
      <c r="AJ75">
        <v>4.3617554877111857</v>
      </c>
      <c r="AK75">
        <v>50.667786874825659</v>
      </c>
      <c r="AL75">
        <v>574.57413342522079</v>
      </c>
      <c r="AM75">
        <v>0.17382296467978725</v>
      </c>
      <c r="AN75">
        <v>15.054729272994027</v>
      </c>
      <c r="AO75">
        <v>12.051132207323947</v>
      </c>
      <c r="AP75">
        <v>280.14877404751235</v>
      </c>
      <c r="AQ75">
        <v>119.34079376232046</v>
      </c>
      <c r="AR75">
        <v>66.666666666666657</v>
      </c>
      <c r="AS75">
        <v>1.5516195377695094</v>
      </c>
      <c r="AT75">
        <v>9563.4150000000081</v>
      </c>
      <c r="AU75">
        <v>50.644179035018574</v>
      </c>
      <c r="AV75">
        <v>17102963205.76</v>
      </c>
      <c r="AW75">
        <v>19159009065.63826</v>
      </c>
      <c r="AX75">
        <v>1330883561894</v>
      </c>
      <c r="AY75">
        <v>427150869.08966696</v>
      </c>
      <c r="AZ75">
        <v>3183.2702291666669</v>
      </c>
      <c r="BA75">
        <v>3101.8022307692308</v>
      </c>
      <c r="BB75">
        <v>3192.2182499999999</v>
      </c>
      <c r="BC75">
        <v>3379.3959185714284</v>
      </c>
      <c r="BD75">
        <v>3347.4093333333344</v>
      </c>
      <c r="BE75">
        <v>0.99084232218753931</v>
      </c>
      <c r="BF75">
        <v>76785085.200000003</v>
      </c>
      <c r="BG75">
        <v>2423492.5805281065</v>
      </c>
      <c r="BH75">
        <v>15.698341264314204</v>
      </c>
      <c r="BI75">
        <v>37606876.998801745</v>
      </c>
      <c r="BJ75">
        <v>16350043.080161082</v>
      </c>
      <c r="BK75">
        <v>0.8483706794664595</v>
      </c>
      <c r="BL75">
        <v>135.39600000000019</v>
      </c>
      <c r="BM75">
        <v>102.45359153466329</v>
      </c>
      <c r="BN75">
        <v>6.7564751869005546E-3</v>
      </c>
      <c r="BO75">
        <v>1</v>
      </c>
      <c r="BP75">
        <v>0</v>
      </c>
      <c r="BQ75">
        <v>7.1428571428571425E-2</v>
      </c>
      <c r="BR75">
        <v>1.1478667445938047</v>
      </c>
      <c r="BS75">
        <v>244.69899999999961</v>
      </c>
      <c r="BT75">
        <v>1.663138987919478</v>
      </c>
      <c r="BU75">
        <v>0.30099844435016254</v>
      </c>
      <c r="BV75">
        <v>-10.888604625722254</v>
      </c>
      <c r="BW75">
        <v>3223.288</v>
      </c>
    </row>
    <row r="76" spans="1:75" x14ac:dyDescent="0.25">
      <c r="A76" s="1">
        <v>40633</v>
      </c>
      <c r="B76">
        <v>1.035096556944876</v>
      </c>
      <c r="C76">
        <v>0.9710779544401511</v>
      </c>
      <c r="D76">
        <v>0.99431596988506699</v>
      </c>
      <c r="E76">
        <v>1.0410137102238459</v>
      </c>
      <c r="F76">
        <v>0.9766291439052297</v>
      </c>
      <c r="G76">
        <v>1.0659252969465589</v>
      </c>
      <c r="H76">
        <v>184527146400</v>
      </c>
      <c r="I76">
        <v>2578974985625</v>
      </c>
      <c r="J76">
        <v>3.0615045930729718</v>
      </c>
      <c r="K76">
        <v>-0.8682465231826697</v>
      </c>
      <c r="L76">
        <v>-1.8606894949136481</v>
      </c>
      <c r="M76">
        <v>15.112400054931641</v>
      </c>
      <c r="N76">
        <v>2.388799905776978</v>
      </c>
      <c r="O76">
        <v>53.4</v>
      </c>
      <c r="P76">
        <v>14.9</v>
      </c>
      <c r="Q76">
        <v>24.901800000000001</v>
      </c>
      <c r="R76">
        <v>7.23</v>
      </c>
      <c r="S76">
        <v>22.381946105660987</v>
      </c>
      <c r="T76">
        <v>3200.7398713562498</v>
      </c>
      <c r="U76">
        <v>3264.4803999999999</v>
      </c>
      <c r="V76">
        <v>13.969900846735072</v>
      </c>
      <c r="W76">
        <v>3252.27628125</v>
      </c>
      <c r="X76">
        <v>75.156980000000658</v>
      </c>
      <c r="Y76">
        <v>287.71399999999994</v>
      </c>
      <c r="Z76">
        <v>-0.24422340981867349</v>
      </c>
      <c r="AA76">
        <v>3315.4160647679996</v>
      </c>
      <c r="AB76">
        <v>6.3849592601376237E-2</v>
      </c>
      <c r="AC76">
        <v>-16.511500000000069</v>
      </c>
      <c r="AD76">
        <v>-0.64291207698792663</v>
      </c>
      <c r="AE76">
        <v>51.833341447643981</v>
      </c>
      <c r="AF76">
        <v>60.30320945264193</v>
      </c>
      <c r="AG76">
        <v>38.666207463562358</v>
      </c>
      <c r="AH76">
        <v>-24.746586991608577</v>
      </c>
      <c r="AI76">
        <v>-20.488818181817805</v>
      </c>
      <c r="AJ76">
        <v>0.60322207417631579</v>
      </c>
      <c r="AK76">
        <v>46.035769803773427</v>
      </c>
      <c r="AL76">
        <v>-732.56902874001503</v>
      </c>
      <c r="AM76">
        <v>0.25651952677776496</v>
      </c>
      <c r="AN76">
        <v>-32.832232224804514</v>
      </c>
      <c r="AO76">
        <v>58.175700810047019</v>
      </c>
      <c r="AP76">
        <v>188.17510460185736</v>
      </c>
      <c r="AQ76">
        <v>115.09271501933239</v>
      </c>
      <c r="AR76">
        <v>41.666666666666671</v>
      </c>
      <c r="AS76">
        <v>0.98271005774671905</v>
      </c>
      <c r="AT76">
        <v>9500.0820000000112</v>
      </c>
      <c r="AU76">
        <v>51.047662367501381</v>
      </c>
      <c r="AV76">
        <v>16997261329.76</v>
      </c>
      <c r="AW76">
        <v>19140622918.692291</v>
      </c>
      <c r="AX76">
        <v>1308622198094</v>
      </c>
      <c r="AY76">
        <v>52483288.121556148</v>
      </c>
      <c r="AZ76">
        <v>3252.27628125</v>
      </c>
      <c r="BA76">
        <v>3252.0679615384606</v>
      </c>
      <c r="BB76">
        <v>3255.0614999999998</v>
      </c>
      <c r="BC76">
        <v>3437.1727328571428</v>
      </c>
      <c r="BD76">
        <v>3289.6820000000012</v>
      </c>
      <c r="BE76">
        <v>0.75091648675557054</v>
      </c>
      <c r="BF76">
        <v>86540132</v>
      </c>
      <c r="BG76">
        <v>392676.97573510167</v>
      </c>
      <c r="BH76">
        <v>-4.1653320908000886</v>
      </c>
      <c r="BI76">
        <v>29563555.706050761</v>
      </c>
      <c r="BJ76">
        <v>17129801.680168878</v>
      </c>
      <c r="BK76">
        <v>0.35260718304478988</v>
      </c>
      <c r="BL76">
        <v>19.327000000000226</v>
      </c>
      <c r="BM76">
        <v>102.61052486817492</v>
      </c>
      <c r="BN76">
        <v>2.3587715401168202E-3</v>
      </c>
      <c r="BO76">
        <v>0.8571428571428571</v>
      </c>
      <c r="BP76">
        <v>0</v>
      </c>
      <c r="BQ76">
        <v>0.1111111111111111</v>
      </c>
      <c r="BR76">
        <v>1.1554287530632543</v>
      </c>
      <c r="BS76">
        <v>207.5300000000002</v>
      </c>
      <c r="BT76">
        <v>1.0410416513759166</v>
      </c>
      <c r="BU76">
        <v>0.21635926896044358</v>
      </c>
      <c r="BV76">
        <v>-13.080864522894128</v>
      </c>
      <c r="BW76">
        <v>3192.723</v>
      </c>
    </row>
    <row r="77" spans="1:75" x14ac:dyDescent="0.25">
      <c r="A77" s="1">
        <v>40663</v>
      </c>
      <c r="B77">
        <v>1.0473927085566701</v>
      </c>
      <c r="C77">
        <v>0.97508120675531151</v>
      </c>
      <c r="D77">
        <v>0.9892051714543848</v>
      </c>
      <c r="E77">
        <v>1.058822516077969</v>
      </c>
      <c r="F77">
        <v>0.9857219057212292</v>
      </c>
      <c r="G77">
        <v>1.0741594662069049</v>
      </c>
      <c r="H77">
        <v>148755173900</v>
      </c>
      <c r="I77">
        <v>1907675964266</v>
      </c>
      <c r="J77">
        <v>1.4456162645387181</v>
      </c>
      <c r="K77">
        <v>-1.567834005638358</v>
      </c>
      <c r="L77">
        <v>-3.2704570552527619</v>
      </c>
      <c r="M77">
        <v>14.23700046539307</v>
      </c>
      <c r="N77">
        <v>2.265300035476685</v>
      </c>
      <c r="O77">
        <v>52.9</v>
      </c>
      <c r="P77">
        <v>14.8</v>
      </c>
      <c r="Q77">
        <v>28.816700000000001</v>
      </c>
      <c r="R77">
        <v>7.31</v>
      </c>
      <c r="S77">
        <v>27.502723782260563</v>
      </c>
      <c r="T77">
        <v>3247.9703947848434</v>
      </c>
      <c r="U77">
        <v>3208.9072000000001</v>
      </c>
      <c r="V77">
        <v>-14.911589900093077</v>
      </c>
      <c r="W77">
        <v>3244.6062812499999</v>
      </c>
      <c r="X77">
        <v>-3.2534400000013193</v>
      </c>
      <c r="Y77">
        <v>-187.26000000000022</v>
      </c>
      <c r="Z77">
        <v>-0.29682296922999318</v>
      </c>
      <c r="AA77">
        <v>3303.5471118515197</v>
      </c>
      <c r="AB77">
        <v>-2.0055594937175111E-2</v>
      </c>
      <c r="AC77">
        <v>-36.078999999999724</v>
      </c>
      <c r="AD77">
        <v>-2.5751349186734624</v>
      </c>
      <c r="AE77">
        <v>15.21585634855647</v>
      </c>
      <c r="AF77">
        <v>8.6253211391920726</v>
      </c>
      <c r="AG77">
        <v>30.479748961348957</v>
      </c>
      <c r="AH77">
        <v>-142.23226939153906</v>
      </c>
      <c r="AI77">
        <v>0</v>
      </c>
      <c r="AJ77">
        <v>-5.3175074606372243</v>
      </c>
      <c r="AK77">
        <v>35.232017164451499</v>
      </c>
      <c r="AL77">
        <v>-165.79768506056399</v>
      </c>
      <c r="AM77">
        <v>-0.87461579267626754</v>
      </c>
      <c r="AN77">
        <v>0</v>
      </c>
      <c r="AO77">
        <v>80.314035739270949</v>
      </c>
      <c r="AP77">
        <v>194.8074899922901</v>
      </c>
      <c r="AQ77">
        <v>91.768854134443174</v>
      </c>
      <c r="AR77">
        <v>41.666666666666671</v>
      </c>
      <c r="AS77">
        <v>0.8907717261584861</v>
      </c>
      <c r="AT77">
        <v>9456.7390000000087</v>
      </c>
      <c r="AU77">
        <v>42.615774549689057</v>
      </c>
      <c r="AV77">
        <v>16922882976.76</v>
      </c>
      <c r="AW77">
        <v>19079336542.552879</v>
      </c>
      <c r="AX77">
        <v>1321572063994</v>
      </c>
      <c r="AY77">
        <v>-71854629.145923793</v>
      </c>
      <c r="AZ77">
        <v>3244.6062812499999</v>
      </c>
      <c r="BA77">
        <v>3286.8403076923087</v>
      </c>
      <c r="BB77">
        <v>3180.2874999999999</v>
      </c>
      <c r="BC77">
        <v>3484.6863242857135</v>
      </c>
      <c r="BD77">
        <v>3208.5023333333334</v>
      </c>
      <c r="BE77">
        <v>0</v>
      </c>
      <c r="BF77">
        <v>62939022.600000001</v>
      </c>
      <c r="BG77">
        <v>-5314133.0455129147</v>
      </c>
      <c r="BH77">
        <v>-9.3701444612817308</v>
      </c>
      <c r="BI77">
        <v>21794804.925689787</v>
      </c>
      <c r="BJ77">
        <v>10611335.287512595</v>
      </c>
      <c r="BK77">
        <v>7.1900010467443223E-2</v>
      </c>
      <c r="BL77">
        <v>-179.30799999999999</v>
      </c>
      <c r="BM77">
        <v>98.282175275132388</v>
      </c>
      <c r="BN77">
        <v>-4.9625860039685249E-2</v>
      </c>
      <c r="BO77">
        <v>1</v>
      </c>
      <c r="BP77">
        <v>0</v>
      </c>
      <c r="BQ77">
        <v>9.0909090909090912E-2</v>
      </c>
      <c r="BR77">
        <v>0.99072740655401947</v>
      </c>
      <c r="BS77">
        <v>233.38999999999987</v>
      </c>
      <c r="BT77">
        <v>0.96726724150779519</v>
      </c>
      <c r="BU77">
        <v>0.30367521318142932</v>
      </c>
      <c r="BV77">
        <v>4.6416185524462001</v>
      </c>
      <c r="BW77">
        <v>3001.556</v>
      </c>
    </row>
    <row r="78" spans="1:75" x14ac:dyDescent="0.25">
      <c r="A78" s="1">
        <v>40694</v>
      </c>
      <c r="B78">
        <v>1.006016577691683</v>
      </c>
      <c r="C78">
        <v>0.92154833698472682</v>
      </c>
      <c r="D78">
        <v>0.9400882285234643</v>
      </c>
      <c r="E78">
        <v>1.07012995926113</v>
      </c>
      <c r="F78">
        <v>0.98027856218574627</v>
      </c>
      <c r="G78">
        <v>1.0916590452361219</v>
      </c>
      <c r="H78">
        <v>96853451000</v>
      </c>
      <c r="I78">
        <v>1204923220571</v>
      </c>
      <c r="J78">
        <v>-4.8871004900488231</v>
      </c>
      <c r="K78">
        <v>-6.5469487315565464</v>
      </c>
      <c r="L78">
        <v>-8.1166193150688954</v>
      </c>
      <c r="M78">
        <v>13.496500015258791</v>
      </c>
      <c r="N78">
        <v>2.147300004959106</v>
      </c>
      <c r="O78">
        <v>52</v>
      </c>
      <c r="P78">
        <v>13.4</v>
      </c>
      <c r="Q78">
        <v>29.199000000000002</v>
      </c>
      <c r="R78">
        <v>6.82</v>
      </c>
      <c r="S78">
        <v>13.584198819259804</v>
      </c>
      <c r="T78">
        <v>3137.9283422862645</v>
      </c>
      <c r="U78">
        <v>2977.6187999999993</v>
      </c>
      <c r="V78">
        <v>-64.330926016545618</v>
      </c>
      <c r="W78">
        <v>3025.2903124999998</v>
      </c>
      <c r="X78">
        <v>-165.79769999999962</v>
      </c>
      <c r="Y78">
        <v>-135.42900000000009</v>
      </c>
      <c r="Z78">
        <v>-2.1037563680121689</v>
      </c>
      <c r="AA78">
        <v>3087.9202378347004</v>
      </c>
      <c r="AB78">
        <v>-0.31093322890001834</v>
      </c>
      <c r="AC78">
        <v>-12.59616666666625</v>
      </c>
      <c r="AD78">
        <v>-1.4143268493391588</v>
      </c>
      <c r="AE78">
        <v>14.363375881764883</v>
      </c>
      <c r="AF78">
        <v>4.8263353641856757</v>
      </c>
      <c r="AG78">
        <v>40.005766109469761</v>
      </c>
      <c r="AH78">
        <v>-82.728441233906779</v>
      </c>
      <c r="AI78">
        <v>-37.983909090909037</v>
      </c>
      <c r="AJ78">
        <v>-4.0451802424032728</v>
      </c>
      <c r="AK78">
        <v>28.544979263239519</v>
      </c>
      <c r="AL78">
        <v>838.45687480222</v>
      </c>
      <c r="AM78">
        <v>-0.77092200718681991</v>
      </c>
      <c r="AN78">
        <v>-15.367109198830409</v>
      </c>
      <c r="AO78">
        <v>72.153226641075506</v>
      </c>
      <c r="AP78">
        <v>137.41758057856856</v>
      </c>
      <c r="AQ78">
        <v>36.124321066229584</v>
      </c>
      <c r="AR78">
        <v>50</v>
      </c>
      <c r="AS78">
        <v>0.77693377079956505</v>
      </c>
      <c r="AT78">
        <v>9264.8110000000052</v>
      </c>
      <c r="AU78">
        <v>46.615241825134447</v>
      </c>
      <c r="AV78">
        <v>16753282694.76</v>
      </c>
      <c r="AW78">
        <v>18719185168.961956</v>
      </c>
      <c r="AX78">
        <v>1326196022394</v>
      </c>
      <c r="AY78">
        <v>-118397985.96892914</v>
      </c>
      <c r="AZ78">
        <v>3025.2903124999998</v>
      </c>
      <c r="BA78">
        <v>3108.6681538461535</v>
      </c>
      <c r="BB78">
        <v>2958.4889999999996</v>
      </c>
      <c r="BC78">
        <v>3237.9288485714287</v>
      </c>
      <c r="BD78">
        <v>3023.9250000000002</v>
      </c>
      <c r="BE78">
        <v>1.0158823802835257</v>
      </c>
      <c r="BF78">
        <v>38684983</v>
      </c>
      <c r="BG78">
        <v>-7364745.3463175679</v>
      </c>
      <c r="BH78">
        <v>-16.459358846503232</v>
      </c>
      <c r="BI78">
        <v>18426791.381140392</v>
      </c>
      <c r="BJ78">
        <v>5759085.2814151933</v>
      </c>
      <c r="BK78">
        <v>-0.40852810921645627</v>
      </c>
      <c r="BL78">
        <v>-126.53699999999981</v>
      </c>
      <c r="BM78">
        <v>93.88370710956805</v>
      </c>
      <c r="BN78">
        <v>-4.3901357561479476E-2</v>
      </c>
      <c r="BO78">
        <v>0.8571428571428571</v>
      </c>
      <c r="BP78">
        <v>0</v>
      </c>
      <c r="BQ78">
        <v>9.0909090909090912E-2</v>
      </c>
      <c r="BR78">
        <v>0.9905273937532002</v>
      </c>
      <c r="BS78">
        <v>269.69399999999996</v>
      </c>
      <c r="BT78">
        <v>1.0874788349638618</v>
      </c>
      <c r="BU78">
        <v>0.49497199540577408</v>
      </c>
      <c r="BV78">
        <v>-2.4736847910792794</v>
      </c>
      <c r="BW78">
        <v>3044.0889999999999</v>
      </c>
    </row>
    <row r="79" spans="1:75" x14ac:dyDescent="0.25">
      <c r="A79" s="1">
        <v>40724</v>
      </c>
      <c r="B79">
        <v>1.020873907115452</v>
      </c>
      <c r="C79">
        <v>0.95538277452074949</v>
      </c>
      <c r="D79">
        <v>1.016022242359613</v>
      </c>
      <c r="E79">
        <v>1.004775156048328</v>
      </c>
      <c r="F79">
        <v>0.9403167910005259</v>
      </c>
      <c r="G79">
        <v>1.0685496267478289</v>
      </c>
      <c r="H79">
        <v>100672179900</v>
      </c>
      <c r="I79">
        <v>1217798856690</v>
      </c>
      <c r="J79">
        <v>-1.050998625261379</v>
      </c>
      <c r="K79">
        <v>1.835605897380632</v>
      </c>
      <c r="L79">
        <v>3.0388751733690711</v>
      </c>
      <c r="M79">
        <v>13.57479953765869</v>
      </c>
      <c r="N79">
        <v>2.2325999736785889</v>
      </c>
      <c r="O79">
        <v>50.9</v>
      </c>
      <c r="P79">
        <v>13.3</v>
      </c>
      <c r="Q79">
        <v>30.2563</v>
      </c>
      <c r="R79">
        <v>6.79</v>
      </c>
      <c r="S79">
        <v>9.3415065647382267</v>
      </c>
      <c r="T79">
        <v>3064.4376985679014</v>
      </c>
      <c r="U79">
        <v>3029.9906000000001</v>
      </c>
      <c r="V79">
        <v>-10.138546389439398</v>
      </c>
      <c r="W79">
        <v>2995.5569166666669</v>
      </c>
      <c r="X79">
        <v>-93.336899999998877</v>
      </c>
      <c r="Y79">
        <v>-84.172000000000025</v>
      </c>
      <c r="Z79">
        <v>-0.2635684033116073</v>
      </c>
      <c r="AA79">
        <v>2900.7065158220803</v>
      </c>
      <c r="AB79">
        <v>-9.0277533919256761E-2</v>
      </c>
      <c r="AC79">
        <v>10.733666666666522</v>
      </c>
      <c r="AD79">
        <v>2.6876601619088056</v>
      </c>
      <c r="AE79">
        <v>80.508382665506574</v>
      </c>
      <c r="AF79">
        <v>86.838322655708836</v>
      </c>
      <c r="AG79">
        <v>66.302717132860352</v>
      </c>
      <c r="AH79">
        <v>98.794466755911927</v>
      </c>
      <c r="AI79">
        <v>79.555545454545154</v>
      </c>
      <c r="AJ79">
        <v>1.6879573778235117</v>
      </c>
      <c r="AK79">
        <v>64.124600101374639</v>
      </c>
      <c r="AL79">
        <v>348.33849329229702</v>
      </c>
      <c r="AM79">
        <v>0.6556334799778013</v>
      </c>
      <c r="AN79">
        <v>11.645955995603297</v>
      </c>
      <c r="AO79">
        <v>7.4081246782898793</v>
      </c>
      <c r="AP79">
        <v>249.4652572430781</v>
      </c>
      <c r="AQ79">
        <v>98.071519817497716</v>
      </c>
      <c r="AR79">
        <v>58.333333333333336</v>
      </c>
      <c r="AS79">
        <v>1.3562757696587322</v>
      </c>
      <c r="AT79">
        <v>9435.0290000000023</v>
      </c>
      <c r="AU79">
        <v>41.385167147211398</v>
      </c>
      <c r="AV79">
        <v>16972091159.76</v>
      </c>
      <c r="AW79">
        <v>18907582708.795109</v>
      </c>
      <c r="AX79">
        <v>1355747202494</v>
      </c>
      <c r="AY79">
        <v>151390769.631688</v>
      </c>
      <c r="AZ79">
        <v>2995.5569166666669</v>
      </c>
      <c r="BA79">
        <v>2972.228846153846</v>
      </c>
      <c r="BB79">
        <v>3011.0264999999999</v>
      </c>
      <c r="BC79">
        <v>3143.4219742857144</v>
      </c>
      <c r="BD79">
        <v>3208.2213333333334</v>
      </c>
      <c r="BE79">
        <v>1.0204190254119034</v>
      </c>
      <c r="BF79">
        <v>64564132.399999999</v>
      </c>
      <c r="BG79">
        <v>3157459.677234049</v>
      </c>
      <c r="BH79">
        <v>9.611472381480624</v>
      </c>
      <c r="BI79">
        <v>26752221.441046517</v>
      </c>
      <c r="BJ79">
        <v>15242887.202223871</v>
      </c>
      <c r="BK79">
        <v>0.37141735287853961</v>
      </c>
      <c r="BL79">
        <v>50.529999999999745</v>
      </c>
      <c r="BM79">
        <v>92.362337414876819</v>
      </c>
      <c r="BN79">
        <v>4.9910498674644463E-2</v>
      </c>
      <c r="BO79">
        <v>0.7142857142857143</v>
      </c>
      <c r="BP79">
        <v>0.125</v>
      </c>
      <c r="BQ79">
        <v>8.3333333333333329E-2</v>
      </c>
      <c r="BR79">
        <v>1.049400669839591</v>
      </c>
      <c r="BS79">
        <v>196.2170000000001</v>
      </c>
      <c r="BT79">
        <v>1.1478294416770123</v>
      </c>
      <c r="BU79">
        <v>0.20678002559191994</v>
      </c>
      <c r="BV79">
        <v>19.169472902046344</v>
      </c>
      <c r="BW79">
        <v>2972.0790000000002</v>
      </c>
    </row>
    <row r="80" spans="1:75" x14ac:dyDescent="0.25">
      <c r="A80" s="1">
        <v>40755</v>
      </c>
      <c r="B80">
        <v>1.028826520582415</v>
      </c>
      <c r="C80">
        <v>0.9659109078280016</v>
      </c>
      <c r="D80">
        <v>0.97377527751202453</v>
      </c>
      <c r="E80">
        <v>1.0565338269945039</v>
      </c>
      <c r="F80">
        <v>0.99192383513358828</v>
      </c>
      <c r="G80">
        <v>1.0651360412689499</v>
      </c>
      <c r="H80">
        <v>116371064600</v>
      </c>
      <c r="I80">
        <v>1464336509277</v>
      </c>
      <c r="J80">
        <v>-4.0825702599685432</v>
      </c>
      <c r="K80">
        <v>-1.4808055645138649</v>
      </c>
      <c r="L80">
        <v>1.069763013470082</v>
      </c>
      <c r="M80">
        <v>13.28940010070801</v>
      </c>
      <c r="N80">
        <v>2.1891999244689941</v>
      </c>
      <c r="O80">
        <v>50.7</v>
      </c>
      <c r="P80">
        <v>15.1</v>
      </c>
      <c r="Q80">
        <v>30.306999999999999</v>
      </c>
      <c r="R80">
        <v>7.12</v>
      </c>
      <c r="S80">
        <v>10.160167107793157</v>
      </c>
      <c r="T80">
        <v>3062.4062730014421</v>
      </c>
      <c r="U80">
        <v>2979.8375999999998</v>
      </c>
      <c r="V80">
        <v>-14.569527049027329</v>
      </c>
      <c r="W80">
        <v>3023.0793750000003</v>
      </c>
      <c r="X80">
        <v>15.077500000001237</v>
      </c>
      <c r="Y80">
        <v>-104.42899999999963</v>
      </c>
      <c r="Z80">
        <v>-0.46452151821177784</v>
      </c>
      <c r="AA80">
        <v>3063.9401703140197</v>
      </c>
      <c r="AB80">
        <v>-7.8329671006094181E-3</v>
      </c>
      <c r="AC80">
        <v>-10.151166666666995</v>
      </c>
      <c r="AD80">
        <v>-2.5021433704176381</v>
      </c>
      <c r="AE80">
        <v>17.805837941006939</v>
      </c>
      <c r="AF80">
        <v>16.817927974383576</v>
      </c>
      <c r="AG80">
        <v>28.256032061169883</v>
      </c>
      <c r="AH80">
        <v>-102.25072636125157</v>
      </c>
      <c r="AI80">
        <v>0</v>
      </c>
      <c r="AJ80">
        <v>-4.3192959220564129</v>
      </c>
      <c r="AK80">
        <v>47.690245433755692</v>
      </c>
      <c r="AL80">
        <v>-77.335727520431035</v>
      </c>
      <c r="AM80">
        <v>-0.81566226232677996</v>
      </c>
      <c r="AN80">
        <v>0</v>
      </c>
      <c r="AO80">
        <v>87.356594292215718</v>
      </c>
      <c r="AP80">
        <v>204.69507326562112</v>
      </c>
      <c r="AQ80">
        <v>104.73148770904106</v>
      </c>
      <c r="AR80">
        <v>41.666666666666671</v>
      </c>
      <c r="AS80">
        <v>1.1725186871327948</v>
      </c>
      <c r="AT80">
        <v>9407.7440000000024</v>
      </c>
      <c r="AU80">
        <v>40.570298924090359</v>
      </c>
      <c r="AV80">
        <v>17027050953.76</v>
      </c>
      <c r="AW80">
        <v>18799510133.177231</v>
      </c>
      <c r="AX80">
        <v>1345964981094</v>
      </c>
      <c r="AY80">
        <v>-2187573.9398140418</v>
      </c>
      <c r="AZ80">
        <v>3023.0793750000003</v>
      </c>
      <c r="BA80">
        <v>3062.5134230769227</v>
      </c>
      <c r="BB80">
        <v>2975.77225</v>
      </c>
      <c r="BC80">
        <v>3236.2852428571427</v>
      </c>
      <c r="BD80">
        <v>2996.01</v>
      </c>
      <c r="BE80">
        <v>0</v>
      </c>
      <c r="BF80">
        <v>50703860.399999999</v>
      </c>
      <c r="BG80">
        <v>-1841292.8761960126</v>
      </c>
      <c r="BH80">
        <v>-11.573205445947522</v>
      </c>
      <c r="BI80">
        <v>20119796.347450096</v>
      </c>
      <c r="BJ80">
        <v>8881575.8448916338</v>
      </c>
      <c r="BK80">
        <v>-4.1798917709500338E-2</v>
      </c>
      <c r="BL80">
        <v>-134.16799999999967</v>
      </c>
      <c r="BM80">
        <v>95.239436538478188</v>
      </c>
      <c r="BN80">
        <v>-4.8203740472682936E-2</v>
      </c>
      <c r="BO80">
        <v>1</v>
      </c>
      <c r="BP80">
        <v>0</v>
      </c>
      <c r="BQ80">
        <v>9.0909090909090912E-2</v>
      </c>
      <c r="BR80">
        <v>1.1259497369959086</v>
      </c>
      <c r="BS80">
        <v>192.02599999999984</v>
      </c>
      <c r="BT80">
        <v>1.1918089197448047</v>
      </c>
      <c r="BU80">
        <v>0.31644302339277064</v>
      </c>
      <c r="BV80">
        <v>9.5240849817416038</v>
      </c>
      <c r="BW80">
        <v>2846.7759999999998</v>
      </c>
    </row>
    <row r="81" spans="1:75" x14ac:dyDescent="0.25">
      <c r="A81" s="1">
        <v>40786</v>
      </c>
      <c r="B81">
        <v>1.007391113688767</v>
      </c>
      <c r="C81">
        <v>0.90837511358637912</v>
      </c>
      <c r="D81">
        <v>0.95879904590809473</v>
      </c>
      <c r="E81">
        <v>1.050680137812037</v>
      </c>
      <c r="F81">
        <v>0.94740927983093859</v>
      </c>
      <c r="G81">
        <v>1.109003426691711</v>
      </c>
      <c r="H81">
        <v>108356229100</v>
      </c>
      <c r="I81">
        <v>1242273051681</v>
      </c>
      <c r="J81">
        <v>-3.4940543849140471</v>
      </c>
      <c r="K81">
        <v>-4.2311746673767807</v>
      </c>
      <c r="L81">
        <v>-4.2733000311128038</v>
      </c>
      <c r="M81">
        <v>12.119400024414061</v>
      </c>
      <c r="N81">
        <v>2.0076999664306641</v>
      </c>
      <c r="O81">
        <v>50.9</v>
      </c>
      <c r="P81">
        <v>14</v>
      </c>
      <c r="Q81">
        <v>31.2667</v>
      </c>
      <c r="R81">
        <v>7.54</v>
      </c>
      <c r="S81">
        <v>11.987043952724722</v>
      </c>
      <c r="T81">
        <v>2949.7442546591383</v>
      </c>
      <c r="U81">
        <v>2869.2755999999999</v>
      </c>
      <c r="V81">
        <v>-32.616416906902487</v>
      </c>
      <c r="W81">
        <v>2857.2231458333331</v>
      </c>
      <c r="X81">
        <v>-132.02486000000044</v>
      </c>
      <c r="Y81">
        <v>-392.78300000000036</v>
      </c>
      <c r="Z81">
        <v>-1.2135504789018745</v>
      </c>
      <c r="AA81">
        <v>2786.8442265344006</v>
      </c>
      <c r="AB81">
        <v>-0.20121976172808617</v>
      </c>
      <c r="AC81">
        <v>-12.290666666666311</v>
      </c>
      <c r="AD81">
        <v>-5.6710372427753369E-2</v>
      </c>
      <c r="AE81">
        <v>57.215280079147526</v>
      </c>
      <c r="AF81">
        <v>64.955620131330491</v>
      </c>
      <c r="AG81">
        <v>46.774808134126495</v>
      </c>
      <c r="AH81">
        <v>-29.499200102278433</v>
      </c>
      <c r="AI81">
        <v>2.8564545454546533</v>
      </c>
      <c r="AJ81">
        <v>-2.43693801293609</v>
      </c>
      <c r="AK81">
        <v>49.67843095257043</v>
      </c>
      <c r="AL81">
        <v>-234.30402464996197</v>
      </c>
      <c r="AM81">
        <v>-2.6959892180105281E-2</v>
      </c>
      <c r="AN81">
        <v>-46.375542801530301</v>
      </c>
      <c r="AO81">
        <v>52.139602496915607</v>
      </c>
      <c r="AP81">
        <v>228.26954146604268</v>
      </c>
      <c r="AQ81">
        <v>61.008470805607637</v>
      </c>
      <c r="AR81">
        <v>33.333333333333329</v>
      </c>
      <c r="AS81">
        <v>1.0664877993985167</v>
      </c>
      <c r="AT81">
        <v>9322.34</v>
      </c>
      <c r="AU81">
        <v>39.804002116795893</v>
      </c>
      <c r="AV81">
        <v>16960269632.76</v>
      </c>
      <c r="AW81">
        <v>18669586661.002769</v>
      </c>
      <c r="AX81">
        <v>1344888155194</v>
      </c>
      <c r="AY81">
        <v>66075476.274041288</v>
      </c>
      <c r="AZ81">
        <v>2857.2231458333331</v>
      </c>
      <c r="BA81">
        <v>2882.9579999999996</v>
      </c>
      <c r="BB81">
        <v>2855.8857499999999</v>
      </c>
      <c r="BC81">
        <v>3026.5986171428567</v>
      </c>
      <c r="BD81">
        <v>2915.4826666666672</v>
      </c>
      <c r="BE81">
        <v>0.66744553157115016</v>
      </c>
      <c r="BF81">
        <v>47466913.600000001</v>
      </c>
      <c r="BG81">
        <v>-2728448.9996061325</v>
      </c>
      <c r="BH81">
        <v>-10.199482477436856</v>
      </c>
      <c r="BI81">
        <v>14655068.693667375</v>
      </c>
      <c r="BJ81">
        <v>11670249.865988905</v>
      </c>
      <c r="BK81">
        <v>0.18296639109514218</v>
      </c>
      <c r="BL81">
        <v>-71.106999999999971</v>
      </c>
      <c r="BM81">
        <v>97.875047016037371</v>
      </c>
      <c r="BN81">
        <v>4.398660098300651E-3</v>
      </c>
      <c r="BO81">
        <v>1</v>
      </c>
      <c r="BP81">
        <v>0</v>
      </c>
      <c r="BQ81">
        <v>0.1</v>
      </c>
      <c r="BR81">
        <v>0.94730616605616602</v>
      </c>
      <c r="BS81">
        <v>293.98900000000003</v>
      </c>
      <c r="BT81">
        <v>1.3599650444829332</v>
      </c>
      <c r="BU81">
        <v>0.26491183113531952</v>
      </c>
      <c r="BV81">
        <v>-8.5052074477485409</v>
      </c>
      <c r="BW81">
        <v>2581.3510000000001</v>
      </c>
    </row>
    <row r="82" spans="1:75" x14ac:dyDescent="0.25">
      <c r="A82" s="1">
        <v>40816</v>
      </c>
      <c r="B82">
        <v>1.0059118927101729</v>
      </c>
      <c r="C82">
        <v>0.90176890505001783</v>
      </c>
      <c r="D82">
        <v>0.90497955045355016</v>
      </c>
      <c r="E82">
        <v>1.1115299701590371</v>
      </c>
      <c r="F82">
        <v>0.99645224535524235</v>
      </c>
      <c r="G82">
        <v>1.115487445926491</v>
      </c>
      <c r="H82">
        <v>70228922500</v>
      </c>
      <c r="I82">
        <v>754646891067</v>
      </c>
      <c r="J82">
        <v>-8.5277585758433467</v>
      </c>
      <c r="K82">
        <v>-10.28322730422309</v>
      </c>
      <c r="L82">
        <v>-12.948991747729041</v>
      </c>
      <c r="M82">
        <v>11.250100135803221</v>
      </c>
      <c r="N82">
        <v>1.870499968528748</v>
      </c>
      <c r="O82">
        <v>51.2</v>
      </c>
      <c r="P82">
        <v>13.5</v>
      </c>
      <c r="Q82">
        <v>31.6754</v>
      </c>
      <c r="R82">
        <v>7.25</v>
      </c>
      <c r="S82">
        <v>10.069883678547646</v>
      </c>
      <c r="T82">
        <v>2810.9183490882883</v>
      </c>
      <c r="U82">
        <v>2605.7848000000004</v>
      </c>
      <c r="V82">
        <v>-64.212702529946</v>
      </c>
      <c r="W82">
        <v>2649.8218020833333</v>
      </c>
      <c r="X82">
        <v>-163.64623999999958</v>
      </c>
      <c r="Y82">
        <v>-641.9369999999999</v>
      </c>
      <c r="Z82">
        <v>-2.7026702573468628</v>
      </c>
      <c r="AA82">
        <v>2668.9596475254011</v>
      </c>
      <c r="AB82">
        <v>-0.31665681753708602</v>
      </c>
      <c r="AC82">
        <v>-23.025000000000091</v>
      </c>
      <c r="AD82">
        <v>-3.1607652222976159</v>
      </c>
      <c r="AE82">
        <v>9.6486412979722935</v>
      </c>
      <c r="AF82">
        <v>8.1125368419041415</v>
      </c>
      <c r="AG82">
        <v>26.806062849501121</v>
      </c>
      <c r="AH82">
        <v>-127.71824883836734</v>
      </c>
      <c r="AI82">
        <v>-78.485636363635876</v>
      </c>
      <c r="AJ82">
        <v>-5.5525431120907065</v>
      </c>
      <c r="AK82">
        <v>13.990670009455542</v>
      </c>
      <c r="AL82">
        <v>-189.48377175201929</v>
      </c>
      <c r="AM82">
        <v>-0.73024428471633729</v>
      </c>
      <c r="AN82">
        <v>5.3444659254725968</v>
      </c>
      <c r="AO82">
        <v>95.557819169577073</v>
      </c>
      <c r="AP82">
        <v>165.19731524443239</v>
      </c>
      <c r="AQ82">
        <v>49.183596860050848</v>
      </c>
      <c r="AR82">
        <v>41.666666666666671</v>
      </c>
      <c r="AS82">
        <v>0.74041801892944503</v>
      </c>
      <c r="AT82">
        <v>8974.0969999999979</v>
      </c>
      <c r="AU82">
        <v>37.557078442862782</v>
      </c>
      <c r="AV82">
        <v>16674102245.76</v>
      </c>
      <c r="AW82">
        <v>18385248696.962624</v>
      </c>
      <c r="AX82">
        <v>1324621427694</v>
      </c>
      <c r="AY82">
        <v>-188167751.44649655</v>
      </c>
      <c r="AZ82">
        <v>2649.8218020833333</v>
      </c>
      <c r="BA82">
        <v>2737.6470000000004</v>
      </c>
      <c r="BB82">
        <v>2592.1999999999998</v>
      </c>
      <c r="BC82">
        <v>2834.7916928571435</v>
      </c>
      <c r="BD82">
        <v>2601.8803333333326</v>
      </c>
      <c r="BE82">
        <v>0.85217763957048798</v>
      </c>
      <c r="BF82">
        <v>35502213.600000001</v>
      </c>
      <c r="BG82">
        <v>-1198462.2025354672</v>
      </c>
      <c r="BH82">
        <v>0.71999895138067349</v>
      </c>
      <c r="BI82">
        <v>13723467.223489121</v>
      </c>
      <c r="BJ82">
        <v>8999445.0026602969</v>
      </c>
      <c r="BK82">
        <v>0.18544953945840359</v>
      </c>
      <c r="BL82">
        <v>-151.75700000000006</v>
      </c>
      <c r="BM82">
        <v>84.381618488077862</v>
      </c>
      <c r="BN82">
        <v>-3.6546895236388967E-2</v>
      </c>
      <c r="BO82">
        <v>1</v>
      </c>
      <c r="BP82">
        <v>0</v>
      </c>
      <c r="BQ82">
        <v>0.125</v>
      </c>
      <c r="BR82">
        <v>0.82757885763000871</v>
      </c>
      <c r="BS82">
        <v>297.05599999999959</v>
      </c>
      <c r="BT82">
        <v>1.4879315880772412</v>
      </c>
      <c r="BU82">
        <v>0.37278170805012162</v>
      </c>
      <c r="BV82">
        <v>25.827952097563962</v>
      </c>
      <c r="BW82">
        <v>2695.3069999999998</v>
      </c>
    </row>
    <row r="83" spans="1:75" x14ac:dyDescent="0.25">
      <c r="A83" s="1">
        <v>40847</v>
      </c>
      <c r="B83">
        <v>1.054393746747444</v>
      </c>
      <c r="C83">
        <v>0.96605442310909373</v>
      </c>
      <c r="D83">
        <v>1.0413228664295271</v>
      </c>
      <c r="E83">
        <v>1.0125521879325809</v>
      </c>
      <c r="F83">
        <v>0.92771843801095755</v>
      </c>
      <c r="G83">
        <v>1.091443423398492</v>
      </c>
      <c r="H83">
        <v>76267971700</v>
      </c>
      <c r="I83">
        <v>754469272397</v>
      </c>
      <c r="J83">
        <v>6.3849327128513664</v>
      </c>
      <c r="K83">
        <v>4.2300231055733004</v>
      </c>
      <c r="L83">
        <v>3.6956275986380631</v>
      </c>
      <c r="M83">
        <v>11.458000183105471</v>
      </c>
      <c r="N83">
        <v>1.894400000572205</v>
      </c>
      <c r="O83">
        <v>50.4</v>
      </c>
      <c r="P83">
        <v>13.8</v>
      </c>
      <c r="Q83">
        <v>32.055599999999998</v>
      </c>
      <c r="R83">
        <v>6.52</v>
      </c>
      <c r="S83">
        <v>6.2685731119396859</v>
      </c>
      <c r="T83">
        <v>2731.8409172998718</v>
      </c>
      <c r="U83">
        <v>2667.7758000000003</v>
      </c>
      <c r="V83">
        <v>-14.142782032547984</v>
      </c>
      <c r="W83">
        <v>2646.3342083333337</v>
      </c>
      <c r="X83">
        <v>-103.82405999999992</v>
      </c>
      <c r="Y83">
        <v>-497.41600000000017</v>
      </c>
      <c r="Z83">
        <v>-0.3826695524909221</v>
      </c>
      <c r="AA83">
        <v>2563.42884</v>
      </c>
      <c r="AB83">
        <v>-0.13732210909275994</v>
      </c>
      <c r="AC83">
        <v>34.675999999999931</v>
      </c>
      <c r="AD83">
        <v>2.8743784188157755</v>
      </c>
      <c r="AE83">
        <v>77.728766309407746</v>
      </c>
      <c r="AF83">
        <v>83.215301052909766</v>
      </c>
      <c r="AG83">
        <v>67.416626583508176</v>
      </c>
      <c r="AH83">
        <v>102.90994532781617</v>
      </c>
      <c r="AI83">
        <v>78.379909090908768</v>
      </c>
      <c r="AJ83">
        <v>1.2283477697183947</v>
      </c>
      <c r="AK83">
        <v>59.213805327983792</v>
      </c>
      <c r="AL83">
        <v>-54.283989777867205</v>
      </c>
      <c r="AM83">
        <v>5.7895661912875755E-2</v>
      </c>
      <c r="AN83">
        <v>-16.580703129094609</v>
      </c>
      <c r="AO83">
        <v>14.796219599130692</v>
      </c>
      <c r="AP83">
        <v>208.17876598360056</v>
      </c>
      <c r="AQ83">
        <v>91.007676288282795</v>
      </c>
      <c r="AR83">
        <v>58.333333333333336</v>
      </c>
      <c r="AS83">
        <v>1.0021307819008254</v>
      </c>
      <c r="AT83">
        <v>9035.2519999999986</v>
      </c>
      <c r="AU83">
        <v>56.96367528265219</v>
      </c>
      <c r="AV83">
        <v>16832232744.76</v>
      </c>
      <c r="AW83">
        <v>18836614009.110191</v>
      </c>
      <c r="AX83">
        <v>1330670399394</v>
      </c>
      <c r="AY83">
        <v>52402509.050200216</v>
      </c>
      <c r="AZ83">
        <v>2646.3342083333337</v>
      </c>
      <c r="BA83">
        <v>2630.0242692307697</v>
      </c>
      <c r="BB83">
        <v>2709.1372499999998</v>
      </c>
      <c r="BC83">
        <v>2782.2985242857139</v>
      </c>
      <c r="BD83">
        <v>2889.9246666666668</v>
      </c>
      <c r="BE83">
        <v>0.84611207539358002</v>
      </c>
      <c r="BF83">
        <v>60387244.600000001</v>
      </c>
      <c r="BG83">
        <v>4981112.3007481955</v>
      </c>
      <c r="BH83">
        <v>6.4737006842881222</v>
      </c>
      <c r="BI83">
        <v>21279246.058948647</v>
      </c>
      <c r="BJ83">
        <v>15077585.232775278</v>
      </c>
      <c r="BK83">
        <v>0.46990624886142746</v>
      </c>
      <c r="BL83">
        <v>32.705999999999676</v>
      </c>
      <c r="BM83">
        <v>93.737908056890177</v>
      </c>
      <c r="BN83">
        <v>3.8250930227985147E-2</v>
      </c>
      <c r="BO83">
        <v>0.8571428571428571</v>
      </c>
      <c r="BP83">
        <v>0</v>
      </c>
      <c r="BQ83">
        <v>0.2</v>
      </c>
      <c r="BR83">
        <v>0.80686849142596417</v>
      </c>
      <c r="BS83">
        <v>228.65300000000025</v>
      </c>
      <c r="BT83">
        <v>1.7439536239760398</v>
      </c>
      <c r="BU83">
        <v>0.28145473293065509</v>
      </c>
      <c r="BV83">
        <v>-13.494124416242382</v>
      </c>
      <c r="BW83">
        <v>2521.52</v>
      </c>
    </row>
    <row r="84" spans="1:75" x14ac:dyDescent="0.25">
      <c r="A84" s="1">
        <v>40877</v>
      </c>
      <c r="B84">
        <v>1.0409660139464501</v>
      </c>
      <c r="C84">
        <v>0.93813900650624815</v>
      </c>
      <c r="D84">
        <v>0.94350325611747476</v>
      </c>
      <c r="E84">
        <v>1.1032988038960629</v>
      </c>
      <c r="F84">
        <v>0.9943145404359276</v>
      </c>
      <c r="G84">
        <v>1.1096074320831659</v>
      </c>
      <c r="H84">
        <v>95390850700</v>
      </c>
      <c r="I84">
        <v>1008919247595</v>
      </c>
      <c r="J84">
        <v>-7.215363848461898</v>
      </c>
      <c r="K84">
        <v>-5.946407955904065</v>
      </c>
      <c r="L84">
        <v>-4.4862155513804458</v>
      </c>
      <c r="M84">
        <v>10.849399566650391</v>
      </c>
      <c r="N84">
        <v>1.793099999427795</v>
      </c>
      <c r="O84">
        <v>49</v>
      </c>
      <c r="P84">
        <v>13.2</v>
      </c>
      <c r="Q84">
        <v>32.338099999999997</v>
      </c>
      <c r="R84">
        <v>5</v>
      </c>
      <c r="S84">
        <v>7.4494147228215599</v>
      </c>
      <c r="T84">
        <v>2666.5693138691995</v>
      </c>
      <c r="U84">
        <v>2572.4595999999997</v>
      </c>
      <c r="V84">
        <v>-32.32033629818261</v>
      </c>
      <c r="W84">
        <v>2605.95359375</v>
      </c>
      <c r="X84">
        <v>-56.618020000000797</v>
      </c>
      <c r="Y84">
        <v>-480.03600000000006</v>
      </c>
      <c r="Z84">
        <v>-2.1322089180521542</v>
      </c>
      <c r="AA84">
        <v>2647.9045747635614</v>
      </c>
      <c r="AB84">
        <v>-0.14231592906704055</v>
      </c>
      <c r="AC84">
        <v>-6.5814999999997781</v>
      </c>
      <c r="AD84">
        <v>-3.4787287887671705</v>
      </c>
      <c r="AE84">
        <v>16.720667900832922</v>
      </c>
      <c r="AF84">
        <v>15.751881641591174</v>
      </c>
      <c r="AG84">
        <v>24.765878399995238</v>
      </c>
      <c r="AH84">
        <v>-105.75549042407874</v>
      </c>
      <c r="AI84">
        <v>-78.852636363636066</v>
      </c>
      <c r="AJ84">
        <v>-8.3148649459402044</v>
      </c>
      <c r="AK84">
        <v>74.444771473133301</v>
      </c>
      <c r="AL84">
        <v>-1693.674294212477</v>
      </c>
      <c r="AM84">
        <v>-0.87818681656223063</v>
      </c>
      <c r="AN84">
        <v>-8.7049275976131764</v>
      </c>
      <c r="AO84">
        <v>94.191648063139993</v>
      </c>
      <c r="AP84">
        <v>185.29108792741903</v>
      </c>
      <c r="AQ84">
        <v>85.381075199577666</v>
      </c>
      <c r="AR84">
        <v>41.666666666666671</v>
      </c>
      <c r="AS84">
        <v>0.6570158756672293</v>
      </c>
      <c r="AT84">
        <v>8920.3359999999993</v>
      </c>
      <c r="AU84">
        <v>60.626273598582536</v>
      </c>
      <c r="AV84">
        <v>16825525091.76</v>
      </c>
      <c r="AW84">
        <v>18578245524.249535</v>
      </c>
      <c r="AX84">
        <v>1301324266894</v>
      </c>
      <c r="AY84">
        <v>-100954017.56736314</v>
      </c>
      <c r="AZ84">
        <v>2605.95359375</v>
      </c>
      <c r="BA84">
        <v>2668.1000384615381</v>
      </c>
      <c r="BB84">
        <v>2601.6544999999996</v>
      </c>
      <c r="BC84">
        <v>2785.8296114285708</v>
      </c>
      <c r="BD84">
        <v>2579.8853333333336</v>
      </c>
      <c r="BE84">
        <v>1.5294446509697739</v>
      </c>
      <c r="BF84">
        <v>30455765.199999999</v>
      </c>
      <c r="BG84">
        <v>-4639994.3182511711</v>
      </c>
      <c r="BH84">
        <v>-33.793833593250469</v>
      </c>
      <c r="BI84">
        <v>18194030.447661664</v>
      </c>
      <c r="BJ84">
        <v>6439814.2235209243</v>
      </c>
      <c r="BK84">
        <v>-0.21528393404421706</v>
      </c>
      <c r="BL84">
        <v>-228.67500000000018</v>
      </c>
      <c r="BM84">
        <v>92.258337394643746</v>
      </c>
      <c r="BN84">
        <v>-5.2778400738988464E-2</v>
      </c>
      <c r="BO84">
        <v>1</v>
      </c>
      <c r="BP84">
        <v>7.6923076923076927E-2</v>
      </c>
      <c r="BQ84">
        <v>0.2857142857142857</v>
      </c>
      <c r="BR84">
        <v>0.83855339669936768</v>
      </c>
      <c r="BS84">
        <v>274.80599999999959</v>
      </c>
      <c r="BT84">
        <v>1.3247560328479235</v>
      </c>
      <c r="BU84">
        <v>0.31167577875196373</v>
      </c>
      <c r="BV84">
        <v>1.494027763966892</v>
      </c>
      <c r="BW84">
        <v>2345.7420000000002</v>
      </c>
    </row>
    <row r="85" spans="1:75" x14ac:dyDescent="0.25">
      <c r="A85" s="1">
        <v>40908</v>
      </c>
      <c r="B85">
        <v>1.013293130258502</v>
      </c>
      <c r="C85">
        <v>0.87325901054367761</v>
      </c>
      <c r="D85">
        <v>0.90354536115552531</v>
      </c>
      <c r="E85">
        <v>1.1214634857541881</v>
      </c>
      <c r="F85">
        <v>0.96648054219091439</v>
      </c>
      <c r="G85">
        <v>1.1603580587478179</v>
      </c>
      <c r="H85">
        <v>71362936100</v>
      </c>
      <c r="I85">
        <v>677139263093</v>
      </c>
      <c r="J85">
        <v>-2.7144822907620441</v>
      </c>
      <c r="K85">
        <v>-8.9184555577854532</v>
      </c>
      <c r="L85">
        <v>-14.481031387387549</v>
      </c>
      <c r="M85">
        <v>10.448599815368651</v>
      </c>
      <c r="N85">
        <v>1.7181999683380129</v>
      </c>
      <c r="O85">
        <v>50.3</v>
      </c>
      <c r="P85">
        <v>12.4</v>
      </c>
      <c r="Q85">
        <v>31.784600000000001</v>
      </c>
      <c r="R85">
        <v>2.72</v>
      </c>
      <c r="S85">
        <v>7.954770944037044</v>
      </c>
      <c r="T85">
        <v>2534.3637022962089</v>
      </c>
      <c r="U85">
        <v>2321.1536000000001</v>
      </c>
      <c r="V85">
        <v>-69.420705994402852</v>
      </c>
      <c r="W85">
        <v>2355.7894687500002</v>
      </c>
      <c r="X85">
        <v>-214.17296000000033</v>
      </c>
      <c r="Y85">
        <v>-698.34699999999975</v>
      </c>
      <c r="Z85">
        <v>-4.0653167110318655</v>
      </c>
      <c r="AA85">
        <v>2267.114</v>
      </c>
      <c r="AB85">
        <v>-0.46361742782441717</v>
      </c>
      <c r="AC85">
        <v>-5.8108333333334485</v>
      </c>
      <c r="AD85">
        <v>3.9576699900285631E-2</v>
      </c>
      <c r="AE85">
        <v>34.9345725360389</v>
      </c>
      <c r="AF85">
        <v>27.369691023284201</v>
      </c>
      <c r="AG85">
        <v>46.63332660188923</v>
      </c>
      <c r="AH85">
        <v>-42.619539744217974</v>
      </c>
      <c r="AI85">
        <v>0</v>
      </c>
      <c r="AJ85">
        <v>-2.1580159167125408</v>
      </c>
      <c r="AK85">
        <v>53.269140049675237</v>
      </c>
      <c r="AL85">
        <v>636.72033929127315</v>
      </c>
      <c r="AM85">
        <v>-0.18927244670514609</v>
      </c>
      <c r="AN85">
        <v>0</v>
      </c>
      <c r="AO85">
        <v>61.746017845501065</v>
      </c>
      <c r="AP85">
        <v>144.31359038751179</v>
      </c>
      <c r="AQ85">
        <v>46.636676071974783</v>
      </c>
      <c r="AR85">
        <v>58.333333333333336</v>
      </c>
      <c r="AS85">
        <v>0.74114274722301288</v>
      </c>
      <c r="AT85">
        <v>8747.5920000000078</v>
      </c>
      <c r="AU85">
        <v>52.850289972406664</v>
      </c>
      <c r="AV85">
        <v>16697026040.76</v>
      </c>
      <c r="AW85">
        <v>18455086881.726688</v>
      </c>
      <c r="AX85">
        <v>1295092243394</v>
      </c>
      <c r="AY85">
        <v>-97118245.026902854</v>
      </c>
      <c r="AZ85">
        <v>2355.7894687500002</v>
      </c>
      <c r="BA85">
        <v>2440.1381153846155</v>
      </c>
      <c r="BB85">
        <v>2310.0204999999996</v>
      </c>
      <c r="BC85">
        <v>2495.3290400000001</v>
      </c>
      <c r="BD85">
        <v>2408.5153333333333</v>
      </c>
      <c r="BE85">
        <v>0</v>
      </c>
      <c r="BF85">
        <v>31427272.800000001</v>
      </c>
      <c r="BG85">
        <v>-1166319.705373354</v>
      </c>
      <c r="BH85">
        <v>3.9597457843880024</v>
      </c>
      <c r="BI85">
        <v>14714194.845270362</v>
      </c>
      <c r="BJ85">
        <v>3169207.801078686</v>
      </c>
      <c r="BK85">
        <v>-0.25506814995287497</v>
      </c>
      <c r="BL85">
        <v>-51.737999999999829</v>
      </c>
      <c r="BM85">
        <v>93.534970016472101</v>
      </c>
      <c r="BN85">
        <v>-1.6216184478495172E-2</v>
      </c>
      <c r="BO85">
        <v>1</v>
      </c>
      <c r="BP85">
        <v>9.0909090909090912E-2</v>
      </c>
      <c r="BQ85">
        <v>0</v>
      </c>
      <c r="BR85">
        <v>0.72659817351598188</v>
      </c>
      <c r="BS85">
        <v>363.55000000000018</v>
      </c>
      <c r="BT85">
        <v>1.3493921263631148</v>
      </c>
      <c r="BU85">
        <v>0.42222534431506314</v>
      </c>
      <c r="BV85">
        <v>-5.4000773831736995</v>
      </c>
      <c r="BW85">
        <v>2464.2600000000002</v>
      </c>
    </row>
    <row r="86" spans="1:75" x14ac:dyDescent="0.25">
      <c r="A86" s="1">
        <v>40939</v>
      </c>
      <c r="B86">
        <v>1.063028186757649</v>
      </c>
      <c r="C86">
        <v>0.95471859187744745</v>
      </c>
      <c r="D86">
        <v>1.043515157109955</v>
      </c>
      <c r="E86">
        <v>1.01869932555818</v>
      </c>
      <c r="F86">
        <v>0.91490630047154109</v>
      </c>
      <c r="G86">
        <v>1.1134466174657931</v>
      </c>
      <c r="H86">
        <v>74277262400</v>
      </c>
      <c r="I86">
        <v>737817936505</v>
      </c>
      <c r="J86">
        <v>7.856947242634682</v>
      </c>
      <c r="K86">
        <v>4.0284693751869494</v>
      </c>
      <c r="L86">
        <v>0.84851267687551246</v>
      </c>
      <c r="M86">
        <v>10.98439979553223</v>
      </c>
      <c r="N86">
        <v>1.8158999681472781</v>
      </c>
      <c r="O86">
        <v>50.5</v>
      </c>
      <c r="P86">
        <v>12.8</v>
      </c>
      <c r="Q86">
        <v>38.237699999999997</v>
      </c>
      <c r="R86">
        <v>1.69</v>
      </c>
      <c r="S86">
        <v>14.202188616497782</v>
      </c>
      <c r="T86">
        <v>2481.493077249354</v>
      </c>
      <c r="U86">
        <v>2463.9209999999998</v>
      </c>
      <c r="V86">
        <v>8.1213860859634224</v>
      </c>
      <c r="W86">
        <v>2438.149364583333</v>
      </c>
      <c r="X86">
        <v>-27.735520000000179</v>
      </c>
      <c r="Y86">
        <v>-507.81899999999996</v>
      </c>
      <c r="Z86">
        <v>2.2313538785328531</v>
      </c>
      <c r="AA86">
        <v>2419.7328863554558</v>
      </c>
      <c r="AB86">
        <v>5.4136056155710155E-2</v>
      </c>
      <c r="AC86">
        <v>12.987666666666883</v>
      </c>
      <c r="AD86">
        <v>1.2469127623285594</v>
      </c>
      <c r="AE86">
        <v>79.085930535403051</v>
      </c>
      <c r="AF86">
        <v>85.103971973368687</v>
      </c>
      <c r="AG86">
        <v>57.800108466291022</v>
      </c>
      <c r="AH86">
        <v>67.779030681968663</v>
      </c>
      <c r="AI86">
        <v>24.40863636363656</v>
      </c>
      <c r="AJ86">
        <v>7.581372748898656</v>
      </c>
      <c r="AK86">
        <v>50.129762669379673</v>
      </c>
      <c r="AL86">
        <v>-291.359152097768</v>
      </c>
      <c r="AM86">
        <v>0.47611385957999747</v>
      </c>
      <c r="AN86">
        <v>-12.777328964420342</v>
      </c>
      <c r="AO86">
        <v>18.015975102923257</v>
      </c>
      <c r="AP86">
        <v>259.01448537945299</v>
      </c>
      <c r="AQ86">
        <v>124.27402751773444</v>
      </c>
      <c r="AR86">
        <v>50</v>
      </c>
      <c r="AS86">
        <v>1.7131355336356584</v>
      </c>
      <c r="AT86">
        <v>8843.2770000000037</v>
      </c>
      <c r="AU86">
        <v>42.926511173386928</v>
      </c>
      <c r="AV86">
        <v>16706521376.76</v>
      </c>
      <c r="AW86">
        <v>18984116873.638638</v>
      </c>
      <c r="AX86">
        <v>1305466031994</v>
      </c>
      <c r="AY86">
        <v>102319397.47445998</v>
      </c>
      <c r="AZ86">
        <v>2438.149364583333</v>
      </c>
      <c r="BA86">
        <v>2379.6020769230763</v>
      </c>
      <c r="BB86">
        <v>2472.6782499999999</v>
      </c>
      <c r="BC86">
        <v>2557.1683042857139</v>
      </c>
      <c r="BD86">
        <v>2651.5276666666664</v>
      </c>
      <c r="BE86">
        <v>0.54481524626452205</v>
      </c>
      <c r="BF86">
        <v>49651303.200000003</v>
      </c>
      <c r="BG86">
        <v>2679368.8898801231</v>
      </c>
      <c r="BH86">
        <v>18.886074609252681</v>
      </c>
      <c r="BI86">
        <v>14260660.167669162</v>
      </c>
      <c r="BJ86">
        <v>12208786.969918067</v>
      </c>
      <c r="BK86">
        <v>0.68213843427304999</v>
      </c>
      <c r="BL86">
        <v>173.65900000000011</v>
      </c>
      <c r="BM86">
        <v>91.438151066307199</v>
      </c>
      <c r="BN86">
        <v>1.1627019876149449E-2</v>
      </c>
      <c r="BO86">
        <v>1</v>
      </c>
      <c r="BP86">
        <v>0</v>
      </c>
      <c r="BQ86">
        <v>0</v>
      </c>
      <c r="BR86">
        <v>0.68042213085471914</v>
      </c>
      <c r="BS86">
        <v>255.77300000000014</v>
      </c>
      <c r="BT86">
        <v>1.8099243431647916</v>
      </c>
      <c r="BU86">
        <v>0.24734730146039563</v>
      </c>
      <c r="BV86">
        <v>-8.6286917527770104</v>
      </c>
      <c r="BW86">
        <v>2634.143</v>
      </c>
    </row>
    <row r="87" spans="1:75" x14ac:dyDescent="0.25">
      <c r="A87" s="1">
        <v>40968</v>
      </c>
      <c r="B87">
        <v>1.0958452677187229</v>
      </c>
      <c r="C87">
        <v>0.98585040555553505</v>
      </c>
      <c r="D87">
        <v>1.0715595307686461</v>
      </c>
      <c r="E87">
        <v>1.022663917638488</v>
      </c>
      <c r="F87">
        <v>0.92001459298147437</v>
      </c>
      <c r="G87">
        <v>1.1115735831149809</v>
      </c>
      <c r="H87">
        <v>120770574600</v>
      </c>
      <c r="I87">
        <v>1250579511843</v>
      </c>
      <c r="J87">
        <v>4.4741584265103329</v>
      </c>
      <c r="K87">
        <v>8.1457989767009131</v>
      </c>
      <c r="L87">
        <v>12.19155354357906</v>
      </c>
      <c r="M87">
        <v>11.52869987487793</v>
      </c>
      <c r="N87">
        <v>1.901900053024292</v>
      </c>
      <c r="O87">
        <v>51</v>
      </c>
      <c r="P87">
        <v>2.8</v>
      </c>
      <c r="Q87">
        <v>29.538399999999999</v>
      </c>
      <c r="R87">
        <v>0.73</v>
      </c>
      <c r="S87">
        <v>21.458491895346874</v>
      </c>
      <c r="T87">
        <v>2540.9366549547153</v>
      </c>
      <c r="U87">
        <v>2641.4903999999997</v>
      </c>
      <c r="V87">
        <v>50.690315059669956</v>
      </c>
      <c r="W87">
        <v>2603.5391979166666</v>
      </c>
      <c r="X87">
        <v>146.33508000000029</v>
      </c>
      <c r="Y87">
        <v>-212.63299999999981</v>
      </c>
      <c r="Z87">
        <v>2.0840517245062911</v>
      </c>
      <c r="AA87">
        <v>2596.0916816989493</v>
      </c>
      <c r="AB87">
        <v>0.31239543358583144</v>
      </c>
      <c r="AC87">
        <v>16.904999999999745</v>
      </c>
      <c r="AD87">
        <v>1.79292081035365</v>
      </c>
      <c r="AE87">
        <v>79.189299007052242</v>
      </c>
      <c r="AF87">
        <v>84.594127629181898</v>
      </c>
      <c r="AG87">
        <v>66.857813907274831</v>
      </c>
      <c r="AH87">
        <v>94.904189632381303</v>
      </c>
      <c r="AI87">
        <v>40.429000000000087</v>
      </c>
      <c r="AJ87">
        <v>4.0348644006412293</v>
      </c>
      <c r="AK87">
        <v>55.196360660064478</v>
      </c>
      <c r="AL87">
        <v>-404.0307302432667</v>
      </c>
      <c r="AM87">
        <v>0.72631233030211884</v>
      </c>
      <c r="AN87">
        <v>13.881104803903188</v>
      </c>
      <c r="AO87">
        <v>30.222033229049504</v>
      </c>
      <c r="AP87">
        <v>287.4852515512319</v>
      </c>
      <c r="AQ87">
        <v>211.00229338546632</v>
      </c>
      <c r="AR87">
        <v>83.333333333333343</v>
      </c>
      <c r="AS87">
        <v>1.519873677119864</v>
      </c>
      <c r="AT87">
        <v>9063.773000000001</v>
      </c>
      <c r="AU87">
        <v>50.0859242661938</v>
      </c>
      <c r="AV87">
        <v>17262958814.759998</v>
      </c>
      <c r="AW87">
        <v>19489063595.945686</v>
      </c>
      <c r="AX87">
        <v>1332160154594</v>
      </c>
      <c r="AY87">
        <v>232545951.9252018</v>
      </c>
      <c r="AZ87">
        <v>2603.5391979166666</v>
      </c>
      <c r="BA87">
        <v>2533.8167692307693</v>
      </c>
      <c r="BB87">
        <v>2659.5545000000002</v>
      </c>
      <c r="BC87">
        <v>2734.6914257142867</v>
      </c>
      <c r="BD87">
        <v>2781.8456666666675</v>
      </c>
      <c r="BE87">
        <v>0.71772200975253586</v>
      </c>
      <c r="BF87">
        <v>78920722</v>
      </c>
      <c r="BG87">
        <v>8160872.4716662886</v>
      </c>
      <c r="BH87">
        <v>12.381224052813137</v>
      </c>
      <c r="BI87">
        <v>26714255.074867602</v>
      </c>
      <c r="BJ87">
        <v>19007035.842081789</v>
      </c>
      <c r="BK87">
        <v>0.62735426220536095</v>
      </c>
      <c r="BL87">
        <v>102.16199999999981</v>
      </c>
      <c r="BM87">
        <v>106.31438451591239</v>
      </c>
      <c r="BN87">
        <v>3.7229945375023284E-2</v>
      </c>
      <c r="BO87">
        <v>1</v>
      </c>
      <c r="BP87">
        <v>0</v>
      </c>
      <c r="BQ87">
        <v>0</v>
      </c>
      <c r="BR87">
        <v>0.78111543658083771</v>
      </c>
      <c r="BS87">
        <v>270.39300000000003</v>
      </c>
      <c r="BT87">
        <v>1.2229672837255947</v>
      </c>
      <c r="BU87">
        <v>0.4091729208721922</v>
      </c>
      <c r="BV87">
        <v>-21.160122157091585</v>
      </c>
      <c r="BW87">
        <v>2454.8989999999999</v>
      </c>
    </row>
    <row r="88" spans="1:75" x14ac:dyDescent="0.25">
      <c r="A88" s="1">
        <v>40999</v>
      </c>
      <c r="B88">
        <v>1.0316528115476311</v>
      </c>
      <c r="C88">
        <v>0.92641084485405889</v>
      </c>
      <c r="D88">
        <v>0.93600654583360809</v>
      </c>
      <c r="E88">
        <v>1.1021854666933339</v>
      </c>
      <c r="F88">
        <v>0.98974825440883718</v>
      </c>
      <c r="G88">
        <v>1.113601829337556</v>
      </c>
      <c r="H88">
        <v>123262985400</v>
      </c>
      <c r="I88">
        <v>1377575724493</v>
      </c>
      <c r="J88">
        <v>-6.4262668500506663</v>
      </c>
      <c r="K88">
        <v>-6.9877517244909324</v>
      </c>
      <c r="L88">
        <v>-7.5561991091256058</v>
      </c>
      <c r="M88">
        <v>10.91199970245361</v>
      </c>
      <c r="N88">
        <v>1.724900007247925</v>
      </c>
      <c r="O88">
        <v>53.1</v>
      </c>
      <c r="P88">
        <v>21.3</v>
      </c>
      <c r="Q88">
        <v>28.6724</v>
      </c>
      <c r="R88">
        <v>0.03</v>
      </c>
      <c r="S88">
        <v>20.719498340383836</v>
      </c>
      <c r="T88">
        <v>2553.4686811210977</v>
      </c>
      <c r="U88">
        <v>2495.1012000000001</v>
      </c>
      <c r="V88">
        <v>-25.875326818459598</v>
      </c>
      <c r="W88">
        <v>2528.1770416666668</v>
      </c>
      <c r="X88">
        <v>-13.549680000000535</v>
      </c>
      <c r="Y88">
        <v>-126.45200000000023</v>
      </c>
      <c r="Z88">
        <v>-1.9810958212271543</v>
      </c>
      <c r="AA88">
        <v>2591.5565879770511</v>
      </c>
      <c r="AB88">
        <v>-0.1087853716380028</v>
      </c>
      <c r="AC88">
        <v>-47.100666666666257</v>
      </c>
      <c r="AD88">
        <v>-3.8033589226055402</v>
      </c>
      <c r="AE88">
        <v>9.3452566970585877</v>
      </c>
      <c r="AF88">
        <v>6.3112041598112443</v>
      </c>
      <c r="AG88">
        <v>19.84000331231228</v>
      </c>
      <c r="AH88">
        <v>-156.33295357907909</v>
      </c>
      <c r="AI88">
        <v>0</v>
      </c>
      <c r="AJ88">
        <v>-5.7658690279781446</v>
      </c>
      <c r="AK88">
        <v>59.170843215581435</v>
      </c>
      <c r="AL88">
        <v>-42.839504099074873</v>
      </c>
      <c r="AM88">
        <v>-0.87201487502951358</v>
      </c>
      <c r="AN88">
        <v>0</v>
      </c>
      <c r="AO88">
        <v>90.882248516422635</v>
      </c>
      <c r="AP88">
        <v>158.13696999404709</v>
      </c>
      <c r="AQ88">
        <v>60.43470623110273</v>
      </c>
      <c r="AR88">
        <v>50</v>
      </c>
      <c r="AS88">
        <v>0.78078894106762953</v>
      </c>
      <c r="AT88">
        <v>8854.2900000000009</v>
      </c>
      <c r="AU88">
        <v>25.601536471916191</v>
      </c>
      <c r="AV88">
        <v>16986166084.76</v>
      </c>
      <c r="AW88">
        <v>18980462881.85918</v>
      </c>
      <c r="AX88">
        <v>1312699807594</v>
      </c>
      <c r="AY88">
        <v>-148764247.91934317</v>
      </c>
      <c r="AZ88">
        <v>2528.1770416666668</v>
      </c>
      <c r="BA88">
        <v>2602.5159230769232</v>
      </c>
      <c r="BB88">
        <v>2448.1134999999999</v>
      </c>
      <c r="BC88">
        <v>2718.8764528571432</v>
      </c>
      <c r="BD88">
        <v>2473.8440000000001</v>
      </c>
      <c r="BE88">
        <v>0</v>
      </c>
      <c r="BF88">
        <v>40184999</v>
      </c>
      <c r="BG88">
        <v>-5167411.7921343138</v>
      </c>
      <c r="BH88">
        <v>-21.049071148952038</v>
      </c>
      <c r="BI88">
        <v>17297128.534356732</v>
      </c>
      <c r="BJ88">
        <v>9619083.8063648567</v>
      </c>
      <c r="BK88">
        <v>-4.604476097861758E-2</v>
      </c>
      <c r="BL88">
        <v>-150.20700000000033</v>
      </c>
      <c r="BM88">
        <v>102.52951342628054</v>
      </c>
      <c r="BN88">
        <v>-6.6582940844779115E-2</v>
      </c>
      <c r="BO88">
        <v>1</v>
      </c>
      <c r="BP88">
        <v>0</v>
      </c>
      <c r="BQ88">
        <v>0</v>
      </c>
      <c r="BR88">
        <v>0.86035065315135539</v>
      </c>
      <c r="BS88">
        <v>276.02199999999993</v>
      </c>
      <c r="BT88">
        <v>1.2369437568134871</v>
      </c>
      <c r="BU88">
        <v>0.33950513357569617</v>
      </c>
      <c r="BV88">
        <v>-17.581628676570528</v>
      </c>
      <c r="BW88">
        <v>2626.1570000000002</v>
      </c>
    </row>
    <row r="89" spans="1:75" x14ac:dyDescent="0.25">
      <c r="A89" s="1">
        <v>41029</v>
      </c>
      <c r="B89">
        <v>1.079437924422916</v>
      </c>
      <c r="C89">
        <v>0.99675854398646402</v>
      </c>
      <c r="D89">
        <v>1.072247436722402</v>
      </c>
      <c r="E89">
        <v>1.0067059966331029</v>
      </c>
      <c r="F89">
        <v>0.92959750692742271</v>
      </c>
      <c r="G89">
        <v>1.082948253551739</v>
      </c>
      <c r="H89">
        <v>87020838100</v>
      </c>
      <c r="I89">
        <v>928720927951</v>
      </c>
      <c r="J89">
        <v>6.8542881147351187</v>
      </c>
      <c r="K89">
        <v>7.0430479824267644</v>
      </c>
      <c r="L89">
        <v>7.2517542442525951</v>
      </c>
      <c r="M89">
        <v>11.379799842834471</v>
      </c>
      <c r="N89">
        <v>1.7297999858856199</v>
      </c>
      <c r="O89">
        <v>53.3</v>
      </c>
      <c r="P89">
        <v>11.9</v>
      </c>
      <c r="Q89">
        <v>32.373699999999999</v>
      </c>
      <c r="R89">
        <v>-0.32</v>
      </c>
      <c r="S89">
        <v>23.911272761123293</v>
      </c>
      <c r="T89">
        <v>2574.0398432930915</v>
      </c>
      <c r="U89">
        <v>2618.9076</v>
      </c>
      <c r="V89">
        <v>17.32634049892431</v>
      </c>
      <c r="W89">
        <v>2600.9049895833332</v>
      </c>
      <c r="X89">
        <v>16.389560000000074</v>
      </c>
      <c r="Y89">
        <v>-69.149999999999636</v>
      </c>
      <c r="Z89">
        <v>1.523635568665727</v>
      </c>
      <c r="AA89">
        <v>2588.863671107144</v>
      </c>
      <c r="AB89">
        <v>7.6847568305733194E-2</v>
      </c>
      <c r="AC89">
        <v>7.6485000000002401</v>
      </c>
      <c r="AD89">
        <v>1.0573509793017475</v>
      </c>
      <c r="AE89">
        <v>84.177433545150322</v>
      </c>
      <c r="AF89">
        <v>82.197264110736043</v>
      </c>
      <c r="AG89">
        <v>65.498291107411561</v>
      </c>
      <c r="AH89">
        <v>97.845439818384918</v>
      </c>
      <c r="AI89">
        <v>0</v>
      </c>
      <c r="AJ89">
        <v>4.2110906352131519</v>
      </c>
      <c r="AK89">
        <v>63.344070126416909</v>
      </c>
      <c r="AL89">
        <v>-52.294868794869672</v>
      </c>
      <c r="AM89">
        <v>0.5661048891831818</v>
      </c>
      <c r="AN89">
        <v>0</v>
      </c>
      <c r="AO89">
        <v>9.5493981130028569</v>
      </c>
      <c r="AP89">
        <v>224.87827556005593</v>
      </c>
      <c r="AQ89">
        <v>97.599090368561875</v>
      </c>
      <c r="AR89">
        <v>50</v>
      </c>
      <c r="AS89">
        <v>1.0508074199737119</v>
      </c>
      <c r="AT89">
        <v>9083.2290000000012</v>
      </c>
      <c r="AU89">
        <v>44.602027610419832</v>
      </c>
      <c r="AV89">
        <v>17179349777.76</v>
      </c>
      <c r="AW89">
        <v>19406874548.247925</v>
      </c>
      <c r="AX89">
        <v>1342620895094</v>
      </c>
      <c r="AY89">
        <v>131643351.42948866</v>
      </c>
      <c r="AZ89">
        <v>2600.9049895833332</v>
      </c>
      <c r="BA89">
        <v>2559.0854230769237</v>
      </c>
      <c r="BB89">
        <v>2630.95775</v>
      </c>
      <c r="BC89">
        <v>2742.6729228571426</v>
      </c>
      <c r="BD89">
        <v>2741.8806666666669</v>
      </c>
      <c r="BE89">
        <v>0</v>
      </c>
      <c r="BF89">
        <v>59894360.399999999</v>
      </c>
      <c r="BG89">
        <v>1391078.3742274379</v>
      </c>
      <c r="BH89">
        <v>10.025484087414101</v>
      </c>
      <c r="BI89">
        <v>22261469.676369898</v>
      </c>
      <c r="BJ89">
        <v>10606698.64290463</v>
      </c>
      <c r="BK89">
        <v>0.4774370717451511</v>
      </c>
      <c r="BL89">
        <v>106.12100000000009</v>
      </c>
      <c r="BM89">
        <v>104.12551886180881</v>
      </c>
      <c r="BN89">
        <v>1.9843825026455115E-2</v>
      </c>
      <c r="BO89">
        <v>0.8571428571428571</v>
      </c>
      <c r="BP89">
        <v>0</v>
      </c>
      <c r="BQ89">
        <v>7.6923076923076927E-2</v>
      </c>
      <c r="BR89">
        <v>0.98452700972862262</v>
      </c>
      <c r="BS89">
        <v>202.49900000000025</v>
      </c>
      <c r="BT89">
        <v>1.1978639157061328</v>
      </c>
      <c r="BU89">
        <v>0.30632788703442637</v>
      </c>
      <c r="BV89">
        <v>-14.53620933861438</v>
      </c>
      <c r="BW89">
        <v>2632.0419999999999</v>
      </c>
    </row>
    <row r="90" spans="1:75" x14ac:dyDescent="0.25">
      <c r="A90" s="1">
        <v>41060</v>
      </c>
      <c r="B90">
        <v>1.0214802796134661</v>
      </c>
      <c r="C90">
        <v>0.95665119313797675</v>
      </c>
      <c r="D90">
        <v>0.9892391887315729</v>
      </c>
      <c r="E90">
        <v>1.0325918051459659</v>
      </c>
      <c r="F90">
        <v>0.96705751655938621</v>
      </c>
      <c r="G90">
        <v>1.0677666917059281</v>
      </c>
      <c r="H90">
        <v>114068556500</v>
      </c>
      <c r="I90">
        <v>1305162499258</v>
      </c>
      <c r="J90">
        <v>-0.98483327133200849</v>
      </c>
      <c r="K90">
        <v>0.7609414338572984</v>
      </c>
      <c r="L90">
        <v>2.427388462380176</v>
      </c>
      <c r="M90">
        <v>11.199299812316889</v>
      </c>
      <c r="N90">
        <v>1.709400057792664</v>
      </c>
      <c r="O90">
        <v>50.4</v>
      </c>
      <c r="P90">
        <v>9.3000000000000007</v>
      </c>
      <c r="Q90">
        <v>33.027999999999999</v>
      </c>
      <c r="R90">
        <v>-0.7</v>
      </c>
      <c r="S90">
        <v>19.960548136254673</v>
      </c>
      <c r="T90">
        <v>2599.8808039909063</v>
      </c>
      <c r="U90">
        <v>2622.5891999999999</v>
      </c>
      <c r="V90">
        <v>3.7037327994812586</v>
      </c>
      <c r="W90">
        <v>2626.0543645833332</v>
      </c>
      <c r="X90">
        <v>15.491080000000693</v>
      </c>
      <c r="Y90">
        <v>110.52199999999993</v>
      </c>
      <c r="Z90">
        <v>-0.98990063056075739</v>
      </c>
      <c r="AA90">
        <v>2555.8559134079997</v>
      </c>
      <c r="AB90">
        <v>-8.9076072377549907E-3</v>
      </c>
      <c r="AC90">
        <v>23.68366666666634</v>
      </c>
      <c r="AD90">
        <v>0.9012345253059868</v>
      </c>
      <c r="AE90">
        <v>71.799025276785613</v>
      </c>
      <c r="AF90">
        <v>77.207277457090882</v>
      </c>
      <c r="AG90">
        <v>54.566054065590286</v>
      </c>
      <c r="AH90">
        <v>83.544520570157331</v>
      </c>
      <c r="AI90">
        <v>20.42845454545477</v>
      </c>
      <c r="AJ90">
        <v>0.56040902064436038</v>
      </c>
      <c r="AK90">
        <v>50.296873174856493</v>
      </c>
      <c r="AL90">
        <v>-142.80312647658116</v>
      </c>
      <c r="AM90">
        <v>0.26571170764718999</v>
      </c>
      <c r="AN90">
        <v>-3.6266134373622583</v>
      </c>
      <c r="AO90">
        <v>23.213985246061441</v>
      </c>
      <c r="AP90">
        <v>241.62706054672887</v>
      </c>
      <c r="AQ90">
        <v>98.670786137841333</v>
      </c>
      <c r="AR90">
        <v>50</v>
      </c>
      <c r="AS90">
        <v>1.1819147231538418</v>
      </c>
      <c r="AT90">
        <v>9124.724000000002</v>
      </c>
      <c r="AU90">
        <v>47.217297343105052</v>
      </c>
      <c r="AV90">
        <v>17179906882.759998</v>
      </c>
      <c r="AW90">
        <v>19545912171.059162</v>
      </c>
      <c r="AX90">
        <v>1351498099394</v>
      </c>
      <c r="AY90">
        <v>123182905.46011059</v>
      </c>
      <c r="AZ90">
        <v>2626.0543645833332</v>
      </c>
      <c r="BA90">
        <v>2634.3548846153844</v>
      </c>
      <c r="BB90">
        <v>2644.04925</v>
      </c>
      <c r="BC90">
        <v>2766.2444457142856</v>
      </c>
      <c r="BD90">
        <v>2717.9046666666668</v>
      </c>
      <c r="BE90">
        <v>0.84031059128194585</v>
      </c>
      <c r="BF90">
        <v>52742164.200000003</v>
      </c>
      <c r="BG90">
        <v>-807254.14675236703</v>
      </c>
      <c r="BH90">
        <v>-13.437758963236288</v>
      </c>
      <c r="BI90">
        <v>21024503.225229889</v>
      </c>
      <c r="BJ90">
        <v>10205230.1141572</v>
      </c>
      <c r="BK90">
        <v>0.44492939666239079</v>
      </c>
      <c r="BL90">
        <v>14.66800000000012</v>
      </c>
      <c r="BM90">
        <v>101.79830488415213</v>
      </c>
      <c r="BN90">
        <v>2.2061198111580211E-2</v>
      </c>
      <c r="BO90">
        <v>1</v>
      </c>
      <c r="BP90">
        <v>0</v>
      </c>
      <c r="BQ90">
        <v>0.1</v>
      </c>
      <c r="BR90">
        <v>0.95331578144078155</v>
      </c>
      <c r="BS90">
        <v>172.48900000000003</v>
      </c>
      <c r="BT90">
        <v>1.0531483270109607</v>
      </c>
      <c r="BU90">
        <v>0.23837023465483909</v>
      </c>
      <c r="BV90">
        <v>3.5592487019031656</v>
      </c>
      <c r="BW90">
        <v>2461.6120000000001</v>
      </c>
    </row>
    <row r="91" spans="1:75" x14ac:dyDescent="0.25">
      <c r="A91" s="1">
        <v>41090</v>
      </c>
      <c r="B91">
        <v>1.007691370105039</v>
      </c>
      <c r="C91">
        <v>0.91793935375935831</v>
      </c>
      <c r="D91">
        <v>0.9346943595480105</v>
      </c>
      <c r="E91">
        <v>1.0780971980962071</v>
      </c>
      <c r="F91">
        <v>0.98207434802885252</v>
      </c>
      <c r="G91">
        <v>1.097775540375415</v>
      </c>
      <c r="H91">
        <v>75711619200</v>
      </c>
      <c r="I91">
        <v>852508223937</v>
      </c>
      <c r="J91">
        <v>-5.3051851580938276</v>
      </c>
      <c r="K91">
        <v>-6.7365902779204951</v>
      </c>
      <c r="L91">
        <v>-7.5295323707178614</v>
      </c>
      <c r="M91">
        <v>10.536299705505369</v>
      </c>
      <c r="N91">
        <v>1.6586999893188481</v>
      </c>
      <c r="O91">
        <v>50.2</v>
      </c>
      <c r="P91">
        <v>9.6</v>
      </c>
      <c r="Q91">
        <v>34.005699999999997</v>
      </c>
      <c r="R91">
        <v>-1.4</v>
      </c>
      <c r="S91">
        <v>16.72567127416988</v>
      </c>
      <c r="T91">
        <v>2556.7205925724461</v>
      </c>
      <c r="U91">
        <v>2449.1938</v>
      </c>
      <c r="V91">
        <v>-38.765793519738509</v>
      </c>
      <c r="W91">
        <v>2491.6780937499998</v>
      </c>
      <c r="X91">
        <v>-89.234800000000632</v>
      </c>
      <c r="Y91">
        <v>115.86999999999989</v>
      </c>
      <c r="Z91">
        <v>-1.5228189676192498</v>
      </c>
      <c r="AA91">
        <v>2501.5983122856878</v>
      </c>
      <c r="AB91">
        <v>-0.20736775814036759</v>
      </c>
      <c r="AC91">
        <v>-14.846999999999753</v>
      </c>
      <c r="AD91">
        <v>-2.0569329763758715</v>
      </c>
      <c r="AE91">
        <v>16.036811818088136</v>
      </c>
      <c r="AF91">
        <v>8.4563685037174228</v>
      </c>
      <c r="AG91">
        <v>36.758765495421336</v>
      </c>
      <c r="AH91">
        <v>-99.997488925715089</v>
      </c>
      <c r="AI91">
        <v>0</v>
      </c>
      <c r="AJ91">
        <v>-3.0929328574611623</v>
      </c>
      <c r="AK91">
        <v>60.100751786426123</v>
      </c>
      <c r="AL91">
        <v>421.85301326070044</v>
      </c>
      <c r="AM91">
        <v>-0.78040476640817169</v>
      </c>
      <c r="AN91">
        <v>0</v>
      </c>
      <c r="AO91">
        <v>74.890173673548233</v>
      </c>
      <c r="AP91">
        <v>171.40208453571628</v>
      </c>
      <c r="AQ91">
        <v>51.801818092152018</v>
      </c>
      <c r="AR91">
        <v>33.333333333333329</v>
      </c>
      <c r="AS91">
        <v>0.61709348648518458</v>
      </c>
      <c r="AT91">
        <v>8868.3420000000042</v>
      </c>
      <c r="AU91">
        <v>45.147655795536544</v>
      </c>
      <c r="AV91">
        <v>16914347752.76</v>
      </c>
      <c r="AW91">
        <v>19282012388.824238</v>
      </c>
      <c r="AX91">
        <v>1322450776794</v>
      </c>
      <c r="AY91">
        <v>-68456734.710811466</v>
      </c>
      <c r="AZ91">
        <v>2491.6780937499998</v>
      </c>
      <c r="BA91">
        <v>2551.5822307692306</v>
      </c>
      <c r="BB91">
        <v>2433.9717499999997</v>
      </c>
      <c r="BC91">
        <v>2669.5457942857147</v>
      </c>
      <c r="BD91">
        <v>2477.1226666666662</v>
      </c>
      <c r="BE91">
        <v>0</v>
      </c>
      <c r="BF91">
        <v>34077270</v>
      </c>
      <c r="BG91">
        <v>-3735902.2823573304</v>
      </c>
      <c r="BH91">
        <v>-13.619957076167685</v>
      </c>
      <c r="BI91">
        <v>18412855.031677011</v>
      </c>
      <c r="BJ91">
        <v>4503743.0858580787</v>
      </c>
      <c r="BK91">
        <v>-0.209782967713527</v>
      </c>
      <c r="BL91">
        <v>-78.565999999999804</v>
      </c>
      <c r="BM91">
        <v>96.84206550812921</v>
      </c>
      <c r="BN91">
        <v>-4.1448505366320179E-2</v>
      </c>
      <c r="BO91">
        <v>1</v>
      </c>
      <c r="BP91">
        <v>0</v>
      </c>
      <c r="BQ91">
        <v>0.14285714285714285</v>
      </c>
      <c r="BR91">
        <v>0.94110576923076938</v>
      </c>
      <c r="BS91">
        <v>236.37100000000009</v>
      </c>
      <c r="BT91">
        <v>1.1077985316946839</v>
      </c>
      <c r="BU91">
        <v>0.35976425353611702</v>
      </c>
      <c r="BV91">
        <v>1.2804099386009773</v>
      </c>
      <c r="BW91">
        <v>2332.922</v>
      </c>
    </row>
    <row r="92" spans="1:75" x14ac:dyDescent="0.25">
      <c r="A92" s="1">
        <v>41121</v>
      </c>
      <c r="B92">
        <v>1.0068735357553631</v>
      </c>
      <c r="C92">
        <v>0.94176778671906114</v>
      </c>
      <c r="D92">
        <v>0.94314920488610476</v>
      </c>
      <c r="E92">
        <v>1.067565482257872</v>
      </c>
      <c r="F92">
        <v>0.99853531322521716</v>
      </c>
      <c r="G92">
        <v>1.0691314249164521</v>
      </c>
      <c r="H92">
        <v>82893580400</v>
      </c>
      <c r="I92">
        <v>889566535220</v>
      </c>
      <c r="J92">
        <v>-4.5042414340354053</v>
      </c>
      <c r="K92">
        <v>-6.141387969713441</v>
      </c>
      <c r="L92">
        <v>-8.9823147165125619</v>
      </c>
      <c r="M92">
        <v>10.211799621582029</v>
      </c>
      <c r="N92">
        <v>1.6088999509811399</v>
      </c>
      <c r="O92">
        <v>50.1</v>
      </c>
      <c r="P92">
        <v>9.5</v>
      </c>
      <c r="Q92">
        <v>34.135300000000001</v>
      </c>
      <c r="R92">
        <v>-2.08</v>
      </c>
      <c r="S92">
        <v>9.3908352614281885</v>
      </c>
      <c r="T92">
        <v>2461.3097097073874</v>
      </c>
      <c r="U92">
        <v>2345.0788000000002</v>
      </c>
      <c r="V92">
        <v>-42.358507645878944</v>
      </c>
      <c r="W92">
        <v>2369.1566874999999</v>
      </c>
      <c r="X92">
        <v>-120.67476000000033</v>
      </c>
      <c r="Y92">
        <v>-131.33800000000019</v>
      </c>
      <c r="Z92">
        <v>-1.5676057029123329</v>
      </c>
      <c r="AA92">
        <v>2370.5123713393386</v>
      </c>
      <c r="AB92">
        <v>-0.24485572470217595</v>
      </c>
      <c r="AC92">
        <v>-10.956666666666933</v>
      </c>
      <c r="AD92">
        <v>-1.8332265522999733</v>
      </c>
      <c r="AE92">
        <v>6.2481883992248584</v>
      </c>
      <c r="AF92">
        <v>4.5060674592372587</v>
      </c>
      <c r="AG92">
        <v>21.761243689167276</v>
      </c>
      <c r="AH92">
        <v>-106.85384265669626</v>
      </c>
      <c r="AI92">
        <v>-41.453454545454406</v>
      </c>
      <c r="AJ92">
        <v>-4.8032895990546036</v>
      </c>
      <c r="AK92">
        <v>49.111477333479421</v>
      </c>
      <c r="AL92">
        <v>-228.68717635631714</v>
      </c>
      <c r="AM92">
        <v>-0.71354914268983138</v>
      </c>
      <c r="AN92">
        <v>-12.594964620532533</v>
      </c>
      <c r="AO92">
        <v>97.532584756471877</v>
      </c>
      <c r="AP92">
        <v>234.300797987724</v>
      </c>
      <c r="AQ92">
        <v>58.942617320956636</v>
      </c>
      <c r="AR92">
        <v>50</v>
      </c>
      <c r="AS92">
        <v>0.85291185981369289</v>
      </c>
      <c r="AT92">
        <v>8805.5830000000042</v>
      </c>
      <c r="AU92">
        <v>49.644392410387603</v>
      </c>
      <c r="AV92">
        <v>16972226086.76</v>
      </c>
      <c r="AW92">
        <v>19113515215.533642</v>
      </c>
      <c r="AX92">
        <v>1313918489594</v>
      </c>
      <c r="AY92">
        <v>-38012126.616610318</v>
      </c>
      <c r="AZ92">
        <v>2369.1566874999999</v>
      </c>
      <c r="BA92">
        <v>2413.7423846153843</v>
      </c>
      <c r="BB92">
        <v>2343.1535000000003</v>
      </c>
      <c r="BC92">
        <v>2530.1953928571434</v>
      </c>
      <c r="BD92">
        <v>2345.4936666666672</v>
      </c>
      <c r="BE92">
        <v>1.0837467643465171</v>
      </c>
      <c r="BF92">
        <v>29977138.800000001</v>
      </c>
      <c r="BG92">
        <v>-2686817.9059756468</v>
      </c>
      <c r="BH92">
        <v>-6.6518136686339702</v>
      </c>
      <c r="BI92">
        <v>14829733.903806461</v>
      </c>
      <c r="BJ92">
        <v>6424586.8459431203</v>
      </c>
      <c r="BK92">
        <v>0.30605038701886911</v>
      </c>
      <c r="BL92">
        <v>-117.71099999999979</v>
      </c>
      <c r="BM92">
        <v>90.170610973662562</v>
      </c>
      <c r="BN92">
        <v>-3.3720672566151758E-2</v>
      </c>
      <c r="BO92">
        <v>1</v>
      </c>
      <c r="BP92">
        <v>0</v>
      </c>
      <c r="BQ92">
        <v>0</v>
      </c>
      <c r="BR92">
        <v>0.97172619047619047</v>
      </c>
      <c r="BS92">
        <v>161.04199999999992</v>
      </c>
      <c r="BT92">
        <v>0.96419925026509945</v>
      </c>
      <c r="BU92">
        <v>0.32501146749486404</v>
      </c>
      <c r="BV92">
        <v>-21.648022553379086</v>
      </c>
      <c r="BW92">
        <v>2204.8679999999999</v>
      </c>
    </row>
    <row r="93" spans="1:75" x14ac:dyDescent="0.25">
      <c r="A93" s="1">
        <v>41152</v>
      </c>
      <c r="B93">
        <v>1.0348582775652631</v>
      </c>
      <c r="C93">
        <v>0.93850897613296702</v>
      </c>
      <c r="D93">
        <v>0.94543140623867716</v>
      </c>
      <c r="E93">
        <v>1.094588428876468</v>
      </c>
      <c r="F93">
        <v>0.99267801972725811</v>
      </c>
      <c r="G93">
        <v>1.102662099012941</v>
      </c>
      <c r="H93">
        <v>76700498100</v>
      </c>
      <c r="I93">
        <v>786791008740</v>
      </c>
      <c r="J93">
        <v>-4.9443435045974384</v>
      </c>
      <c r="K93">
        <v>-4.3410400249014653</v>
      </c>
      <c r="L93">
        <v>-0.62332393852605472</v>
      </c>
      <c r="M93">
        <v>9.8055000305175781</v>
      </c>
      <c r="N93">
        <v>1.480200052261353</v>
      </c>
      <c r="O93">
        <v>49.2</v>
      </c>
      <c r="P93">
        <v>9.1999999999999993</v>
      </c>
      <c r="Q93">
        <v>34.2682</v>
      </c>
      <c r="R93">
        <v>-2.87</v>
      </c>
      <c r="S93">
        <v>6.6367514014290387</v>
      </c>
      <c r="T93">
        <v>2377.3120753036987</v>
      </c>
      <c r="U93">
        <v>2219.5333999999998</v>
      </c>
      <c r="V93">
        <v>-47.605759241905162</v>
      </c>
      <c r="W93">
        <v>2256.2247291666667</v>
      </c>
      <c r="X93">
        <v>-111.2809599999996</v>
      </c>
      <c r="Y93">
        <v>-429.27500000000009</v>
      </c>
      <c r="Z93">
        <v>-2.246655836565485</v>
      </c>
      <c r="AA93">
        <v>2286.1021503500251</v>
      </c>
      <c r="AB93">
        <v>-0.26503536920242415</v>
      </c>
      <c r="AC93">
        <v>-18.539999999999964</v>
      </c>
      <c r="AD93">
        <v>-2.7970482920389492</v>
      </c>
      <c r="AE93">
        <v>10.721054145192719</v>
      </c>
      <c r="AF93">
        <v>8.2576372093820805</v>
      </c>
      <c r="AG93">
        <v>16.059352424886001</v>
      </c>
      <c r="AH93">
        <v>-117.50781700719989</v>
      </c>
      <c r="AI93">
        <v>-58.77709090909093</v>
      </c>
      <c r="AJ93">
        <v>-5.4360175243339848</v>
      </c>
      <c r="AK93">
        <v>41.176865085433498</v>
      </c>
      <c r="AL93">
        <v>2.0710860680863011E-3</v>
      </c>
      <c r="AM93">
        <v>-0.76272239597357228</v>
      </c>
      <c r="AN93">
        <v>-15.092097573277542</v>
      </c>
      <c r="AO93">
        <v>90.454284751334953</v>
      </c>
      <c r="AP93">
        <v>161.85397090970673</v>
      </c>
      <c r="AQ93">
        <v>45.931530479800799</v>
      </c>
      <c r="AR93">
        <v>33.333333333333329</v>
      </c>
      <c r="AS93">
        <v>0.78944170280651915</v>
      </c>
      <c r="AT93">
        <v>8730.9320000000043</v>
      </c>
      <c r="AU93">
        <v>43.600931544683675</v>
      </c>
      <c r="AV93">
        <v>16914461729.76</v>
      </c>
      <c r="AW93">
        <v>18930903043.080448</v>
      </c>
      <c r="AX93">
        <v>1313158632294</v>
      </c>
      <c r="AY93">
        <v>-66665416.432217404</v>
      </c>
      <c r="AZ93">
        <v>2256.2247291666667</v>
      </c>
      <c r="BA93">
        <v>2319.2750384615379</v>
      </c>
      <c r="BB93">
        <v>2208.6647499999999</v>
      </c>
      <c r="BC93">
        <v>2415.9214871428571</v>
      </c>
      <c r="BD93">
        <v>2229.1806666666662</v>
      </c>
      <c r="BE93">
        <v>0.77492914684537706</v>
      </c>
      <c r="BF93">
        <v>32325350</v>
      </c>
      <c r="BG93">
        <v>-1317100.2616977072</v>
      </c>
      <c r="BH93">
        <v>-7.1280186113568593</v>
      </c>
      <c r="BI93">
        <v>11399580.081679221</v>
      </c>
      <c r="BJ93">
        <v>3645928.1630270714</v>
      </c>
      <c r="BK93">
        <v>-0.25254478827361243</v>
      </c>
      <c r="BL93">
        <v>-126.74699999999984</v>
      </c>
      <c r="BM93">
        <v>87.766943915356549</v>
      </c>
      <c r="BN93">
        <v>-4.2106397287673784E-2</v>
      </c>
      <c r="BO93">
        <v>0.8571428571428571</v>
      </c>
      <c r="BP93">
        <v>0</v>
      </c>
      <c r="BQ93">
        <v>0.25</v>
      </c>
      <c r="BR93">
        <v>0.82225063938618936</v>
      </c>
      <c r="BS93">
        <v>224.69899999999961</v>
      </c>
      <c r="BT93">
        <v>0.86127290467865403</v>
      </c>
      <c r="BU93">
        <v>0.46260998707218481</v>
      </c>
      <c r="BV93">
        <v>2.1284359074146035</v>
      </c>
      <c r="BW93">
        <v>2293.1060000000002</v>
      </c>
    </row>
    <row r="94" spans="1:75" x14ac:dyDescent="0.25">
      <c r="A94" s="1">
        <v>41182</v>
      </c>
      <c r="B94">
        <v>1.063785167843869</v>
      </c>
      <c r="C94">
        <v>0.98716836814662323</v>
      </c>
      <c r="D94">
        <v>1.0417891230976191</v>
      </c>
      <c r="E94">
        <v>1.021113720865934</v>
      </c>
      <c r="F94">
        <v>0.9475702387940198</v>
      </c>
      <c r="G94">
        <v>1.0776126972555771</v>
      </c>
      <c r="H94">
        <v>90016977000</v>
      </c>
      <c r="I94">
        <v>823537392221</v>
      </c>
      <c r="J94">
        <v>3.990010308155179</v>
      </c>
      <c r="K94">
        <v>3.4919540132611671</v>
      </c>
      <c r="L94">
        <v>1.9191591017677869</v>
      </c>
      <c r="M94">
        <v>10.028499603271481</v>
      </c>
      <c r="N94">
        <v>1.5191999673843379</v>
      </c>
      <c r="O94">
        <v>49.8</v>
      </c>
      <c r="P94">
        <v>8.9</v>
      </c>
      <c r="Q94">
        <v>34.813899999999997</v>
      </c>
      <c r="R94">
        <v>-3.48</v>
      </c>
      <c r="S94">
        <v>9.7985710523409306</v>
      </c>
      <c r="T94">
        <v>2328.7446420826109</v>
      </c>
      <c r="U94">
        <v>2231.0767999999998</v>
      </c>
      <c r="V94">
        <v>-17.267815981621425</v>
      </c>
      <c r="W94">
        <v>2239.2186041666664</v>
      </c>
      <c r="X94">
        <v>-66.562320000000454</v>
      </c>
      <c r="Y94">
        <v>-161.79299999999967</v>
      </c>
      <c r="Z94">
        <v>-0.19032417965149112</v>
      </c>
      <c r="AA94">
        <v>2181.0830000000001</v>
      </c>
      <c r="AB94">
        <v>-0.12210750081541483</v>
      </c>
      <c r="AC94">
        <v>17.496833333333143</v>
      </c>
      <c r="AD94">
        <v>2.2772738962186359</v>
      </c>
      <c r="AE94">
        <v>52.499118219095692</v>
      </c>
      <c r="AF94">
        <v>33.672766191999642</v>
      </c>
      <c r="AG94">
        <v>66.578364860193659</v>
      </c>
      <c r="AH94">
        <v>36.184077089833337</v>
      </c>
      <c r="AI94">
        <v>0</v>
      </c>
      <c r="AJ94">
        <v>-1.1622489139340861</v>
      </c>
      <c r="AK94">
        <v>47.961353123427806</v>
      </c>
      <c r="AL94">
        <v>772.92879401543814</v>
      </c>
      <c r="AM94">
        <v>-0.3471002027400642</v>
      </c>
      <c r="AN94">
        <v>0</v>
      </c>
      <c r="AO94">
        <v>26.832281504652407</v>
      </c>
      <c r="AP94">
        <v>249.24440552682339</v>
      </c>
      <c r="AQ94">
        <v>90.646437786117843</v>
      </c>
      <c r="AR94">
        <v>58.333333333333336</v>
      </c>
      <c r="AS94">
        <v>1.1410728905521998</v>
      </c>
      <c r="AT94">
        <v>8868.711000000003</v>
      </c>
      <c r="AU94">
        <v>50.018003193643132</v>
      </c>
      <c r="AV94">
        <v>17138619631.76</v>
      </c>
      <c r="AW94">
        <v>19428994401.654312</v>
      </c>
      <c r="AX94">
        <v>1325861324694</v>
      </c>
      <c r="AY94">
        <v>77940851.954751492</v>
      </c>
      <c r="AZ94">
        <v>2239.2186041666664</v>
      </c>
      <c r="BA94">
        <v>2246.3155769230771</v>
      </c>
      <c r="BB94">
        <v>2238.8742499999998</v>
      </c>
      <c r="BC94">
        <v>2387.7667514285708</v>
      </c>
      <c r="BD94">
        <v>2376.7623333333331</v>
      </c>
      <c r="BE94">
        <v>0</v>
      </c>
      <c r="BF94">
        <v>40745211.200000003</v>
      </c>
      <c r="BG94">
        <v>1364024.8132129575</v>
      </c>
      <c r="BH94">
        <v>-3.8001577842186079E-2</v>
      </c>
      <c r="BI94">
        <v>26091589.825177155</v>
      </c>
      <c r="BJ94">
        <v>10370916.231567685</v>
      </c>
      <c r="BK94">
        <v>0.35150666565753819</v>
      </c>
      <c r="BL94">
        <v>-26.964999999999691</v>
      </c>
      <c r="BM94">
        <v>95.607630745625841</v>
      </c>
      <c r="BN94">
        <v>1.500192315575481E-2</v>
      </c>
      <c r="BO94">
        <v>1</v>
      </c>
      <c r="BP94">
        <v>0.1</v>
      </c>
      <c r="BQ94">
        <v>0</v>
      </c>
      <c r="BR94">
        <v>0.86035065315135562</v>
      </c>
      <c r="BS94">
        <v>168.64300000000003</v>
      </c>
      <c r="BT94">
        <v>1.5405492303058133</v>
      </c>
      <c r="BU94">
        <v>0.20760756715121831</v>
      </c>
      <c r="BV94">
        <v>37.214909947044241</v>
      </c>
      <c r="BW94">
        <v>2254.8200000000002</v>
      </c>
    </row>
    <row r="95" spans="1:75" x14ac:dyDescent="0.25">
      <c r="A95" s="1">
        <v>41213</v>
      </c>
      <c r="B95">
        <v>1.0244044292202179</v>
      </c>
      <c r="C95">
        <v>0.97193887679589674</v>
      </c>
      <c r="D95">
        <v>0.98379509948031418</v>
      </c>
      <c r="E95">
        <v>1.0412782395047051</v>
      </c>
      <c r="F95">
        <v>0.9879484836927116</v>
      </c>
      <c r="G95">
        <v>1.0539803002811039</v>
      </c>
      <c r="H95">
        <v>68276631300</v>
      </c>
      <c r="I95">
        <v>610385048384</v>
      </c>
      <c r="J95">
        <v>-1.614291063373952</v>
      </c>
      <c r="K95">
        <v>-1.505551319294385</v>
      </c>
      <c r="L95">
        <v>-0.98929542039507545</v>
      </c>
      <c r="M95">
        <v>9.9388999938964844</v>
      </c>
      <c r="N95">
        <v>1.45580005645752</v>
      </c>
      <c r="O95">
        <v>50.2</v>
      </c>
      <c r="P95">
        <v>9.1999999999999993</v>
      </c>
      <c r="Q95">
        <v>35.832099999999997</v>
      </c>
      <c r="R95">
        <v>-3.55</v>
      </c>
      <c r="S95">
        <v>14.557404963006501</v>
      </c>
      <c r="T95">
        <v>2305.0019170453238</v>
      </c>
      <c r="U95">
        <v>2253.9404</v>
      </c>
      <c r="V95">
        <v>-5.016641752571104</v>
      </c>
      <c r="W95">
        <v>2268.9693125000003</v>
      </c>
      <c r="X95">
        <v>18.658939999999347</v>
      </c>
      <c r="Y95">
        <v>-371.33699999999999</v>
      </c>
      <c r="Z95">
        <v>0.78698542328519783</v>
      </c>
      <c r="AA95">
        <v>2328.9746989907198</v>
      </c>
      <c r="AB95">
        <v>3.3239574302756959E-2</v>
      </c>
      <c r="AC95">
        <v>-19.394833333333281</v>
      </c>
      <c r="AD95">
        <v>-1.6030670874095492</v>
      </c>
      <c r="AE95">
        <v>21.239813683347581</v>
      </c>
      <c r="AF95">
        <v>11.267708721967837</v>
      </c>
      <c r="AG95">
        <v>37.697654530939893</v>
      </c>
      <c r="AH95">
        <v>-113.4284968109979</v>
      </c>
      <c r="AI95">
        <v>-36.134545454545332</v>
      </c>
      <c r="AJ95">
        <v>-1.7446402978486157</v>
      </c>
      <c r="AK95">
        <v>49.923143271053561</v>
      </c>
      <c r="AL95">
        <v>259.27937898891219</v>
      </c>
      <c r="AM95">
        <v>-0.58278924344135752</v>
      </c>
      <c r="AN95">
        <v>29.72959832884181</v>
      </c>
      <c r="AO95">
        <v>77.40189107601725</v>
      </c>
      <c r="AP95">
        <v>269.2856204080486</v>
      </c>
      <c r="AQ95">
        <v>102.75087920358513</v>
      </c>
      <c r="AR95">
        <v>50</v>
      </c>
      <c r="AS95">
        <v>1.3199543862129686</v>
      </c>
      <c r="AT95">
        <v>8861.9730000000018</v>
      </c>
      <c r="AU95">
        <v>59.994246042882182</v>
      </c>
      <c r="AV95">
        <v>17163362646.76</v>
      </c>
      <c r="AW95">
        <v>19416405893.772259</v>
      </c>
      <c r="AX95">
        <v>1321799404394</v>
      </c>
      <c r="AY95">
        <v>115375496.57186487</v>
      </c>
      <c r="AZ95">
        <v>2268.9693125000003</v>
      </c>
      <c r="BA95">
        <v>2273.520961538462</v>
      </c>
      <c r="BB95">
        <v>2242.37275</v>
      </c>
      <c r="BC95">
        <v>2430.2809285714288</v>
      </c>
      <c r="BD95">
        <v>2268.7533333333336</v>
      </c>
      <c r="BE95">
        <v>1.0075357147900852</v>
      </c>
      <c r="BF95">
        <v>36817259</v>
      </c>
      <c r="BG95">
        <v>-1345477.1733224106</v>
      </c>
      <c r="BH95">
        <v>-3.8332415683193468</v>
      </c>
      <c r="BI95">
        <v>14807219.484938711</v>
      </c>
      <c r="BJ95">
        <v>6242945.8201195728</v>
      </c>
      <c r="BK95">
        <v>0.43391701499281865</v>
      </c>
      <c r="BL95">
        <v>-40.036999999999807</v>
      </c>
      <c r="BM95">
        <v>96.706360183821104</v>
      </c>
      <c r="BN95">
        <v>-3.4783528111444979E-2</v>
      </c>
      <c r="BO95">
        <v>1</v>
      </c>
      <c r="BP95">
        <v>0</v>
      </c>
      <c r="BQ95">
        <v>9.0909090909090912E-2</v>
      </c>
      <c r="BR95">
        <v>0.82757885763000849</v>
      </c>
      <c r="BS95">
        <v>120.2489999999998</v>
      </c>
      <c r="BT95">
        <v>1.1981035904208921</v>
      </c>
      <c r="BU95">
        <v>0.2660395168875434</v>
      </c>
      <c r="BV95">
        <v>-15.077231226563642</v>
      </c>
      <c r="BW95">
        <v>2139.6610000000001</v>
      </c>
    </row>
    <row r="96" spans="1:75" x14ac:dyDescent="0.25">
      <c r="A96" s="1">
        <v>41243</v>
      </c>
      <c r="B96">
        <v>1.027307344781484</v>
      </c>
      <c r="C96">
        <v>0.93501488295048019</v>
      </c>
      <c r="D96">
        <v>0.94817533741999616</v>
      </c>
      <c r="E96">
        <v>1.083457145781505</v>
      </c>
      <c r="F96">
        <v>0.98612023119550252</v>
      </c>
      <c r="G96">
        <v>1.098706944150206</v>
      </c>
      <c r="H96">
        <v>70831020300</v>
      </c>
      <c r="I96">
        <v>615120708028</v>
      </c>
      <c r="J96">
        <v>-2.475848302387063</v>
      </c>
      <c r="K96">
        <v>-6.5590919355481558</v>
      </c>
      <c r="L96">
        <v>-11.094136322214901</v>
      </c>
      <c r="M96">
        <v>9.6202001571655273</v>
      </c>
      <c r="N96">
        <v>1.407799959182739</v>
      </c>
      <c r="O96">
        <v>50.6</v>
      </c>
      <c r="P96">
        <v>9.6</v>
      </c>
      <c r="Q96">
        <v>36.335900000000002</v>
      </c>
      <c r="R96">
        <v>-2.76</v>
      </c>
      <c r="S96">
        <v>10.758925634400889</v>
      </c>
      <c r="T96">
        <v>2248.9945724669942</v>
      </c>
      <c r="U96">
        <v>2142.1469999999999</v>
      </c>
      <c r="V96">
        <v>-35.653182558175104</v>
      </c>
      <c r="W96">
        <v>2164.6255416666663</v>
      </c>
      <c r="X96">
        <v>-83.469040000000405</v>
      </c>
      <c r="Y96">
        <v>-492.38099999999986</v>
      </c>
      <c r="Z96">
        <v>-2.3457549687047927</v>
      </c>
      <c r="AA96">
        <v>2193.3733040959996</v>
      </c>
      <c r="AB96">
        <v>-0.24399545417676849</v>
      </c>
      <c r="AC96">
        <v>-22.402500000000146</v>
      </c>
      <c r="AD96">
        <v>-1.1954246233690826</v>
      </c>
      <c r="AE96">
        <v>18.037580646506726</v>
      </c>
      <c r="AF96">
        <v>9.4082809849295739</v>
      </c>
      <c r="AG96">
        <v>36.980348050743174</v>
      </c>
      <c r="AH96">
        <v>-125.8895813204698</v>
      </c>
      <c r="AI96">
        <v>-23.335272727272695</v>
      </c>
      <c r="AJ96">
        <v>-3.7537053946948222</v>
      </c>
      <c r="AK96">
        <v>76.054899685655101</v>
      </c>
      <c r="AL96">
        <v>323.70046571859342</v>
      </c>
      <c r="AM96">
        <v>-0.53174769488683882</v>
      </c>
      <c r="AN96">
        <v>36.055894156649096</v>
      </c>
      <c r="AO96">
        <v>78.919498292861334</v>
      </c>
      <c r="AP96">
        <v>136.70132294717843</v>
      </c>
      <c r="AQ96">
        <v>37.51868713048232</v>
      </c>
      <c r="AR96">
        <v>33.333333333333329</v>
      </c>
      <c r="AS96">
        <v>0.60270460317277597</v>
      </c>
      <c r="AT96">
        <v>8743.6510000000053</v>
      </c>
      <c r="AU96">
        <v>45.891759506080476</v>
      </c>
      <c r="AV96">
        <v>16950369199.76</v>
      </c>
      <c r="AW96">
        <v>19302611409.607754</v>
      </c>
      <c r="AX96">
        <v>1300500059694</v>
      </c>
      <c r="AY96">
        <v>-31657507.558445465</v>
      </c>
      <c r="AZ96">
        <v>2164.6255416666663</v>
      </c>
      <c r="BA96">
        <v>2216.3469615384611</v>
      </c>
      <c r="BB96">
        <v>2121.6764999999996</v>
      </c>
      <c r="BC96">
        <v>2303.3899942857142</v>
      </c>
      <c r="BD96">
        <v>2151.6903333333325</v>
      </c>
      <c r="BE96">
        <v>1.2550913336888152</v>
      </c>
      <c r="BF96">
        <v>30555263.399999999</v>
      </c>
      <c r="BG96">
        <v>-1688402.2383889293</v>
      </c>
      <c r="BH96">
        <v>-13.661958959179779</v>
      </c>
      <c r="BI96">
        <v>14419383.380881028</v>
      </c>
      <c r="BJ96">
        <v>4088099.7469963217</v>
      </c>
      <c r="BK96">
        <v>-0.19676526210941936</v>
      </c>
      <c r="BL96">
        <v>-83.449000000000069</v>
      </c>
      <c r="BM96">
        <v>92.4043269351193</v>
      </c>
      <c r="BN96">
        <v>-1.6241031547344034E-2</v>
      </c>
      <c r="BO96">
        <v>1</v>
      </c>
      <c r="BP96">
        <v>0</v>
      </c>
      <c r="BQ96">
        <v>0.44444444444444442</v>
      </c>
      <c r="BR96">
        <v>0.75581265369997763</v>
      </c>
      <c r="BS96">
        <v>208.26800000000003</v>
      </c>
      <c r="BT96">
        <v>0.97585215871786135</v>
      </c>
      <c r="BU96">
        <v>0.38753570679276234</v>
      </c>
      <c r="BV96">
        <v>-8.3873803669538205</v>
      </c>
      <c r="BW96">
        <v>2522.9520000000002</v>
      </c>
    </row>
    <row r="97" spans="1:75" x14ac:dyDescent="0.25">
      <c r="A97" s="1">
        <v>41274</v>
      </c>
      <c r="B97">
        <v>1.1807725572566239</v>
      </c>
      <c r="C97">
        <v>0.98382502705111086</v>
      </c>
      <c r="D97">
        <v>1.1807725572566239</v>
      </c>
      <c r="E97">
        <v>1</v>
      </c>
      <c r="F97">
        <v>0.83320451597969369</v>
      </c>
      <c r="G97">
        <v>1.2001855256679519</v>
      </c>
      <c r="H97">
        <v>142646956800</v>
      </c>
      <c r="I97">
        <v>1302837159874</v>
      </c>
      <c r="J97">
        <v>20.023853842878641</v>
      </c>
      <c r="K97">
        <v>17.542283730137601</v>
      </c>
      <c r="L97">
        <v>16.304483665551391</v>
      </c>
      <c r="M97">
        <v>11.004799842834471</v>
      </c>
      <c r="N97">
        <v>1.609699964523315</v>
      </c>
      <c r="O97">
        <v>50.6</v>
      </c>
      <c r="P97">
        <v>10.1</v>
      </c>
      <c r="Q97">
        <v>36.338799999999999</v>
      </c>
      <c r="R97">
        <v>-2.2000000000000002</v>
      </c>
      <c r="S97">
        <v>31.15220619634292</v>
      </c>
      <c r="T97">
        <v>2344.5535408973019</v>
      </c>
      <c r="U97">
        <v>2470.7218000000003</v>
      </c>
      <c r="V97">
        <v>69.373678873858807</v>
      </c>
      <c r="W97">
        <v>2413.5769166666664</v>
      </c>
      <c r="X97">
        <v>154.52606000000014</v>
      </c>
      <c r="Y97">
        <v>61.340000000000146</v>
      </c>
      <c r="Z97">
        <v>4.9890735175985537</v>
      </c>
      <c r="AA97">
        <v>2391.0420499409474</v>
      </c>
      <c r="AB97">
        <v>0.46669553688617027</v>
      </c>
      <c r="AC97">
        <v>26.727333333333263</v>
      </c>
      <c r="AD97">
        <v>4.5659033652583867</v>
      </c>
      <c r="AE97">
        <v>93.231785593733363</v>
      </c>
      <c r="AF97">
        <v>90.206384702652528</v>
      </c>
      <c r="AG97">
        <v>88.036967256815743</v>
      </c>
      <c r="AH97">
        <v>151.69562624930992</v>
      </c>
      <c r="AI97">
        <v>104.99081818181821</v>
      </c>
      <c r="AJ97">
        <v>12.499448193754221</v>
      </c>
      <c r="AK97">
        <v>56.355467074782226</v>
      </c>
      <c r="AL97">
        <v>742.02289605697786</v>
      </c>
      <c r="AM97">
        <v>0.83460573315568776</v>
      </c>
      <c r="AN97">
        <v>95.513083512747343</v>
      </c>
      <c r="AO97">
        <v>0</v>
      </c>
      <c r="AP97">
        <v>596.9396890642754</v>
      </c>
      <c r="AQ97">
        <v>334.61101928060111</v>
      </c>
      <c r="AR97">
        <v>83.333333333333343</v>
      </c>
      <c r="AS97">
        <v>2.5850326036778863</v>
      </c>
      <c r="AT97">
        <v>9158.8120000000054</v>
      </c>
      <c r="AU97">
        <v>49.050421083684896</v>
      </c>
      <c r="AV97">
        <v>17728555809.759998</v>
      </c>
      <c r="AW97">
        <v>20876732993.575123</v>
      </c>
      <c r="AX97">
        <v>1378318720694</v>
      </c>
      <c r="AY97">
        <v>581370007.8140372</v>
      </c>
      <c r="AZ97">
        <v>2413.5769166666664</v>
      </c>
      <c r="BA97">
        <v>2292.4108076923076</v>
      </c>
      <c r="BB97">
        <v>2471.51775</v>
      </c>
      <c r="BC97">
        <v>2533.6907428571426</v>
      </c>
      <c r="BD97">
        <v>2775.3393333333338</v>
      </c>
      <c r="BE97">
        <v>1.1370175897526187</v>
      </c>
      <c r="BF97">
        <v>77903571.799999997</v>
      </c>
      <c r="BG97">
        <v>8507357.3646501154</v>
      </c>
      <c r="BH97">
        <v>21.712440436649597</v>
      </c>
      <c r="BI97">
        <v>35762230.936289176</v>
      </c>
      <c r="BJ97">
        <v>12240386.255601594</v>
      </c>
      <c r="BK97">
        <v>0.9166278583266434</v>
      </c>
      <c r="BL97">
        <v>280.31700000000001</v>
      </c>
      <c r="BM97">
        <v>107.74515799507344</v>
      </c>
      <c r="BN97">
        <v>6.1369379996131644E-2</v>
      </c>
      <c r="BO97">
        <v>1</v>
      </c>
      <c r="BP97">
        <v>0</v>
      </c>
      <c r="BQ97">
        <v>0</v>
      </c>
      <c r="BR97">
        <v>0.97792658730158732</v>
      </c>
      <c r="BS97">
        <v>420.81700000000001</v>
      </c>
      <c r="BT97">
        <v>1.5422877189743835</v>
      </c>
      <c r="BU97">
        <v>0.58000403381683119</v>
      </c>
      <c r="BV97">
        <v>-1.7620823664974434</v>
      </c>
      <c r="BW97">
        <v>2686.8820000000001</v>
      </c>
    </row>
    <row r="98" spans="1:75" x14ac:dyDescent="0.25">
      <c r="A98" s="1">
        <v>41305</v>
      </c>
      <c r="B98">
        <v>1.0568485790892279</v>
      </c>
      <c r="C98">
        <v>0.96938726725380453</v>
      </c>
      <c r="D98">
        <v>1.052930190053037</v>
      </c>
      <c r="E98">
        <v>1.003721413891641</v>
      </c>
      <c r="F98">
        <v>0.92065673148281157</v>
      </c>
      <c r="G98">
        <v>1.090223293403878</v>
      </c>
      <c r="H98">
        <v>171845010700</v>
      </c>
      <c r="I98">
        <v>1739278435331</v>
      </c>
      <c r="J98">
        <v>7.2979199862193589</v>
      </c>
      <c r="K98">
        <v>6.4350392197918271</v>
      </c>
      <c r="L98">
        <v>6.2205955077445196</v>
      </c>
      <c r="M98">
        <v>11.4911003112793</v>
      </c>
      <c r="N98">
        <v>1.6947000026702881</v>
      </c>
      <c r="O98">
        <v>50.4</v>
      </c>
      <c r="P98">
        <v>10.3</v>
      </c>
      <c r="Q98">
        <v>37.226700000000001</v>
      </c>
      <c r="R98">
        <v>-1.94</v>
      </c>
      <c r="S98">
        <v>38.31700461710227</v>
      </c>
      <c r="T98">
        <v>2467.4606289254207</v>
      </c>
      <c r="U98">
        <v>2654.9991999999997</v>
      </c>
      <c r="V98">
        <v>71.317368684899066</v>
      </c>
      <c r="W98">
        <v>2627.5207916666668</v>
      </c>
      <c r="X98">
        <v>226.24016000000029</v>
      </c>
      <c r="Y98">
        <v>353.96000000000004</v>
      </c>
      <c r="Z98">
        <v>2.3479248734049176</v>
      </c>
      <c r="AA98">
        <v>2603.7422127085965</v>
      </c>
      <c r="AB98">
        <v>0.41251856057006131</v>
      </c>
      <c r="AC98">
        <v>40.861166666666577</v>
      </c>
      <c r="AD98">
        <v>2.6889742919774151</v>
      </c>
      <c r="AE98">
        <v>87.581115231165725</v>
      </c>
      <c r="AF98">
        <v>86.485014566941445</v>
      </c>
      <c r="AG98">
        <v>76.500474211687305</v>
      </c>
      <c r="AH98">
        <v>155.71539815546231</v>
      </c>
      <c r="AI98">
        <v>66.772909090908797</v>
      </c>
      <c r="AJ98">
        <v>3.5065889633323204</v>
      </c>
      <c r="AK98">
        <v>57.767633253777753</v>
      </c>
      <c r="AL98">
        <v>47.711108816880895</v>
      </c>
      <c r="AM98">
        <v>0.70928229665071763</v>
      </c>
      <c r="AN98">
        <v>-1.9070053220514693</v>
      </c>
      <c r="AO98">
        <v>4.4862102538102082</v>
      </c>
      <c r="AP98">
        <v>297.25985450993323</v>
      </c>
      <c r="AQ98">
        <v>237.58497859382706</v>
      </c>
      <c r="AR98">
        <v>58.333333333333336</v>
      </c>
      <c r="AS98">
        <v>1.5333519224976273</v>
      </c>
      <c r="AT98">
        <v>9355.9170000000067</v>
      </c>
      <c r="AU98">
        <v>60.570376543768035</v>
      </c>
      <c r="AV98">
        <v>18083408904.759998</v>
      </c>
      <c r="AW98">
        <v>21495681631.618061</v>
      </c>
      <c r="AX98">
        <v>1394206393794</v>
      </c>
      <c r="AY98">
        <v>364373548.90607512</v>
      </c>
      <c r="AZ98">
        <v>2627.5207916666668</v>
      </c>
      <c r="BA98">
        <v>2555.0903076923078</v>
      </c>
      <c r="BB98">
        <v>2682.2917499999999</v>
      </c>
      <c r="BC98">
        <v>2769.0132414285722</v>
      </c>
      <c r="BD98">
        <v>2830.3879999999999</v>
      </c>
      <c r="BE98">
        <v>1.0470738202940921</v>
      </c>
      <c r="BF98">
        <v>89483493.799999997</v>
      </c>
      <c r="BG98">
        <v>7183691.6665801238</v>
      </c>
      <c r="BH98">
        <v>6.4102554767406215</v>
      </c>
      <c r="BI98">
        <v>39605914.824295238</v>
      </c>
      <c r="BJ98">
        <v>16136540.981635569</v>
      </c>
      <c r="BK98">
        <v>0.81146303194779745</v>
      </c>
      <c r="BL98">
        <v>91.02599999999984</v>
      </c>
      <c r="BM98">
        <v>123.53565656774643</v>
      </c>
      <c r="BN98">
        <v>3.4033128362168569E-2</v>
      </c>
      <c r="BO98">
        <v>0.8571428571428571</v>
      </c>
      <c r="BP98">
        <v>0</v>
      </c>
      <c r="BQ98">
        <v>8.3333333333333329E-2</v>
      </c>
      <c r="BR98">
        <v>1.029559399998321</v>
      </c>
      <c r="BS98">
        <v>223.18499999999995</v>
      </c>
      <c r="BT98">
        <v>1.314384766653816</v>
      </c>
      <c r="BU98">
        <v>0.47069288125114167</v>
      </c>
      <c r="BV98">
        <v>-13.889505207207806</v>
      </c>
      <c r="BW98">
        <v>2673.3270000000002</v>
      </c>
    </row>
    <row r="99" spans="1:75" x14ac:dyDescent="0.25">
      <c r="A99" s="1">
        <v>41333</v>
      </c>
      <c r="B99">
        <v>1.0426253377145489</v>
      </c>
      <c r="C99">
        <v>0.95797267803855324</v>
      </c>
      <c r="D99">
        <v>0.99855818812806141</v>
      </c>
      <c r="E99">
        <v>1.044130777865933</v>
      </c>
      <c r="F99">
        <v>0.95935588874836475</v>
      </c>
      <c r="G99">
        <v>1.0883664655753249</v>
      </c>
      <c r="H99">
        <v>126939778600</v>
      </c>
      <c r="I99">
        <v>1329706740843</v>
      </c>
      <c r="J99">
        <v>-1.8385031094914179</v>
      </c>
      <c r="K99">
        <v>0.44231069698734687</v>
      </c>
      <c r="L99">
        <v>3.6946659393879422</v>
      </c>
      <c r="M99">
        <v>11.289899826049799</v>
      </c>
      <c r="N99">
        <v>1.659800052642822</v>
      </c>
      <c r="O99">
        <v>50.1</v>
      </c>
      <c r="P99">
        <v>17.7</v>
      </c>
      <c r="Q99">
        <v>33.677799999999998</v>
      </c>
      <c r="R99">
        <v>-1.64</v>
      </c>
      <c r="S99">
        <v>39.645671329069948</v>
      </c>
      <c r="T99">
        <v>2554.7193454814801</v>
      </c>
      <c r="U99">
        <v>2607.4326000000001</v>
      </c>
      <c r="V99">
        <v>16.218222994702955</v>
      </c>
      <c r="W99">
        <v>2640.1485312499999</v>
      </c>
      <c r="X99">
        <v>99.239860000000135</v>
      </c>
      <c r="Y99">
        <v>468.45900000000029</v>
      </c>
      <c r="Z99">
        <v>0.49410693605954953</v>
      </c>
      <c r="AA99">
        <v>2702.8933425009368</v>
      </c>
      <c r="AB99">
        <v>0.11277863441882573</v>
      </c>
      <c r="AC99">
        <v>3.9143333333336159</v>
      </c>
      <c r="AD99">
        <v>-2.9269786164881186E-3</v>
      </c>
      <c r="AE99">
        <v>25.453563884604279</v>
      </c>
      <c r="AF99">
        <v>11.594996088701384</v>
      </c>
      <c r="AG99">
        <v>57.113498953637013</v>
      </c>
      <c r="AH99">
        <v>-40.355003012113869</v>
      </c>
      <c r="AI99">
        <v>9.2343636363639234</v>
      </c>
      <c r="AJ99">
        <v>-3.5483236670966098</v>
      </c>
      <c r="AK99">
        <v>55.81074482825629</v>
      </c>
      <c r="AL99">
        <v>1484.8265176727007</v>
      </c>
      <c r="AM99">
        <v>-0.67777781596829656</v>
      </c>
      <c r="AN99">
        <v>-25.151139250985565</v>
      </c>
      <c r="AO99">
        <v>52.056426525938527</v>
      </c>
      <c r="AP99">
        <v>216.55404909745832</v>
      </c>
      <c r="AQ99">
        <v>116.44398766700621</v>
      </c>
      <c r="AR99">
        <v>50</v>
      </c>
      <c r="AS99">
        <v>1.0172746253161351</v>
      </c>
      <c r="AT99">
        <v>9384.1270000000095</v>
      </c>
      <c r="AU99">
        <v>48.338204977121613</v>
      </c>
      <c r="AV99">
        <v>18376989288.759998</v>
      </c>
      <c r="AW99">
        <v>21484266539.767265</v>
      </c>
      <c r="AX99">
        <v>1387344207994</v>
      </c>
      <c r="AY99">
        <v>208054210.52940235</v>
      </c>
      <c r="AZ99">
        <v>2640.1485312499999</v>
      </c>
      <c r="BA99">
        <v>2660.1957692307692</v>
      </c>
      <c r="BB99">
        <v>2593.49575</v>
      </c>
      <c r="BC99">
        <v>2846.899997142857</v>
      </c>
      <c r="BD99">
        <v>2729.3513333333335</v>
      </c>
      <c r="BE99">
        <v>1.2165357479833723</v>
      </c>
      <c r="BF99">
        <v>68703839.400000006</v>
      </c>
      <c r="BG99">
        <v>-2831044.9400363732</v>
      </c>
      <c r="BH99">
        <v>-12.277470603730132</v>
      </c>
      <c r="BI99">
        <v>38990383.068431467</v>
      </c>
      <c r="BJ99">
        <v>13841087.983873788</v>
      </c>
      <c r="BK99">
        <v>0.16810926949048749</v>
      </c>
      <c r="BL99">
        <v>-98.347999999999956</v>
      </c>
      <c r="BM99">
        <v>117.71346771487678</v>
      </c>
      <c r="BN99">
        <v>-3.55006358855946E-2</v>
      </c>
      <c r="BO99">
        <v>0.8571428571428571</v>
      </c>
      <c r="BP99">
        <v>0</v>
      </c>
      <c r="BQ99">
        <v>0.23076923076923078</v>
      </c>
      <c r="BR99">
        <v>1.0632934178251425</v>
      </c>
      <c r="BS99">
        <v>226.63099999999986</v>
      </c>
      <c r="BT99">
        <v>1.4332787866748211</v>
      </c>
      <c r="BU99">
        <v>0.28748269969767926</v>
      </c>
      <c r="BV99">
        <v>24.562185876492013</v>
      </c>
      <c r="BW99">
        <v>2495.0830000000001</v>
      </c>
    </row>
    <row r="100" spans="1:75" x14ac:dyDescent="0.25">
      <c r="A100" s="1">
        <v>41364</v>
      </c>
      <c r="B100">
        <v>1.003372953939641</v>
      </c>
      <c r="C100">
        <v>0.92912979135742302</v>
      </c>
      <c r="D100">
        <v>0.93384376770782107</v>
      </c>
      <c r="E100">
        <v>1.0744548377749359</v>
      </c>
      <c r="F100">
        <v>0.99495207173468769</v>
      </c>
      <c r="G100">
        <v>1.0799061264344481</v>
      </c>
      <c r="H100">
        <v>147861705600</v>
      </c>
      <c r="I100">
        <v>1508941497048</v>
      </c>
      <c r="J100">
        <v>-8.3518092043058267</v>
      </c>
      <c r="K100">
        <v>-6.1532375301211584</v>
      </c>
      <c r="L100">
        <v>-4.4596764202861401</v>
      </c>
      <c r="M100">
        <v>10.51010036468506</v>
      </c>
      <c r="N100">
        <v>1.52590000629425</v>
      </c>
      <c r="O100">
        <v>50.9</v>
      </c>
      <c r="P100">
        <v>2.2000000000000002</v>
      </c>
      <c r="Q100">
        <v>30.149799999999999</v>
      </c>
      <c r="R100">
        <v>-1.63</v>
      </c>
      <c r="S100">
        <v>27.405235174261311</v>
      </c>
      <c r="T100">
        <v>2556.6987889228362</v>
      </c>
      <c r="U100">
        <v>2553.2123999999999</v>
      </c>
      <c r="V100">
        <v>-19.332789397338274</v>
      </c>
      <c r="W100">
        <v>2557.4962708333333</v>
      </c>
      <c r="X100">
        <v>-56.617200000000594</v>
      </c>
      <c r="Y100">
        <v>201.97699999999986</v>
      </c>
      <c r="Z100">
        <v>-0.89687352137084764</v>
      </c>
      <c r="AA100">
        <v>2638.67848</v>
      </c>
      <c r="AB100">
        <v>-0.11694637446286338</v>
      </c>
      <c r="AC100">
        <v>-38.090000000000146</v>
      </c>
      <c r="AD100">
        <v>-2.5081087501824859</v>
      </c>
      <c r="AE100">
        <v>32.745902381284914</v>
      </c>
      <c r="AF100">
        <v>43.731624422227064</v>
      </c>
      <c r="AG100">
        <v>27.558154134682617</v>
      </c>
      <c r="AH100">
        <v>-113.612463150647</v>
      </c>
      <c r="AI100">
        <v>0</v>
      </c>
      <c r="AJ100">
        <v>-1.2820249053802788</v>
      </c>
      <c r="AK100">
        <v>45.189237143100378</v>
      </c>
      <c r="AL100">
        <v>-389.78389096442265</v>
      </c>
      <c r="AM100">
        <v>-0.18534610049666606</v>
      </c>
      <c r="AN100">
        <v>0</v>
      </c>
      <c r="AO100">
        <v>92.084639990950123</v>
      </c>
      <c r="AP100">
        <v>202.68251694140801</v>
      </c>
      <c r="AQ100">
        <v>68.887582710733952</v>
      </c>
      <c r="AR100">
        <v>58.333333333333336</v>
      </c>
      <c r="AS100">
        <v>0.7687643923774331</v>
      </c>
      <c r="AT100">
        <v>9197.3830000000071</v>
      </c>
      <c r="AU100">
        <v>50.044984520629484</v>
      </c>
      <c r="AV100">
        <v>18181996746.759998</v>
      </c>
      <c r="AW100">
        <v>20940672813.278706</v>
      </c>
      <c r="AX100">
        <v>1367844953794</v>
      </c>
      <c r="AY100">
        <v>-40359502.215549394</v>
      </c>
      <c r="AZ100">
        <v>2557.4962708333333</v>
      </c>
      <c r="BA100">
        <v>2582.2257692307694</v>
      </c>
      <c r="BB100">
        <v>2507.4187499999998</v>
      </c>
      <c r="BC100">
        <v>2710.1450814285713</v>
      </c>
      <c r="BD100">
        <v>2508.6320000000001</v>
      </c>
      <c r="BE100">
        <v>0</v>
      </c>
      <c r="BF100">
        <v>63422284.399999999</v>
      </c>
      <c r="BG100">
        <v>-4324733.1515346244</v>
      </c>
      <c r="BH100">
        <v>-8.3271374487395242</v>
      </c>
      <c r="BI100">
        <v>23274189.270332344</v>
      </c>
      <c r="BJ100">
        <v>13807628.099973364</v>
      </c>
      <c r="BK100">
        <v>0.1661413493566975</v>
      </c>
      <c r="BL100">
        <v>-32.402999999999793</v>
      </c>
      <c r="BM100">
        <v>100.47732187513843</v>
      </c>
      <c r="BN100">
        <v>-2.9610472436885356E-3</v>
      </c>
      <c r="BO100">
        <v>1</v>
      </c>
      <c r="BP100">
        <v>0</v>
      </c>
      <c r="BQ100">
        <v>0</v>
      </c>
      <c r="BR100">
        <v>1.1186440677966101</v>
      </c>
      <c r="BS100">
        <v>198.36599999999999</v>
      </c>
      <c r="BT100">
        <v>1.7458309787595454</v>
      </c>
      <c r="BU100">
        <v>0.22195819676075659</v>
      </c>
      <c r="BV100">
        <v>-29.600119026040357</v>
      </c>
      <c r="BW100">
        <v>2447.306</v>
      </c>
    </row>
    <row r="101" spans="1:75" x14ac:dyDescent="0.25">
      <c r="A101" s="1">
        <v>41394</v>
      </c>
      <c r="B101">
        <v>1.022532323477696</v>
      </c>
      <c r="C101">
        <v>0.97192317654080485</v>
      </c>
      <c r="D101">
        <v>0.98426578207774373</v>
      </c>
      <c r="E101">
        <v>1.038878260421868</v>
      </c>
      <c r="F101">
        <v>0.98746008876699531</v>
      </c>
      <c r="G101">
        <v>1.052071139117204</v>
      </c>
      <c r="H101">
        <v>94348532000</v>
      </c>
      <c r="I101">
        <v>954280700473</v>
      </c>
      <c r="J101">
        <v>-1.51444852034972</v>
      </c>
      <c r="K101">
        <v>-2.0072502558836192</v>
      </c>
      <c r="L101">
        <v>-2.3067138342202531</v>
      </c>
      <c r="M101">
        <v>10.032899856567379</v>
      </c>
      <c r="N101">
        <v>1.427600026130676</v>
      </c>
      <c r="O101">
        <v>50.6</v>
      </c>
      <c r="P101">
        <v>8.9</v>
      </c>
      <c r="Q101">
        <v>34.912999999999997</v>
      </c>
      <c r="R101">
        <v>-1.92</v>
      </c>
      <c r="S101">
        <v>17.333538570054426</v>
      </c>
      <c r="T101">
        <v>2519.6549415153268</v>
      </c>
      <c r="U101">
        <v>2478.1801999999998</v>
      </c>
      <c r="V101">
        <v>-22.893172988166498</v>
      </c>
      <c r="W101">
        <v>2482.6341145833335</v>
      </c>
      <c r="X101">
        <v>-85.560579999999391</v>
      </c>
      <c r="Y101">
        <v>192.48599999999988</v>
      </c>
      <c r="Z101">
        <v>-1.3804223060583978</v>
      </c>
      <c r="AA101">
        <v>2428.6390826138754</v>
      </c>
      <c r="AB101">
        <v>-0.14558813786847</v>
      </c>
      <c r="AC101">
        <v>-17.201333333333423</v>
      </c>
      <c r="AD101">
        <v>-1.0671513199672131</v>
      </c>
      <c r="AE101">
        <v>42.683630964736039</v>
      </c>
      <c r="AF101">
        <v>48.551024084257811</v>
      </c>
      <c r="AG101">
        <v>39.613419229801359</v>
      </c>
      <c r="AH101">
        <v>-65.283842527203149</v>
      </c>
      <c r="AI101">
        <v>0</v>
      </c>
      <c r="AJ101">
        <v>-1.529105636361521</v>
      </c>
      <c r="AK101">
        <v>7.1982905255995915</v>
      </c>
      <c r="AL101">
        <v>-669.16989595942016</v>
      </c>
      <c r="AM101">
        <v>3.425286184126549E-2</v>
      </c>
      <c r="AN101">
        <v>0</v>
      </c>
      <c r="AO101">
        <v>75.611907562223919</v>
      </c>
      <c r="AP101">
        <v>235.6663305806328</v>
      </c>
      <c r="AQ101">
        <v>82.454969383820853</v>
      </c>
      <c r="AR101">
        <v>41.666666666666671</v>
      </c>
      <c r="AS101">
        <v>1.0891647919378742</v>
      </c>
      <c r="AT101">
        <v>9048.0230000000065</v>
      </c>
      <c r="AU101">
        <v>32.386648866029546</v>
      </c>
      <c r="AV101">
        <v>17816717298.759998</v>
      </c>
      <c r="AW101">
        <v>20916786501.748028</v>
      </c>
      <c r="AX101">
        <v>1372886377194</v>
      </c>
      <c r="AY101">
        <v>-76680173.070152968</v>
      </c>
      <c r="AZ101">
        <v>2482.6341145833335</v>
      </c>
      <c r="BA101">
        <v>2507.8517307692305</v>
      </c>
      <c r="BB101">
        <v>2474.4494999999997</v>
      </c>
      <c r="BC101">
        <v>2624.1957385714286</v>
      </c>
      <c r="BD101">
        <v>2500.5076666666664</v>
      </c>
      <c r="BE101">
        <v>0</v>
      </c>
      <c r="BF101">
        <v>58779617.200000003</v>
      </c>
      <c r="BG101">
        <v>-2138295.2754812432</v>
      </c>
      <c r="BH101">
        <v>-6.1961811583902575</v>
      </c>
      <c r="BI101">
        <v>21282763.794404916</v>
      </c>
      <c r="BJ101">
        <v>10460453.275980221</v>
      </c>
      <c r="BK101">
        <v>0.20990129549660927</v>
      </c>
      <c r="BL101">
        <v>-38.003000000000156</v>
      </c>
      <c r="BM101">
        <v>88.16439252349916</v>
      </c>
      <c r="BN101">
        <v>4.2855286588599174E-3</v>
      </c>
      <c r="BO101">
        <v>1</v>
      </c>
      <c r="BP101">
        <v>9.0909090909090912E-2</v>
      </c>
      <c r="BQ101">
        <v>0.1111111111111111</v>
      </c>
      <c r="BR101">
        <v>0.94730616605616602</v>
      </c>
      <c r="BS101">
        <v>125.83599999999979</v>
      </c>
      <c r="BT101">
        <v>1.4271669286630324</v>
      </c>
      <c r="BU101">
        <v>0.27337318927353982</v>
      </c>
      <c r="BV101">
        <v>44.866369752449671</v>
      </c>
      <c r="BW101">
        <v>2606.4259999999999</v>
      </c>
    </row>
    <row r="102" spans="1:75" x14ac:dyDescent="0.25">
      <c r="A102" s="1">
        <v>41425</v>
      </c>
      <c r="B102">
        <v>1.0930854024249539</v>
      </c>
      <c r="C102">
        <v>0.9952657579079629</v>
      </c>
      <c r="D102">
        <v>1.070575366907869</v>
      </c>
      <c r="E102">
        <v>1.0210261100833089</v>
      </c>
      <c r="F102">
        <v>0.92965501418417418</v>
      </c>
      <c r="G102">
        <v>1.0982849492607949</v>
      </c>
      <c r="H102">
        <v>143662007800</v>
      </c>
      <c r="I102">
        <v>1491106820340</v>
      </c>
      <c r="J102">
        <v>4.26542592255994</v>
      </c>
      <c r="K102">
        <v>8.2841132934857278</v>
      </c>
      <c r="L102">
        <v>14.058340157837559</v>
      </c>
      <c r="M102">
        <v>10.49460029602051</v>
      </c>
      <c r="N102">
        <v>1.494300007820129</v>
      </c>
      <c r="O102">
        <v>50.8</v>
      </c>
      <c r="P102">
        <v>9.3000000000000007</v>
      </c>
      <c r="Q102">
        <v>35.643999999999998</v>
      </c>
      <c r="R102">
        <v>-2.62</v>
      </c>
      <c r="S102">
        <v>13.640572680451427</v>
      </c>
      <c r="T102">
        <v>2550.9417926381188</v>
      </c>
      <c r="U102">
        <v>2625.4512</v>
      </c>
      <c r="V102">
        <v>30.092131088594215</v>
      </c>
      <c r="W102">
        <v>2603.1695833333333</v>
      </c>
      <c r="X102">
        <v>81.637700000000223</v>
      </c>
      <c r="Y102">
        <v>466.76499999999987</v>
      </c>
      <c r="Z102">
        <v>2.2257761426558145</v>
      </c>
      <c r="AA102">
        <v>2661.2289999999998</v>
      </c>
      <c r="AB102">
        <v>0.2087737370128192</v>
      </c>
      <c r="AC102">
        <v>7.022666666666737</v>
      </c>
      <c r="AD102">
        <v>-5.5830746943309965E-2</v>
      </c>
      <c r="AE102">
        <v>66.080797388912714</v>
      </c>
      <c r="AF102">
        <v>78.474800201900692</v>
      </c>
      <c r="AG102">
        <v>51.161173681996132</v>
      </c>
      <c r="AH102">
        <v>53.824976948156291</v>
      </c>
      <c r="AI102">
        <v>-6.4717272727275486</v>
      </c>
      <c r="AJ102">
        <v>3.9690457432910735</v>
      </c>
      <c r="AK102">
        <v>33.891831932342804</v>
      </c>
      <c r="AL102">
        <v>-585.61957132332282</v>
      </c>
      <c r="AM102">
        <v>0.4566712949292277</v>
      </c>
      <c r="AN102">
        <v>41.500371353841594</v>
      </c>
      <c r="AO102">
        <v>30.218298714689752</v>
      </c>
      <c r="AP102">
        <v>245.9721816362896</v>
      </c>
      <c r="AQ102">
        <v>135.9821462833948</v>
      </c>
      <c r="AR102">
        <v>66.666666666666657</v>
      </c>
      <c r="AS102">
        <v>1.9565182807014059</v>
      </c>
      <c r="AT102">
        <v>9301.0280000000057</v>
      </c>
      <c r="AU102">
        <v>60.550456455619987</v>
      </c>
      <c r="AV102">
        <v>18321356704.759998</v>
      </c>
      <c r="AW102">
        <v>21375949170.523396</v>
      </c>
      <c r="AX102">
        <v>1437379591394</v>
      </c>
      <c r="AY102">
        <v>214414096.73854652</v>
      </c>
      <c r="AZ102">
        <v>2603.1695833333333</v>
      </c>
      <c r="BA102">
        <v>2549.8363846153852</v>
      </c>
      <c r="BB102">
        <v>2634.9175</v>
      </c>
      <c r="BC102">
        <v>2748.0384157142857</v>
      </c>
      <c r="BD102">
        <v>2750.0616666666665</v>
      </c>
      <c r="BE102">
        <v>0.87195191549697748</v>
      </c>
      <c r="BF102">
        <v>72068760.400000006</v>
      </c>
      <c r="BG102">
        <v>3516454.7597259521</v>
      </c>
      <c r="BH102">
        <v>13.557550643190583</v>
      </c>
      <c r="BI102">
        <v>28646690.829111602</v>
      </c>
      <c r="BJ102">
        <v>9577039.2840447687</v>
      </c>
      <c r="BK102">
        <v>0.6655680802951236</v>
      </c>
      <c r="BL102">
        <v>99.500999999999749</v>
      </c>
      <c r="BM102">
        <v>102.62032786678704</v>
      </c>
      <c r="BN102">
        <v>-1.2189574905340306E-3</v>
      </c>
      <c r="BO102">
        <v>0.8571428571428571</v>
      </c>
      <c r="BP102">
        <v>0.16666666666666666</v>
      </c>
      <c r="BQ102">
        <v>7.1428571428571425E-2</v>
      </c>
      <c r="BR102">
        <v>1.1854204476709014</v>
      </c>
      <c r="BS102">
        <v>238.15199999999959</v>
      </c>
      <c r="BT102">
        <v>1.2058877508503671</v>
      </c>
      <c r="BU102">
        <v>0.29060735348553923</v>
      </c>
      <c r="BV102">
        <v>-17.786741196033852</v>
      </c>
      <c r="BW102">
        <v>2200.6390000000001</v>
      </c>
    </row>
    <row r="103" spans="1:75" x14ac:dyDescent="0.25">
      <c r="A103" s="1">
        <v>41455</v>
      </c>
      <c r="B103">
        <v>1.007662025143047</v>
      </c>
      <c r="C103">
        <v>0.77636034810851551</v>
      </c>
      <c r="D103">
        <v>0.84446092796959593</v>
      </c>
      <c r="E103">
        <v>1.193260684737478</v>
      </c>
      <c r="F103">
        <v>0.91935615064533527</v>
      </c>
      <c r="G103">
        <v>1.297930822456431</v>
      </c>
      <c r="H103">
        <v>110649524900</v>
      </c>
      <c r="I103">
        <v>1021665440572</v>
      </c>
      <c r="J103">
        <v>-15.6939467764692</v>
      </c>
      <c r="K103">
        <v>-15.61535452051915</v>
      </c>
      <c r="L103">
        <v>-15.75646058099279</v>
      </c>
      <c r="M103">
        <v>9.0465002059936523</v>
      </c>
      <c r="N103">
        <v>1.327299952507019</v>
      </c>
      <c r="O103">
        <v>50.1</v>
      </c>
      <c r="P103">
        <v>9.1999999999999993</v>
      </c>
      <c r="Q103">
        <v>37.264899999999997</v>
      </c>
      <c r="R103">
        <v>-2.87</v>
      </c>
      <c r="S103">
        <v>11.507846161900348</v>
      </c>
      <c r="T103">
        <v>2445.6431122864988</v>
      </c>
      <c r="U103">
        <v>2173.2604000000001</v>
      </c>
      <c r="V103">
        <v>-99.476099015171712</v>
      </c>
      <c r="W103">
        <v>2277.6664062500004</v>
      </c>
      <c r="X103">
        <v>-205.7117200000007</v>
      </c>
      <c r="Y103">
        <v>-322.3130000000001</v>
      </c>
      <c r="Z103">
        <v>-6.9451630956914379</v>
      </c>
      <c r="AA103">
        <v>2227.4609999999998</v>
      </c>
      <c r="AB103">
        <v>-0.58984170788197943</v>
      </c>
      <c r="AC103">
        <v>-20.725666666666257</v>
      </c>
      <c r="AD103">
        <v>-4.1297584165150312</v>
      </c>
      <c r="AE103">
        <v>32.641016740617275</v>
      </c>
      <c r="AF103">
        <v>32.073018370106304</v>
      </c>
      <c r="AG103">
        <v>26.48897966710048</v>
      </c>
      <c r="AH103">
        <v>-80.34878670856267</v>
      </c>
      <c r="AI103">
        <v>0</v>
      </c>
      <c r="AJ103">
        <v>-11.41315374211</v>
      </c>
      <c r="AK103">
        <v>49.541257112797524</v>
      </c>
      <c r="AL103">
        <v>740.08883650815233</v>
      </c>
      <c r="AM103">
        <v>-0.5627856764899053</v>
      </c>
      <c r="AN103">
        <v>0</v>
      </c>
      <c r="AO103">
        <v>66.797815557139558</v>
      </c>
      <c r="AP103">
        <v>95.889885814950091</v>
      </c>
      <c r="AQ103">
        <v>23.027469926157906</v>
      </c>
      <c r="AR103">
        <v>41.666666666666671</v>
      </c>
      <c r="AS103">
        <v>0.78883417771434905</v>
      </c>
      <c r="AT103">
        <v>8875.1630000000041</v>
      </c>
      <c r="AU103">
        <v>61.038349793923395</v>
      </c>
      <c r="AV103">
        <v>17741466787.759998</v>
      </c>
      <c r="AW103">
        <v>20220456279.295696</v>
      </c>
      <c r="AX103">
        <v>1396791450494</v>
      </c>
      <c r="AY103">
        <v>-287497708.38483691</v>
      </c>
      <c r="AZ103">
        <v>2277.6664062500004</v>
      </c>
      <c r="BA103">
        <v>2454.8566153846155</v>
      </c>
      <c r="BB103">
        <v>2168.7145</v>
      </c>
      <c r="BC103">
        <v>2465.0469599999997</v>
      </c>
      <c r="BD103">
        <v>2355.1436666666659</v>
      </c>
      <c r="BE103">
        <v>0</v>
      </c>
      <c r="BF103">
        <v>85653329.400000006</v>
      </c>
      <c r="BG103">
        <v>4548962.0935484888</v>
      </c>
      <c r="BH103">
        <v>1.1943845194972902</v>
      </c>
      <c r="BI103">
        <v>32389780.911133051</v>
      </c>
      <c r="BJ103">
        <v>19208485.992240693</v>
      </c>
      <c r="BK103">
        <v>-0.60502140331285814</v>
      </c>
      <c r="BL103">
        <v>-283.52099999999973</v>
      </c>
      <c r="BM103">
        <v>88.811506306207406</v>
      </c>
      <c r="BN103">
        <v>-8.4531451565599783E-2</v>
      </c>
      <c r="BO103">
        <v>1</v>
      </c>
      <c r="BP103">
        <v>0</v>
      </c>
      <c r="BQ103">
        <v>0.25</v>
      </c>
      <c r="BR103">
        <v>1.0359598096245373</v>
      </c>
      <c r="BS103">
        <v>602.7650000000001</v>
      </c>
      <c r="BT103">
        <v>1.6732069584541882</v>
      </c>
      <c r="BU103">
        <v>0.64074829751715645</v>
      </c>
      <c r="BV103">
        <v>75.697901956483818</v>
      </c>
      <c r="BW103">
        <v>2193.0210000000002</v>
      </c>
    </row>
    <row r="104" spans="1:75" x14ac:dyDescent="0.25">
      <c r="A104" s="1">
        <v>41486</v>
      </c>
      <c r="B104">
        <v>1.0750453113083489</v>
      </c>
      <c r="C104">
        <v>0.98294310435957866</v>
      </c>
      <c r="D104">
        <v>1.002710905622626</v>
      </c>
      <c r="E104">
        <v>1.072138844087676</v>
      </c>
      <c r="F104">
        <v>0.98028564249954731</v>
      </c>
      <c r="G104">
        <v>1.09370044567206</v>
      </c>
      <c r="H104">
        <v>149899641300</v>
      </c>
      <c r="I104">
        <v>1387045899493</v>
      </c>
      <c r="J104">
        <v>-3.1059345535219158</v>
      </c>
      <c r="K104">
        <v>1.222310993646736</v>
      </c>
      <c r="L104">
        <v>6.018736839372818</v>
      </c>
      <c r="M104">
        <v>9.05780029296875</v>
      </c>
      <c r="N104">
        <v>1.3601000308990481</v>
      </c>
      <c r="O104">
        <v>50.3</v>
      </c>
      <c r="P104">
        <v>8.9</v>
      </c>
      <c r="Q104">
        <v>37.7361</v>
      </c>
      <c r="R104">
        <v>-2.7</v>
      </c>
      <c r="S104">
        <v>13.646088995538342</v>
      </c>
      <c r="T104">
        <v>2316.6947311445488</v>
      </c>
      <c r="U104">
        <v>2204.0140000000001</v>
      </c>
      <c r="V104">
        <v>-33.74272558243274</v>
      </c>
      <c r="W104">
        <v>2214.7235208333332</v>
      </c>
      <c r="X104">
        <v>-137.83974000000035</v>
      </c>
      <c r="Y104">
        <v>-493.86099999999988</v>
      </c>
      <c r="Z104">
        <v>0.27356909654472222</v>
      </c>
      <c r="AA104">
        <v>2278.085987225073</v>
      </c>
      <c r="AB104">
        <v>-0.16621240203695592</v>
      </c>
      <c r="AC104">
        <v>-25.410499999999956</v>
      </c>
      <c r="AD104">
        <v>-1.7087374216793099</v>
      </c>
      <c r="AE104">
        <v>29.166024255557279</v>
      </c>
      <c r="AF104">
        <v>25.184328042670312</v>
      </c>
      <c r="AG104">
        <v>39.454261374500177</v>
      </c>
      <c r="AH104">
        <v>-69.638341400280169</v>
      </c>
      <c r="AI104">
        <v>-30.24236363636328</v>
      </c>
      <c r="AJ104">
        <v>-4.9528084160816679</v>
      </c>
      <c r="AK104">
        <v>16.037162567521893</v>
      </c>
      <c r="AL104">
        <v>-3.4975551676097099</v>
      </c>
      <c r="AM104">
        <v>-0.46750504474282445</v>
      </c>
      <c r="AN104">
        <v>-35.355239589178311</v>
      </c>
      <c r="AO104">
        <v>81.15612250109227</v>
      </c>
      <c r="AP104">
        <v>256.23354430594708</v>
      </c>
      <c r="AQ104">
        <v>124.04924120035716</v>
      </c>
      <c r="AR104">
        <v>41.666666666666671</v>
      </c>
      <c r="AS104">
        <v>0.90575922328926151</v>
      </c>
      <c r="AT104">
        <v>8969.6300000000065</v>
      </c>
      <c r="AU104">
        <v>35.741636770935614</v>
      </c>
      <c r="AV104">
        <v>17868284204.759998</v>
      </c>
      <c r="AW104">
        <v>20516846961.885639</v>
      </c>
      <c r="AX104">
        <v>1395742312794</v>
      </c>
      <c r="AY104">
        <v>85967107.738809466</v>
      </c>
      <c r="AZ104">
        <v>2214.7235208333332</v>
      </c>
      <c r="BA104">
        <v>2225.0416923076923</v>
      </c>
      <c r="BB104">
        <v>2190.8359999999998</v>
      </c>
      <c r="BC104">
        <v>2374.1285642857142</v>
      </c>
      <c r="BD104">
        <v>2250.5970000000007</v>
      </c>
      <c r="BE104">
        <v>0.82160289283589305</v>
      </c>
      <c r="BF104">
        <v>54567403.399999999</v>
      </c>
      <c r="BG104">
        <v>-3695160.7335557365</v>
      </c>
      <c r="BH104">
        <v>-9.3530479606641137</v>
      </c>
      <c r="BI104">
        <v>23434405.067411508</v>
      </c>
      <c r="BJ104">
        <v>9541877.7495576162</v>
      </c>
      <c r="BK104">
        <v>0.48133877112257734</v>
      </c>
      <c r="BL104">
        <v>-114.27599999999984</v>
      </c>
      <c r="BM104">
        <v>84.605724893983464</v>
      </c>
      <c r="BN104">
        <v>-2.3295928256361561E-2</v>
      </c>
      <c r="BO104">
        <v>1</v>
      </c>
      <c r="BP104">
        <v>0</v>
      </c>
      <c r="BQ104">
        <v>0.1</v>
      </c>
      <c r="BR104">
        <v>0.8826322930800542</v>
      </c>
      <c r="BS104">
        <v>201.43600000000015</v>
      </c>
      <c r="BT104">
        <v>1.7392119670211752</v>
      </c>
      <c r="BU104">
        <v>0.18511437396331676</v>
      </c>
      <c r="BV104">
        <v>-12.645288829112483</v>
      </c>
      <c r="BW104">
        <v>2313.91</v>
      </c>
    </row>
    <row r="105" spans="1:75" x14ac:dyDescent="0.25">
      <c r="A105" s="1">
        <v>41517</v>
      </c>
      <c r="B105">
        <v>1.0984028134128501</v>
      </c>
      <c r="C105">
        <v>0.99756210777496335</v>
      </c>
      <c r="D105">
        <v>1.0489146891846071</v>
      </c>
      <c r="E105">
        <v>1.047180313841074</v>
      </c>
      <c r="F105">
        <v>0.95104217536550706</v>
      </c>
      <c r="G105">
        <v>1.101087145203228</v>
      </c>
      <c r="H105">
        <v>158209114400</v>
      </c>
      <c r="I105">
        <v>1474134884335</v>
      </c>
      <c r="J105">
        <v>5.6915222844271973</v>
      </c>
      <c r="K105">
        <v>5.8455225890544424</v>
      </c>
      <c r="L105">
        <v>6.8033367699066982</v>
      </c>
      <c r="M105">
        <v>9.1139001846313477</v>
      </c>
      <c r="N105">
        <v>1.357699990272522</v>
      </c>
      <c r="O105">
        <v>51</v>
      </c>
      <c r="P105">
        <v>9.6999999999999993</v>
      </c>
      <c r="Q105">
        <v>37.991900000000001</v>
      </c>
      <c r="R105">
        <v>-2.27</v>
      </c>
      <c r="S105">
        <v>15.336009265805913</v>
      </c>
      <c r="T105">
        <v>2312.426868227883</v>
      </c>
      <c r="U105">
        <v>2327.3548000000001</v>
      </c>
      <c r="V105">
        <v>12.216456910269244</v>
      </c>
      <c r="W105">
        <v>2314.019875</v>
      </c>
      <c r="X105">
        <v>58.761740000000827</v>
      </c>
      <c r="Y105">
        <v>-359.41700000000037</v>
      </c>
      <c r="Z105">
        <v>1.1433201826090051</v>
      </c>
      <c r="AA105">
        <v>2388.4547796622091</v>
      </c>
      <c r="AB105">
        <v>0.12424470608737564</v>
      </c>
      <c r="AC105">
        <v>-0.52483333333293558</v>
      </c>
      <c r="AD105">
        <v>-0.13996700477191093</v>
      </c>
      <c r="AE105">
        <v>53.590915321014741</v>
      </c>
      <c r="AF105">
        <v>53.13441711149968</v>
      </c>
      <c r="AG105">
        <v>48.069221759589894</v>
      </c>
      <c r="AH105">
        <v>-38.898753806866566</v>
      </c>
      <c r="AI105">
        <v>0</v>
      </c>
      <c r="AJ105">
        <v>-1.4971818754576292</v>
      </c>
      <c r="AK105">
        <v>56.433861763822179</v>
      </c>
      <c r="AL105">
        <v>-210.96118973868042</v>
      </c>
      <c r="AM105">
        <v>-0.47542084647499261</v>
      </c>
      <c r="AN105">
        <v>0</v>
      </c>
      <c r="AO105">
        <v>63.782637399875107</v>
      </c>
      <c r="AP105">
        <v>272.03263819953008</v>
      </c>
      <c r="AQ105">
        <v>135.07855336274338</v>
      </c>
      <c r="AR105">
        <v>33.333333333333329</v>
      </c>
      <c r="AS105">
        <v>0.76694083836448368</v>
      </c>
      <c r="AT105">
        <v>8898.0730000000058</v>
      </c>
      <c r="AU105">
        <v>54.134039055586278</v>
      </c>
      <c r="AV105">
        <v>17690763870.759998</v>
      </c>
      <c r="AW105">
        <v>20911591188.082092</v>
      </c>
      <c r="AX105">
        <v>1381810952994</v>
      </c>
      <c r="AY105">
        <v>142323537.26466113</v>
      </c>
      <c r="AZ105">
        <v>2314.019875</v>
      </c>
      <c r="BA105">
        <v>2290.6607692307693</v>
      </c>
      <c r="BB105">
        <v>2321.7717499999999</v>
      </c>
      <c r="BC105">
        <v>2461.7733014285718</v>
      </c>
      <c r="BD105">
        <v>2382.7013333333334</v>
      </c>
      <c r="BE105">
        <v>0</v>
      </c>
      <c r="BF105">
        <v>75871496</v>
      </c>
      <c r="BG105">
        <v>2435512.3240160751</v>
      </c>
      <c r="BH105">
        <v>6.8577082711113793</v>
      </c>
      <c r="BI105">
        <v>36550063.169623069</v>
      </c>
      <c r="BJ105">
        <v>11395575.188470382</v>
      </c>
      <c r="BK105">
        <v>0.62827193036228846</v>
      </c>
      <c r="BL105">
        <v>-35.170000000000073</v>
      </c>
      <c r="BM105">
        <v>99.849658711466418</v>
      </c>
      <c r="BN105">
        <v>-7.5147012777565629E-3</v>
      </c>
      <c r="BO105">
        <v>0.7142857142857143</v>
      </c>
      <c r="BP105">
        <v>0.1</v>
      </c>
      <c r="BQ105">
        <v>0.2</v>
      </c>
      <c r="BR105">
        <v>0.84920983318700605</v>
      </c>
      <c r="BS105">
        <v>230.05999999999995</v>
      </c>
      <c r="BT105">
        <v>1.1321804887718259</v>
      </c>
      <c r="BU105">
        <v>0.35599669469693346</v>
      </c>
      <c r="BV105">
        <v>-29.062931165742224</v>
      </c>
      <c r="BW105">
        <v>2409.0369999999998</v>
      </c>
    </row>
    <row r="106" spans="1:75" x14ac:dyDescent="0.25">
      <c r="A106" s="1">
        <v>41547</v>
      </c>
      <c r="B106">
        <v>1.089409415777965</v>
      </c>
      <c r="C106">
        <v>0.99029809604229746</v>
      </c>
      <c r="D106">
        <v>1.038397263397554</v>
      </c>
      <c r="E106">
        <v>1.049125854023828</v>
      </c>
      <c r="F106">
        <v>0.95367941629788178</v>
      </c>
      <c r="G106">
        <v>1.100082308682369</v>
      </c>
      <c r="H106">
        <v>185879642200</v>
      </c>
      <c r="I106">
        <v>1701308383980</v>
      </c>
      <c r="J106">
        <v>3.3512876334228059</v>
      </c>
      <c r="K106">
        <v>4.523589247399662</v>
      </c>
      <c r="L106">
        <v>5.6969587472994956</v>
      </c>
      <c r="M106">
        <v>9.4067001342773438</v>
      </c>
      <c r="N106">
        <v>1.401999950408936</v>
      </c>
      <c r="O106">
        <v>51.1</v>
      </c>
      <c r="P106">
        <v>10.4</v>
      </c>
      <c r="Q106">
        <v>38.319200000000002</v>
      </c>
      <c r="R106">
        <v>-1.62</v>
      </c>
      <c r="S106">
        <v>29.146131634081996</v>
      </c>
      <c r="T106">
        <v>2371.28765826172</v>
      </c>
      <c r="U106">
        <v>2412.2732000000001</v>
      </c>
      <c r="V106">
        <v>22.745584156889436</v>
      </c>
      <c r="W106">
        <v>2416.3846770833334</v>
      </c>
      <c r="X106">
        <v>102.19354000000021</v>
      </c>
      <c r="Y106">
        <v>-86.046000000000276</v>
      </c>
      <c r="Z106">
        <v>2.1617975835944114</v>
      </c>
      <c r="AA106">
        <v>2467.6906624000003</v>
      </c>
      <c r="AB106">
        <v>0.21156487520319445</v>
      </c>
      <c r="AC106">
        <v>-26.125333333333401</v>
      </c>
      <c r="AD106">
        <v>-1.5082149159408744</v>
      </c>
      <c r="AE106">
        <v>22.802771053905801</v>
      </c>
      <c r="AF106">
        <v>12.947172668738558</v>
      </c>
      <c r="AG106">
        <v>44.821774843590632</v>
      </c>
      <c r="AH106">
        <v>-89.884287279203335</v>
      </c>
      <c r="AI106">
        <v>-33.529636363636655</v>
      </c>
      <c r="AJ106">
        <v>-2.6610028550717719</v>
      </c>
      <c r="AK106">
        <v>41.153843881029189</v>
      </c>
      <c r="AL106">
        <v>236.47053720325971</v>
      </c>
      <c r="AM106">
        <v>-0.67691069742970944</v>
      </c>
      <c r="AN106">
        <v>-61.568169735401646</v>
      </c>
      <c r="AO106">
        <v>76.50180675772657</v>
      </c>
      <c r="AP106">
        <v>197.86973046247729</v>
      </c>
      <c r="AQ106">
        <v>142.14693164121999</v>
      </c>
      <c r="AR106">
        <v>50</v>
      </c>
      <c r="AS106">
        <v>1.106469022795828</v>
      </c>
      <c r="AT106">
        <v>9017.0840000000062</v>
      </c>
      <c r="AU106">
        <v>43.827478155396676</v>
      </c>
      <c r="AV106">
        <v>18085752972.759998</v>
      </c>
      <c r="AW106">
        <v>21560612436.944332</v>
      </c>
      <c r="AX106">
        <v>1387926868394</v>
      </c>
      <c r="AY106">
        <v>191117492.80484253</v>
      </c>
      <c r="AZ106">
        <v>2416.3846770833334</v>
      </c>
      <c r="BA106">
        <v>2393.0508461538461</v>
      </c>
      <c r="BB106">
        <v>2392.9984999999997</v>
      </c>
      <c r="BC106">
        <v>2594.4730357142862</v>
      </c>
      <c r="BD106">
        <v>2434.3653333333318</v>
      </c>
      <c r="BE106">
        <v>0.70730748370424024</v>
      </c>
      <c r="BF106">
        <v>80018740.200000003</v>
      </c>
      <c r="BG106">
        <v>-1806759.0176414871</v>
      </c>
      <c r="BH106">
        <v>7.5153372944019203</v>
      </c>
      <c r="BI106">
        <v>28045764.236790493</v>
      </c>
      <c r="BJ106">
        <v>17281400.190486085</v>
      </c>
      <c r="BK106">
        <v>0.44877389220084674</v>
      </c>
      <c r="BL106">
        <v>-65.856999999999971</v>
      </c>
      <c r="BM106">
        <v>107.29109510948956</v>
      </c>
      <c r="BN106">
        <v>-3.2088447034073757E-2</v>
      </c>
      <c r="BO106">
        <v>1</v>
      </c>
      <c r="BP106">
        <v>0.1111111111111111</v>
      </c>
      <c r="BQ106">
        <v>0.18181818181818182</v>
      </c>
      <c r="BR106">
        <v>0.86035065315135539</v>
      </c>
      <c r="BS106">
        <v>229.93399999999974</v>
      </c>
      <c r="BT106">
        <v>1.2081920854808805</v>
      </c>
      <c r="BU106">
        <v>0.37888396178276179</v>
      </c>
      <c r="BV106">
        <v>-19.299055540945758</v>
      </c>
      <c r="BW106">
        <v>2373.7179999999998</v>
      </c>
    </row>
    <row r="107" spans="1:75" x14ac:dyDescent="0.25">
      <c r="A107" s="1">
        <v>41578</v>
      </c>
      <c r="B107">
        <v>1.031879787983369</v>
      </c>
      <c r="C107">
        <v>0.96737428913965384</v>
      </c>
      <c r="D107">
        <v>0.98641256807325417</v>
      </c>
      <c r="E107">
        <v>1.046093512371731</v>
      </c>
      <c r="F107">
        <v>0.98069947651742972</v>
      </c>
      <c r="G107">
        <v>1.0666810143373611</v>
      </c>
      <c r="H107">
        <v>150784811000</v>
      </c>
      <c r="I107">
        <v>1411460194469</v>
      </c>
      <c r="J107">
        <v>-0.73083372133008195</v>
      </c>
      <c r="K107">
        <v>-2.1576155213370312</v>
      </c>
      <c r="L107">
        <v>-4.1071106276367564</v>
      </c>
      <c r="M107">
        <v>8.9673004150390625</v>
      </c>
      <c r="N107">
        <v>1.3391000032424929</v>
      </c>
      <c r="O107">
        <v>51.4</v>
      </c>
      <c r="P107">
        <v>10.199999999999999</v>
      </c>
      <c r="Q107">
        <v>39.427999999999997</v>
      </c>
      <c r="R107">
        <v>-1.34</v>
      </c>
      <c r="S107">
        <v>31.187319438106659</v>
      </c>
      <c r="T107">
        <v>2386.4001974234043</v>
      </c>
      <c r="U107">
        <v>2377.5510000000004</v>
      </c>
      <c r="V107">
        <v>-6.515160293063218</v>
      </c>
      <c r="W107">
        <v>2398.9594479166667</v>
      </c>
      <c r="X107">
        <v>9.7102200000008452</v>
      </c>
      <c r="Y107">
        <v>-73.588000000000193</v>
      </c>
      <c r="Z107">
        <v>-0.68375479533797567</v>
      </c>
      <c r="AA107">
        <v>2440.6167168070137</v>
      </c>
      <c r="AB107">
        <v>-3.8848603574427945E-2</v>
      </c>
      <c r="AC107">
        <v>3.0363333333330047</v>
      </c>
      <c r="AD107">
        <v>-1.3851923464738114</v>
      </c>
      <c r="AE107">
        <v>32.825345178940317</v>
      </c>
      <c r="AF107">
        <v>29.444356656304166</v>
      </c>
      <c r="AG107">
        <v>38.651166766935432</v>
      </c>
      <c r="AH107">
        <v>-81.132022793141957</v>
      </c>
      <c r="AI107">
        <v>-32.041454545455053</v>
      </c>
      <c r="AJ107">
        <v>-3.8013517232100122</v>
      </c>
      <c r="AK107">
        <v>46.376652991277908</v>
      </c>
      <c r="AL107">
        <v>-123.13426623921146</v>
      </c>
      <c r="AM107">
        <v>-0.28470110856447817</v>
      </c>
      <c r="AN107">
        <v>-7.2179877303453432</v>
      </c>
      <c r="AO107">
        <v>70.485804660271796</v>
      </c>
      <c r="AP107">
        <v>129.0845917103465</v>
      </c>
      <c r="AQ107">
        <v>67.998122390217304</v>
      </c>
      <c r="AR107">
        <v>41.666666666666671</v>
      </c>
      <c r="AS107">
        <v>0.8242479260347263</v>
      </c>
      <c r="AT107">
        <v>8988.0690000000031</v>
      </c>
      <c r="AU107">
        <v>47.534827266375174</v>
      </c>
      <c r="AV107">
        <v>17975205056.759998</v>
      </c>
      <c r="AW107">
        <v>21468217813.310814</v>
      </c>
      <c r="AX107">
        <v>1376872076794</v>
      </c>
      <c r="AY107">
        <v>-164557777.94912612</v>
      </c>
      <c r="AZ107">
        <v>2398.9594479166667</v>
      </c>
      <c r="BA107">
        <v>2423.5188076923077</v>
      </c>
      <c r="BB107">
        <v>2397.0747499999998</v>
      </c>
      <c r="BC107">
        <v>2561.0193600000002</v>
      </c>
      <c r="BD107">
        <v>2433.6553333333336</v>
      </c>
      <c r="BE107">
        <v>1.0254365841814408</v>
      </c>
      <c r="BF107">
        <v>84319851.400000006</v>
      </c>
      <c r="BG107">
        <v>-854134.94005440711</v>
      </c>
      <c r="BH107">
        <v>-2.3055060584701432</v>
      </c>
      <c r="BI107">
        <v>32869545.977006126</v>
      </c>
      <c r="BJ107">
        <v>15102394.125192514</v>
      </c>
      <c r="BK107">
        <v>3.8628120265777895E-2</v>
      </c>
      <c r="BL107">
        <v>-93.798999999999978</v>
      </c>
      <c r="BM107">
        <v>100.62100795737976</v>
      </c>
      <c r="BN107">
        <v>-2.1572479425437455E-2</v>
      </c>
      <c r="BO107">
        <v>0.8571428571428571</v>
      </c>
      <c r="BP107">
        <v>9.0909090909090912E-2</v>
      </c>
      <c r="BQ107">
        <v>0</v>
      </c>
      <c r="BR107">
        <v>0.953125</v>
      </c>
      <c r="BS107">
        <v>155.22699999999986</v>
      </c>
      <c r="BT107">
        <v>1.1647414625660659</v>
      </c>
      <c r="BU107">
        <v>0.18990542417020245</v>
      </c>
      <c r="BV107">
        <v>22.767877367521884</v>
      </c>
      <c r="BW107">
        <v>2438.944</v>
      </c>
    </row>
    <row r="108" spans="1:75" x14ac:dyDescent="0.25">
      <c r="A108" s="1">
        <v>41608</v>
      </c>
      <c r="B108">
        <v>1.0364765737615009</v>
      </c>
      <c r="C108">
        <v>0.96000104466710079</v>
      </c>
      <c r="D108">
        <v>1.027372805461924</v>
      </c>
      <c r="E108">
        <v>1.00886121206555</v>
      </c>
      <c r="F108">
        <v>0.93442325859060316</v>
      </c>
      <c r="G108">
        <v>1.0796619227856361</v>
      </c>
      <c r="H108">
        <v>142807450900</v>
      </c>
      <c r="I108">
        <v>1348555454353</v>
      </c>
      <c r="J108">
        <v>1.861503684443178</v>
      </c>
      <c r="K108">
        <v>3.650277420469616</v>
      </c>
      <c r="L108">
        <v>6.2618391961503761</v>
      </c>
      <c r="M108">
        <v>9.2222003936767578</v>
      </c>
      <c r="N108">
        <v>1.376999974250793</v>
      </c>
      <c r="O108">
        <v>51.4</v>
      </c>
      <c r="P108">
        <v>10.3</v>
      </c>
      <c r="Q108">
        <v>40.142899999999997</v>
      </c>
      <c r="R108">
        <v>-1.51</v>
      </c>
      <c r="S108">
        <v>27.362386299850002</v>
      </c>
      <c r="T108">
        <v>2385.6345670351679</v>
      </c>
      <c r="U108">
        <v>2413.8000000000002</v>
      </c>
      <c r="V108">
        <v>10.038915747831197</v>
      </c>
      <c r="W108">
        <v>2404.7321770833337</v>
      </c>
      <c r="X108">
        <v>6.6948799999995572</v>
      </c>
      <c r="Y108">
        <v>-167.48199999999997</v>
      </c>
      <c r="Z108">
        <v>0.98528555271294072</v>
      </c>
      <c r="AA108">
        <v>2349.4351651685479</v>
      </c>
      <c r="AB108">
        <v>3.3034890910869336E-2</v>
      </c>
      <c r="AC108">
        <v>19.824666666666417</v>
      </c>
      <c r="AD108">
        <v>1.6293643240794089</v>
      </c>
      <c r="AE108">
        <v>75.967336945559666</v>
      </c>
      <c r="AF108">
        <v>76.746139051799517</v>
      </c>
      <c r="AG108">
        <v>69.702051954106082</v>
      </c>
      <c r="AH108">
        <v>94.24495647483883</v>
      </c>
      <c r="AI108">
        <v>0</v>
      </c>
      <c r="AJ108">
        <v>6.591798667550071</v>
      </c>
      <c r="AK108">
        <v>66.662432007071175</v>
      </c>
      <c r="AL108">
        <v>59.814779273098878</v>
      </c>
      <c r="AM108">
        <v>0.70911253005196062</v>
      </c>
      <c r="AN108">
        <v>0</v>
      </c>
      <c r="AO108">
        <v>11.90415863398516</v>
      </c>
      <c r="AP108">
        <v>219.40453526390112</v>
      </c>
      <c r="AQ108">
        <v>109.54689739914288</v>
      </c>
      <c r="AR108">
        <v>50</v>
      </c>
      <c r="AS108">
        <v>0.96490656214131909</v>
      </c>
      <c r="AT108">
        <v>9057.635000000002</v>
      </c>
      <c r="AU108">
        <v>54.324689830676476</v>
      </c>
      <c r="AV108">
        <v>17978231161.759998</v>
      </c>
      <c r="AW108">
        <v>21870856136.367378</v>
      </c>
      <c r="AX108">
        <v>1375945273894</v>
      </c>
      <c r="AY108">
        <v>77997200.268054545</v>
      </c>
      <c r="AZ108">
        <v>2404.7321770833337</v>
      </c>
      <c r="BA108">
        <v>2376.1965384615387</v>
      </c>
      <c r="BB108">
        <v>2439.2127500000001</v>
      </c>
      <c r="BC108">
        <v>2530.84222</v>
      </c>
      <c r="BD108">
        <v>2599.4780000000005</v>
      </c>
      <c r="BE108">
        <v>0</v>
      </c>
      <c r="BF108">
        <v>70617767.599999994</v>
      </c>
      <c r="BG108">
        <v>-692963.63918255805</v>
      </c>
      <c r="BH108">
        <v>7.2546896305055686</v>
      </c>
      <c r="BI108">
        <v>27879875.097275216</v>
      </c>
      <c r="BJ108">
        <v>15223665.410842599</v>
      </c>
      <c r="BK108">
        <v>0.65765805701676749</v>
      </c>
      <c r="BL108">
        <v>150.82799999999997</v>
      </c>
      <c r="BM108">
        <v>98.230086000622649</v>
      </c>
      <c r="BN108">
        <v>4.1169456945301603E-3</v>
      </c>
      <c r="BO108">
        <v>0.8571428571428571</v>
      </c>
      <c r="BP108">
        <v>0</v>
      </c>
      <c r="BQ108">
        <v>0.18181818181818182</v>
      </c>
      <c r="BR108">
        <v>0.84920983318700627</v>
      </c>
      <c r="BS108">
        <v>181.55000000000018</v>
      </c>
      <c r="BT108">
        <v>1.1943676728332908</v>
      </c>
      <c r="BU108">
        <v>0.25474232857376095</v>
      </c>
      <c r="BV108">
        <v>-20.063674792616855</v>
      </c>
      <c r="BW108">
        <v>2330.0259999999998</v>
      </c>
    </row>
    <row r="109" spans="1:75" x14ac:dyDescent="0.25">
      <c r="A109" s="1">
        <v>41639</v>
      </c>
      <c r="B109">
        <v>1.0258547035873811</v>
      </c>
      <c r="C109">
        <v>0.93217982573209468</v>
      </c>
      <c r="D109">
        <v>0.96124414132358948</v>
      </c>
      <c r="E109">
        <v>1.067215558968011</v>
      </c>
      <c r="F109">
        <v>0.96976385671232856</v>
      </c>
      <c r="G109">
        <v>1.100490136419459</v>
      </c>
      <c r="H109">
        <v>134591203400</v>
      </c>
      <c r="I109">
        <v>1282214882529</v>
      </c>
      <c r="J109">
        <v>-5.214128489733727</v>
      </c>
      <c r="K109">
        <v>-4.0772893099840886</v>
      </c>
      <c r="L109">
        <v>-2.9720125998921039</v>
      </c>
      <c r="M109">
        <v>8.9216995239257813</v>
      </c>
      <c r="N109">
        <v>1.3400000333786011</v>
      </c>
      <c r="O109">
        <v>51</v>
      </c>
      <c r="P109">
        <v>10</v>
      </c>
      <c r="Q109">
        <v>39.9724</v>
      </c>
      <c r="R109">
        <v>-1.42</v>
      </c>
      <c r="S109">
        <v>17.054913859927282</v>
      </c>
      <c r="T109">
        <v>2361.7577136535856</v>
      </c>
      <c r="U109">
        <v>2300.6812</v>
      </c>
      <c r="V109">
        <v>-28.974325860018325</v>
      </c>
      <c r="W109">
        <v>2325.0475937499996</v>
      </c>
      <c r="X109">
        <v>-70.782020000000102</v>
      </c>
      <c r="Y109">
        <v>129.38699999999972</v>
      </c>
      <c r="Z109">
        <v>-2.783677577362516</v>
      </c>
      <c r="AA109">
        <v>2263.922</v>
      </c>
      <c r="AB109">
        <v>-0.21471676906468984</v>
      </c>
      <c r="AC109">
        <v>12.378333333333103</v>
      </c>
      <c r="AD109">
        <v>0.69138122725219431</v>
      </c>
      <c r="AE109">
        <v>38.549368368974363</v>
      </c>
      <c r="AF109">
        <v>31.914996190827178</v>
      </c>
      <c r="AG109">
        <v>54.487332841386717</v>
      </c>
      <c r="AH109">
        <v>-21.942421259148933</v>
      </c>
      <c r="AI109">
        <v>20.898363636364138</v>
      </c>
      <c r="AJ109">
        <v>-3.1834022468679466</v>
      </c>
      <c r="AK109">
        <v>72.843370066032691</v>
      </c>
      <c r="AL109">
        <v>488.43295792341758</v>
      </c>
      <c r="AM109">
        <v>-0.34841054510105512</v>
      </c>
      <c r="AN109">
        <v>9.9606890682694136</v>
      </c>
      <c r="AO109">
        <v>56.972284314803368</v>
      </c>
      <c r="AP109">
        <v>213.77792551666656</v>
      </c>
      <c r="AQ109">
        <v>75.749801684414223</v>
      </c>
      <c r="AR109">
        <v>58.333333333333336</v>
      </c>
      <c r="AS109">
        <v>0.72146747648946408</v>
      </c>
      <c r="AT109">
        <v>8920.6280000000024</v>
      </c>
      <c r="AU109">
        <v>61.110826896157675</v>
      </c>
      <c r="AV109">
        <v>17690854375.759998</v>
      </c>
      <c r="AW109">
        <v>21587361660.735428</v>
      </c>
      <c r="AX109">
        <v>1345029259894</v>
      </c>
      <c r="AY109">
        <v>-111630960.63167298</v>
      </c>
      <c r="AZ109">
        <v>2325.0475937499996</v>
      </c>
      <c r="BA109">
        <v>2378.4423076923076</v>
      </c>
      <c r="BB109">
        <v>2302.7945</v>
      </c>
      <c r="BC109">
        <v>2467.1485614285716</v>
      </c>
      <c r="BD109">
        <v>2373.9030000000002</v>
      </c>
      <c r="BE109">
        <v>1.1657015767636605</v>
      </c>
      <c r="BF109">
        <v>50787484.799999997</v>
      </c>
      <c r="BG109">
        <v>-5855001.4632778354</v>
      </c>
      <c r="BH109">
        <v>-23.242673188163725</v>
      </c>
      <c r="BI109">
        <v>26950415.466512412</v>
      </c>
      <c r="BJ109">
        <v>7221083.889345767</v>
      </c>
      <c r="BK109">
        <v>-2.929001992049679E-2</v>
      </c>
      <c r="BL109">
        <v>-76.613000000000284</v>
      </c>
      <c r="BM109">
        <v>95.262871485278765</v>
      </c>
      <c r="BN109">
        <v>-1.1538986927855144E-2</v>
      </c>
      <c r="BO109">
        <v>1</v>
      </c>
      <c r="BP109">
        <v>7.6923076923076927E-2</v>
      </c>
      <c r="BQ109">
        <v>0</v>
      </c>
      <c r="BR109">
        <v>0.92307692307692313</v>
      </c>
      <c r="BS109">
        <v>227.06500000000005</v>
      </c>
      <c r="BT109">
        <v>1.0287071965800303</v>
      </c>
      <c r="BU109">
        <v>0.4239628822063744</v>
      </c>
      <c r="BV109">
        <v>19.151303232584635</v>
      </c>
      <c r="BW109">
        <v>2202.4499999999998</v>
      </c>
    </row>
    <row r="110" spans="1:75" x14ac:dyDescent="0.25">
      <c r="A110" s="1">
        <v>41670</v>
      </c>
      <c r="B110">
        <v>1.0011009570751559</v>
      </c>
      <c r="C110">
        <v>0.92813435980292958</v>
      </c>
      <c r="D110">
        <v>0.94792920648023848</v>
      </c>
      <c r="E110">
        <v>1.0560925333151721</v>
      </c>
      <c r="F110">
        <v>0.97911780063111542</v>
      </c>
      <c r="G110">
        <v>1.078616416364242</v>
      </c>
      <c r="H110">
        <v>111873259500</v>
      </c>
      <c r="I110">
        <v>1059754010511</v>
      </c>
      <c r="J110">
        <v>-6.1872730239950773</v>
      </c>
      <c r="K110">
        <v>-3.6767485931813888</v>
      </c>
      <c r="L110">
        <v>1.470843248641462</v>
      </c>
      <c r="M110">
        <v>8.4765996932983398</v>
      </c>
      <c r="N110">
        <v>1.26830005645752</v>
      </c>
      <c r="O110">
        <v>50.5</v>
      </c>
      <c r="P110">
        <v>9.6999999999999993</v>
      </c>
      <c r="Q110">
        <v>39.933399999999999</v>
      </c>
      <c r="R110">
        <v>-1.36</v>
      </c>
      <c r="S110">
        <v>13.739823702492091</v>
      </c>
      <c r="T110">
        <v>2284.2311208151732</v>
      </c>
      <c r="U110">
        <v>2222.3365999999996</v>
      </c>
      <c r="V110">
        <v>-25.094508443139603</v>
      </c>
      <c r="W110">
        <v>2221.8018020833333</v>
      </c>
      <c r="X110">
        <v>-102.89464000000044</v>
      </c>
      <c r="Y110">
        <v>9.4289999999996326</v>
      </c>
      <c r="Z110">
        <v>-1.2258822642030973</v>
      </c>
      <c r="AA110">
        <v>2182.7817630855998</v>
      </c>
      <c r="AB110">
        <v>-0.18862052516018279</v>
      </c>
      <c r="AC110">
        <v>-7.2333333333331211</v>
      </c>
      <c r="AD110">
        <v>-0.41689456129009594</v>
      </c>
      <c r="AE110">
        <v>59.455202845742882</v>
      </c>
      <c r="AF110">
        <v>64.639186497120718</v>
      </c>
      <c r="AG110">
        <v>40.895631019638948</v>
      </c>
      <c r="AH110">
        <v>-5.8374339454445359</v>
      </c>
      <c r="AI110">
        <v>0</v>
      </c>
      <c r="AJ110">
        <v>-0.46980223657679687</v>
      </c>
      <c r="AK110">
        <v>43.80839631271882</v>
      </c>
      <c r="AL110">
        <v>-487.84238682179182</v>
      </c>
      <c r="AM110">
        <v>0.2065500080269721</v>
      </c>
      <c r="AN110">
        <v>0</v>
      </c>
      <c r="AO110">
        <v>54.416880581186987</v>
      </c>
      <c r="AP110">
        <v>197.12387273541052</v>
      </c>
      <c r="AQ110">
        <v>68.312518974418325</v>
      </c>
      <c r="AR110">
        <v>58.333333333333336</v>
      </c>
      <c r="AS110">
        <v>0.72694251751630312</v>
      </c>
      <c r="AT110">
        <v>8785.9390000000003</v>
      </c>
      <c r="AU110">
        <v>47.099353248319524</v>
      </c>
      <c r="AV110">
        <v>17438731464.759998</v>
      </c>
      <c r="AW110">
        <v>21292114954.829388</v>
      </c>
      <c r="AX110">
        <v>1317913763394</v>
      </c>
      <c r="AY110">
        <v>-90342140.743899122</v>
      </c>
      <c r="AZ110">
        <v>2221.8018020833333</v>
      </c>
      <c r="BA110">
        <v>2238.7828076923079</v>
      </c>
      <c r="BB110">
        <v>2227.1367499999997</v>
      </c>
      <c r="BC110">
        <v>2343.0973671428574</v>
      </c>
      <c r="BD110">
        <v>2260.766666666666</v>
      </c>
      <c r="BE110">
        <v>0</v>
      </c>
      <c r="BF110">
        <v>55727213.399999999</v>
      </c>
      <c r="BG110">
        <v>-1152193.9430670738</v>
      </c>
      <c r="BH110">
        <v>0.7028317903092961</v>
      </c>
      <c r="BI110">
        <v>21384252.801779367</v>
      </c>
      <c r="BJ110">
        <v>11076650.778175669</v>
      </c>
      <c r="BK110">
        <v>-6.8737579016001124E-2</v>
      </c>
      <c r="BL110">
        <v>-10.396000000000186</v>
      </c>
      <c r="BM110">
        <v>90.828298657648915</v>
      </c>
      <c r="BN110">
        <v>1.087970214987854E-2</v>
      </c>
      <c r="BO110">
        <v>0.8571428571428571</v>
      </c>
      <c r="BP110">
        <v>8.3333333333333329E-2</v>
      </c>
      <c r="BQ110">
        <v>0.125</v>
      </c>
      <c r="BR110">
        <v>0.83855339669936768</v>
      </c>
      <c r="BS110">
        <v>173.56799999999976</v>
      </c>
      <c r="BT110">
        <v>1.1193290425818259</v>
      </c>
      <c r="BU110">
        <v>0.31189368846567755</v>
      </c>
      <c r="BV110">
        <v>-15.814503295096246</v>
      </c>
      <c r="BW110">
        <v>2178.971</v>
      </c>
    </row>
    <row r="111" spans="1:75" x14ac:dyDescent="0.25">
      <c r="A111" s="1">
        <v>41698</v>
      </c>
      <c r="B111">
        <v>1.0659955937408989</v>
      </c>
      <c r="C111">
        <v>0.97540623487034261</v>
      </c>
      <c r="D111">
        <v>0.99617252529667277</v>
      </c>
      <c r="E111">
        <v>1.070091341279898</v>
      </c>
      <c r="F111">
        <v>0.97915392173645255</v>
      </c>
      <c r="G111">
        <v>1.0928734671073721</v>
      </c>
      <c r="H111">
        <v>135690944300</v>
      </c>
      <c r="I111">
        <v>1262193554585</v>
      </c>
      <c r="J111">
        <v>-0.88158148570578465</v>
      </c>
      <c r="K111">
        <v>-0.14024823697381669</v>
      </c>
      <c r="L111">
        <v>2.329557504267243</v>
      </c>
      <c r="M111">
        <v>8.4623003005981445</v>
      </c>
      <c r="N111">
        <v>1.26800000667572</v>
      </c>
      <c r="O111">
        <v>50.2</v>
      </c>
      <c r="P111">
        <v>8.5</v>
      </c>
      <c r="Q111">
        <v>33.7393</v>
      </c>
      <c r="R111">
        <v>-1.64</v>
      </c>
      <c r="S111">
        <v>19.406669415377607</v>
      </c>
      <c r="T111">
        <v>2260.0042086010621</v>
      </c>
      <c r="U111">
        <v>2173.7804000000001</v>
      </c>
      <c r="V111">
        <v>-20.57407124164456</v>
      </c>
      <c r="W111">
        <v>2208.6643437500002</v>
      </c>
      <c r="X111">
        <v>-24.367179999999735</v>
      </c>
      <c r="Y111">
        <v>-134.93899999999985</v>
      </c>
      <c r="Z111">
        <v>0.35261838305470222</v>
      </c>
      <c r="AA111">
        <v>2286.9669801189889</v>
      </c>
      <c r="AB111">
        <v>-4.5031062596764822E-2</v>
      </c>
      <c r="AC111">
        <v>-23.371333333333041</v>
      </c>
      <c r="AD111">
        <v>-2.7914338439465722</v>
      </c>
      <c r="AE111">
        <v>20.607251702613173</v>
      </c>
      <c r="AF111">
        <v>11.600277049493052</v>
      </c>
      <c r="AG111">
        <v>35.642766450539362</v>
      </c>
      <c r="AH111">
        <v>-107.33763403342448</v>
      </c>
      <c r="AI111">
        <v>-59.115545454545554</v>
      </c>
      <c r="AJ111">
        <v>-4.9001722207043716</v>
      </c>
      <c r="AK111">
        <v>33.03244284576224</v>
      </c>
      <c r="AL111">
        <v>280.18415494937392</v>
      </c>
      <c r="AM111">
        <v>-0.76360660952253334</v>
      </c>
      <c r="AN111">
        <v>9.9091080613322724E-2</v>
      </c>
      <c r="AO111">
        <v>77.076457229371584</v>
      </c>
      <c r="AP111">
        <v>190.08449907903321</v>
      </c>
      <c r="AQ111">
        <v>77.554237247246462</v>
      </c>
      <c r="AR111">
        <v>50</v>
      </c>
      <c r="AS111">
        <v>0.98694185898191145</v>
      </c>
      <c r="AT111">
        <v>8791.6130000000012</v>
      </c>
      <c r="AU111">
        <v>62.405802152869654</v>
      </c>
      <c r="AV111">
        <v>17518373219.759998</v>
      </c>
      <c r="AW111">
        <v>21143472297.370583</v>
      </c>
      <c r="AX111">
        <v>1325877938894</v>
      </c>
      <c r="AY111">
        <v>39277783.149003558</v>
      </c>
      <c r="AZ111">
        <v>2208.6643437500002</v>
      </c>
      <c r="BA111">
        <v>2233.6380769230773</v>
      </c>
      <c r="BB111">
        <v>2159.6035000000002</v>
      </c>
      <c r="BC111">
        <v>2383.1309171428566</v>
      </c>
      <c r="BD111">
        <v>2195.1139999999996</v>
      </c>
      <c r="BE111">
        <v>0.89792049273410135</v>
      </c>
      <c r="BF111">
        <v>85443828</v>
      </c>
      <c r="BG111">
        <v>6879632.9479488377</v>
      </c>
      <c r="BH111">
        <v>16.567965392181812</v>
      </c>
      <c r="BI111">
        <v>34147123.803799242</v>
      </c>
      <c r="BJ111">
        <v>9804636.4303561915</v>
      </c>
      <c r="BK111">
        <v>0.29387757498884554</v>
      </c>
      <c r="BL111">
        <v>-112.27500000000009</v>
      </c>
      <c r="BM111">
        <v>90.413171702250821</v>
      </c>
      <c r="BN111">
        <v>-5.7394576248017075E-2</v>
      </c>
      <c r="BO111">
        <v>0.8571428571428571</v>
      </c>
      <c r="BP111">
        <v>0</v>
      </c>
      <c r="BQ111">
        <v>0.16666666666666666</v>
      </c>
      <c r="BR111">
        <v>0.82225063938618936</v>
      </c>
      <c r="BS111">
        <v>198.15000000000009</v>
      </c>
      <c r="BT111">
        <v>1.2665162334562463</v>
      </c>
      <c r="BU111">
        <v>0.26190456399113532</v>
      </c>
      <c r="BV111">
        <v>45.344703030337271</v>
      </c>
      <c r="BW111">
        <v>2146.3049999999998</v>
      </c>
    </row>
    <row r="112" spans="1:75" x14ac:dyDescent="0.25">
      <c r="A112" s="1">
        <v>41729</v>
      </c>
      <c r="B112">
        <v>1.0093458459814519</v>
      </c>
      <c r="C112">
        <v>0.95577179704559567</v>
      </c>
      <c r="D112">
        <v>0.98730304470246411</v>
      </c>
      <c r="E112">
        <v>1.022326277020275</v>
      </c>
      <c r="F112">
        <v>0.96806325289276229</v>
      </c>
      <c r="G112">
        <v>1.0560531803736619</v>
      </c>
      <c r="H112">
        <v>146197162200</v>
      </c>
      <c r="I112">
        <v>1264032254757</v>
      </c>
      <c r="J112">
        <v>9.9841496502484084E-2</v>
      </c>
      <c r="K112">
        <v>-2.032159463529815</v>
      </c>
      <c r="L112">
        <v>-3.4053173484737802</v>
      </c>
      <c r="M112">
        <v>8.2348003387451172</v>
      </c>
      <c r="N112">
        <v>1.233100056648254</v>
      </c>
      <c r="O112">
        <v>50.3</v>
      </c>
      <c r="P112">
        <v>8.8000000000000007</v>
      </c>
      <c r="Q112">
        <v>20.873000000000001</v>
      </c>
      <c r="R112">
        <v>-2</v>
      </c>
      <c r="S112">
        <v>21.255908939279305</v>
      </c>
      <c r="T112">
        <v>2197.2875612936668</v>
      </c>
      <c r="U112">
        <v>2159.8928000000005</v>
      </c>
      <c r="V112">
        <v>-13.33534576136617</v>
      </c>
      <c r="W112">
        <v>2152.2278958333336</v>
      </c>
      <c r="X112">
        <v>-47.849540000000161</v>
      </c>
      <c r="Y112">
        <v>-262.73199999999997</v>
      </c>
      <c r="Z112">
        <v>-0.30950930214757777</v>
      </c>
      <c r="AA112">
        <v>2107.3792181278595</v>
      </c>
      <c r="AB112">
        <v>-0.11007490351690329</v>
      </c>
      <c r="AC112">
        <v>-11.344000000000051</v>
      </c>
      <c r="AD112">
        <v>3.4955990408076232E-2</v>
      </c>
      <c r="AE112">
        <v>66.729826328432708</v>
      </c>
      <c r="AF112">
        <v>71.714303020355828</v>
      </c>
      <c r="AG112">
        <v>46.330563859561011</v>
      </c>
      <c r="AH112">
        <v>21.613126479222011</v>
      </c>
      <c r="AI112">
        <v>-1.3153636363640544</v>
      </c>
      <c r="AJ112">
        <v>0.27902200265097776</v>
      </c>
      <c r="AK112">
        <v>17.836035787481482</v>
      </c>
      <c r="AL112">
        <v>-172.36476057726779</v>
      </c>
      <c r="AM112">
        <v>0.26490903413980449</v>
      </c>
      <c r="AN112">
        <v>-19.889253215567994</v>
      </c>
      <c r="AO112">
        <v>39.730243027468227</v>
      </c>
      <c r="AP112">
        <v>170.19409185544723</v>
      </c>
      <c r="AQ112">
        <v>60.741108162893575</v>
      </c>
      <c r="AR112">
        <v>33.333333333333329</v>
      </c>
      <c r="AS112">
        <v>0.95654823571123282</v>
      </c>
      <c r="AT112">
        <v>8728.8660000000054</v>
      </c>
      <c r="AU112">
        <v>53.961261981634436</v>
      </c>
      <c r="AV112">
        <v>17274420267.759998</v>
      </c>
      <c r="AW112">
        <v>21208360777.180939</v>
      </c>
      <c r="AX112">
        <v>1333471995694</v>
      </c>
      <c r="AY112">
        <v>87721012.458158359</v>
      </c>
      <c r="AZ112">
        <v>2152.2278958333336</v>
      </c>
      <c r="BA112">
        <v>2152.1956923076923</v>
      </c>
      <c r="BB112">
        <v>2155.2955000000002</v>
      </c>
      <c r="BC112">
        <v>2271.5139014285714</v>
      </c>
      <c r="BD112">
        <v>2219.5616666666665</v>
      </c>
      <c r="BE112">
        <v>0.70916256907247477</v>
      </c>
      <c r="BF112">
        <v>68394475.799999997</v>
      </c>
      <c r="BG112">
        <v>-752766.08409106254</v>
      </c>
      <c r="BH112">
        <v>-3.3335310146485124</v>
      </c>
      <c r="BI112">
        <v>23658524.616560418</v>
      </c>
      <c r="BJ112">
        <v>18885257.697679151</v>
      </c>
      <c r="BK112">
        <v>0.35348920875517637</v>
      </c>
      <c r="BL112">
        <v>5.9719999999997526</v>
      </c>
      <c r="BM112">
        <v>97.840431530775462</v>
      </c>
      <c r="BN112">
        <v>3.8074737746965253E-3</v>
      </c>
      <c r="BO112">
        <v>1</v>
      </c>
      <c r="BP112">
        <v>0</v>
      </c>
      <c r="BQ112">
        <v>0.1</v>
      </c>
      <c r="BR112">
        <v>0.80641821946169778</v>
      </c>
      <c r="BS112">
        <v>116.46500000000015</v>
      </c>
      <c r="BT112">
        <v>1.3245903253934381</v>
      </c>
      <c r="BU112">
        <v>0.35179072497644104</v>
      </c>
      <c r="BV112">
        <v>1.8188851530802759</v>
      </c>
      <c r="BW112">
        <v>2158.6590000000001</v>
      </c>
    </row>
    <row r="113" spans="1:75" x14ac:dyDescent="0.25">
      <c r="A113" s="1">
        <v>41759</v>
      </c>
      <c r="B113">
        <v>1.068584146134961</v>
      </c>
      <c r="C113">
        <v>0.99443303383795523</v>
      </c>
      <c r="D113">
        <v>1.006970136449914</v>
      </c>
      <c r="E113">
        <v>1.061187524291701</v>
      </c>
      <c r="F113">
        <v>0.98754967783239489</v>
      </c>
      <c r="G113">
        <v>1.0745662199201329</v>
      </c>
      <c r="H113">
        <v>130384356900</v>
      </c>
      <c r="I113">
        <v>1172590906130</v>
      </c>
      <c r="J113">
        <v>1.9801703253482961</v>
      </c>
      <c r="K113">
        <v>-0.11692445647338839</v>
      </c>
      <c r="L113">
        <v>-1.9363443019411839</v>
      </c>
      <c r="M113">
        <v>8.0988998413085938</v>
      </c>
      <c r="N113">
        <v>1.1779999732971189</v>
      </c>
      <c r="O113">
        <v>50.4</v>
      </c>
      <c r="P113">
        <v>8.8000000000000007</v>
      </c>
      <c r="Q113">
        <v>35.694000000000003</v>
      </c>
      <c r="R113">
        <v>-2.3018999999999998</v>
      </c>
      <c r="S113">
        <v>25.769931482434956</v>
      </c>
      <c r="T113">
        <v>2200.4326839388505</v>
      </c>
      <c r="U113">
        <v>2162.0796</v>
      </c>
      <c r="V113">
        <v>-7.1208780430861225</v>
      </c>
      <c r="W113">
        <v>2176.8277395833329</v>
      </c>
      <c r="X113">
        <v>1.8160600000001068</v>
      </c>
      <c r="Y113">
        <v>-215.05899999999974</v>
      </c>
      <c r="Z113">
        <v>-0.17370676188531772</v>
      </c>
      <c r="AA113">
        <v>2215.9260455652607</v>
      </c>
      <c r="AB113">
        <v>6.8868717325764363E-3</v>
      </c>
      <c r="AC113">
        <v>-16.811666666666497</v>
      </c>
      <c r="AD113">
        <v>-1.5074763178326622</v>
      </c>
      <c r="AE113">
        <v>20.500695345753595</v>
      </c>
      <c r="AF113">
        <v>12.243005284848254</v>
      </c>
      <c r="AG113">
        <v>35.408430931431695</v>
      </c>
      <c r="AH113">
        <v>-95.388700758008127</v>
      </c>
      <c r="AI113">
        <v>-29.606181818181994</v>
      </c>
      <c r="AJ113">
        <v>-4.8467499745439051</v>
      </c>
      <c r="AK113">
        <v>36.201189403458912</v>
      </c>
      <c r="AL113">
        <v>57.502983498783145</v>
      </c>
      <c r="AM113">
        <v>-0.66018709234466111</v>
      </c>
      <c r="AN113">
        <v>-27.190836816536958</v>
      </c>
      <c r="AO113">
        <v>82.00131259961681</v>
      </c>
      <c r="AP113">
        <v>252.79512849860799</v>
      </c>
      <c r="AQ113">
        <v>97.025514134162378</v>
      </c>
      <c r="AR113">
        <v>41.666666666666671</v>
      </c>
      <c r="AS113">
        <v>1.118324517251932</v>
      </c>
      <c r="AT113">
        <v>8732.5220000000063</v>
      </c>
      <c r="AU113">
        <v>36.866269875016791</v>
      </c>
      <c r="AV113">
        <v>17255147892.759998</v>
      </c>
      <c r="AW113">
        <v>21378581886.993324</v>
      </c>
      <c r="AX113">
        <v>1359486863994</v>
      </c>
      <c r="AY113">
        <v>65236931.777136236</v>
      </c>
      <c r="AZ113">
        <v>2176.8277395833329</v>
      </c>
      <c r="BA113">
        <v>2195.505461538462</v>
      </c>
      <c r="BB113">
        <v>2152.0254999999997</v>
      </c>
      <c r="BC113">
        <v>2335.0027528571432</v>
      </c>
      <c r="BD113">
        <v>2185.5223333333338</v>
      </c>
      <c r="BE113">
        <v>0.86596462900841176</v>
      </c>
      <c r="BF113">
        <v>51865807.200000003</v>
      </c>
      <c r="BG113">
        <v>-5709402.9201212879</v>
      </c>
      <c r="BH113">
        <v>-18.790122103331029</v>
      </c>
      <c r="BI113">
        <v>19489656.958444659</v>
      </c>
      <c r="BJ113">
        <v>6001534.5044583054</v>
      </c>
      <c r="BK113">
        <v>0.52899528389960515</v>
      </c>
      <c r="BL113">
        <v>-109.95399999999972</v>
      </c>
      <c r="BM113">
        <v>94.57672966060035</v>
      </c>
      <c r="BN113">
        <v>-2.9730272747744309E-2</v>
      </c>
      <c r="BO113">
        <v>0.7142857142857143</v>
      </c>
      <c r="BP113">
        <v>0.125</v>
      </c>
      <c r="BQ113">
        <v>0.16666666666666666</v>
      </c>
      <c r="BR113">
        <v>0.7757997258915813</v>
      </c>
      <c r="BS113">
        <v>158.95900000000029</v>
      </c>
      <c r="BT113">
        <v>0.94140780155893866</v>
      </c>
      <c r="BU113">
        <v>0.29756105927552134</v>
      </c>
      <c r="BV113">
        <v>-15.243263712766597</v>
      </c>
      <c r="BW113">
        <v>2156.4639999999999</v>
      </c>
    </row>
    <row r="114" spans="1:75" x14ac:dyDescent="0.25">
      <c r="A114" s="1">
        <v>41790</v>
      </c>
      <c r="B114">
        <v>1.0150776506441079</v>
      </c>
      <c r="C114">
        <v>0.97394952127437184</v>
      </c>
      <c r="D114">
        <v>1.0017996924634971</v>
      </c>
      <c r="E114">
        <v>1.0132541048679691</v>
      </c>
      <c r="F114">
        <v>0.97219986051239449</v>
      </c>
      <c r="G114">
        <v>1.0422281940402021</v>
      </c>
      <c r="H114">
        <v>94277284100</v>
      </c>
      <c r="I114">
        <v>800580601579</v>
      </c>
      <c r="J114">
        <v>-0.85041021990783783</v>
      </c>
      <c r="K114">
        <v>0.37896194952862228</v>
      </c>
      <c r="L114">
        <v>1.674592490514226</v>
      </c>
      <c r="M114">
        <v>8.1621999740600586</v>
      </c>
      <c r="N114">
        <v>1.1871999502182009</v>
      </c>
      <c r="O114">
        <v>50.8</v>
      </c>
      <c r="P114">
        <v>8.6999999999999993</v>
      </c>
      <c r="Q114">
        <v>36.575200000000002</v>
      </c>
      <c r="R114">
        <v>-2.0042</v>
      </c>
      <c r="S114">
        <v>17.917538258858428</v>
      </c>
      <c r="T114">
        <v>2174.6954612075456</v>
      </c>
      <c r="U114">
        <v>2156.8472000000002</v>
      </c>
      <c r="V114">
        <v>-6.0496942102040521</v>
      </c>
      <c r="W114">
        <v>2152.1591874999999</v>
      </c>
      <c r="X114">
        <v>-28.856359999999313</v>
      </c>
      <c r="Y114">
        <v>-282.48</v>
      </c>
      <c r="Z114">
        <v>-0.44100897699324781</v>
      </c>
      <c r="AA114">
        <v>2131.4563327999999</v>
      </c>
      <c r="AB114">
        <v>-6.680140102239103E-2</v>
      </c>
      <c r="AC114">
        <v>4.8849999999993088</v>
      </c>
      <c r="AD114">
        <v>0.61116920816038667</v>
      </c>
      <c r="AE114">
        <v>71.787689079066467</v>
      </c>
      <c r="AF114">
        <v>79.249527595013163</v>
      </c>
      <c r="AG114">
        <v>54.36363363562311</v>
      </c>
      <c r="AH114">
        <v>36.419853075167616</v>
      </c>
      <c r="AI114">
        <v>0</v>
      </c>
      <c r="AJ114">
        <v>-0.73228710368205374</v>
      </c>
      <c r="AK114">
        <v>57.837668427171032</v>
      </c>
      <c r="AL114">
        <v>-173.19714457078544</v>
      </c>
      <c r="AM114">
        <v>-2.8302252549130349E-2</v>
      </c>
      <c r="AN114">
        <v>0</v>
      </c>
      <c r="AO114">
        <v>32.284371752586608</v>
      </c>
      <c r="AP114">
        <v>204.12097164305894</v>
      </c>
      <c r="AQ114">
        <v>90.722616740321968</v>
      </c>
      <c r="AR114">
        <v>66.666666666666657</v>
      </c>
      <c r="AS114">
        <v>0.75577695508818377</v>
      </c>
      <c r="AT114">
        <v>8697.5030000000042</v>
      </c>
      <c r="AU114">
        <v>34.972297256607277</v>
      </c>
      <c r="AV114">
        <v>17154798821.76</v>
      </c>
      <c r="AW114">
        <v>21449493123.27116</v>
      </c>
      <c r="AX114">
        <v>1353617194094</v>
      </c>
      <c r="AY114">
        <v>-105249305.89040795</v>
      </c>
      <c r="AZ114">
        <v>2152.1591874999999</v>
      </c>
      <c r="BA114">
        <v>2152.8168461538462</v>
      </c>
      <c r="BB114">
        <v>2160.8362500000003</v>
      </c>
      <c r="BC114">
        <v>2276.5466300000003</v>
      </c>
      <c r="BD114">
        <v>2216.5453333333335</v>
      </c>
      <c r="BE114">
        <v>0</v>
      </c>
      <c r="BF114">
        <v>42863901.200000003</v>
      </c>
      <c r="BG114">
        <v>-4280422.0069524292</v>
      </c>
      <c r="BH114">
        <v>-13.931660555059674</v>
      </c>
      <c r="BI114">
        <v>19502238.99771088</v>
      </c>
      <c r="BJ114">
        <v>4582093.535652319</v>
      </c>
      <c r="BK114">
        <v>-6.1203558346417442E-2</v>
      </c>
      <c r="BL114">
        <v>-15.907999999999902</v>
      </c>
      <c r="BM114">
        <v>100.85733675126851</v>
      </c>
      <c r="BN114">
        <v>1.9161460613300253E-2</v>
      </c>
      <c r="BO114">
        <v>0.8571428571428571</v>
      </c>
      <c r="BP114">
        <v>8.3333333333333329E-2</v>
      </c>
      <c r="BQ114">
        <v>0</v>
      </c>
      <c r="BR114">
        <v>0.76070310753409343</v>
      </c>
      <c r="BS114">
        <v>88.531999999999698</v>
      </c>
      <c r="BT114">
        <v>0.83220005084637128</v>
      </c>
      <c r="BU114">
        <v>0.22025782887478357</v>
      </c>
      <c r="BV114">
        <v>-4.1583149550192449</v>
      </c>
      <c r="BW114">
        <v>2165.1179999999999</v>
      </c>
    </row>
    <row r="115" spans="1:75" x14ac:dyDescent="0.25">
      <c r="A115" s="1">
        <v>41820</v>
      </c>
      <c r="B115">
        <v>1.0179376541035581</v>
      </c>
      <c r="C115">
        <v>0.98130967167831529</v>
      </c>
      <c r="D115">
        <v>1.0034658237704159</v>
      </c>
      <c r="E115">
        <v>1.0144218467538491</v>
      </c>
      <c r="F115">
        <v>0.97792037200743798</v>
      </c>
      <c r="G115">
        <v>1.037325610337253</v>
      </c>
      <c r="H115">
        <v>91931584900</v>
      </c>
      <c r="I115">
        <v>818299290770</v>
      </c>
      <c r="J115">
        <v>2.0848851896237971E-2</v>
      </c>
      <c r="K115">
        <v>0.97182822246384415</v>
      </c>
      <c r="L115">
        <v>2.4982777252288808</v>
      </c>
      <c r="M115">
        <v>8.2600002288818359</v>
      </c>
      <c r="N115">
        <v>1.2425999641418459</v>
      </c>
      <c r="O115">
        <v>51</v>
      </c>
      <c r="P115">
        <v>8.8000000000000007</v>
      </c>
      <c r="Q115">
        <v>36.903399999999998</v>
      </c>
      <c r="R115">
        <v>-1.4463999999999999</v>
      </c>
      <c r="S115">
        <v>20.874387795359681</v>
      </c>
      <c r="T115">
        <v>2162.8499500312059</v>
      </c>
      <c r="U115">
        <v>2148.5288</v>
      </c>
      <c r="V115">
        <v>-1.71699302518482</v>
      </c>
      <c r="W115">
        <v>2151.4513229166664</v>
      </c>
      <c r="X115">
        <v>-9.3336600000002363</v>
      </c>
      <c r="Y115">
        <v>-164.9079999999999</v>
      </c>
      <c r="Z115">
        <v>6.9511925006058572E-2</v>
      </c>
      <c r="AA115">
        <v>2186.4931150743441</v>
      </c>
      <c r="AB115">
        <v>-1.2200411714729352E-2</v>
      </c>
      <c r="AC115">
        <v>8.6916666666661513</v>
      </c>
      <c r="AD115">
        <v>0.55350176481516444</v>
      </c>
      <c r="AE115">
        <v>52.889636275280033</v>
      </c>
      <c r="AF115">
        <v>40.386478578451744</v>
      </c>
      <c r="AG115">
        <v>62.376238479004321</v>
      </c>
      <c r="AH115">
        <v>40.883879932821813</v>
      </c>
      <c r="AI115">
        <v>14.012727272727261</v>
      </c>
      <c r="AJ115">
        <v>0.54369581268778755</v>
      </c>
      <c r="AK115">
        <v>77.872864211795104</v>
      </c>
      <c r="AL115">
        <v>238.83400627788319</v>
      </c>
      <c r="AM115">
        <v>-0.56559314297306884</v>
      </c>
      <c r="AN115">
        <v>26.212955316180555</v>
      </c>
      <c r="AO115">
        <v>40.633743249398123</v>
      </c>
      <c r="AP115">
        <v>241.30632375140982</v>
      </c>
      <c r="AQ115">
        <v>111.52229804471547</v>
      </c>
      <c r="AR115">
        <v>58.333333333333336</v>
      </c>
      <c r="AS115">
        <v>1.2773436622305454</v>
      </c>
      <c r="AT115">
        <v>8683.7910000000084</v>
      </c>
      <c r="AU115">
        <v>55.064409567246926</v>
      </c>
      <c r="AV115">
        <v>17122425776.76</v>
      </c>
      <c r="AW115">
        <v>21495771294.072044</v>
      </c>
      <c r="AX115">
        <v>1366754845194</v>
      </c>
      <c r="AY115">
        <v>109484711.19867842</v>
      </c>
      <c r="AZ115">
        <v>2151.4513229166664</v>
      </c>
      <c r="BA115">
        <v>2151.7032692307689</v>
      </c>
      <c r="BB115">
        <v>2149.7422499999998</v>
      </c>
      <c r="BC115">
        <v>2282.9807542857138</v>
      </c>
      <c r="BD115">
        <v>2204.2653333333333</v>
      </c>
      <c r="BE115">
        <v>1.2565540320805946</v>
      </c>
      <c r="BF115">
        <v>45841741.200000003</v>
      </c>
      <c r="BG115">
        <v>38846.675165319444</v>
      </c>
      <c r="BH115">
        <v>8.0475397179005608</v>
      </c>
      <c r="BI115">
        <v>24545675.965800378</v>
      </c>
      <c r="BJ115">
        <v>6078661.9140657922</v>
      </c>
      <c r="BK115">
        <v>0.41149031367508665</v>
      </c>
      <c r="BL115">
        <v>11.708000000000084</v>
      </c>
      <c r="BM115">
        <v>96.98063986712809</v>
      </c>
      <c r="BN115">
        <v>-2.0998546325392848E-3</v>
      </c>
      <c r="BO115">
        <v>1</v>
      </c>
      <c r="BP115">
        <v>0</v>
      </c>
      <c r="BQ115">
        <v>8.3333333333333329E-2</v>
      </c>
      <c r="BR115">
        <v>0.81707465594933626</v>
      </c>
      <c r="BS115">
        <v>79.029999999999745</v>
      </c>
      <c r="BT115">
        <v>0.74388836983463025</v>
      </c>
      <c r="BU115">
        <v>0.17650783642831752</v>
      </c>
      <c r="BV115">
        <v>-19.326449220227559</v>
      </c>
      <c r="BW115">
        <v>2350.2510000000002</v>
      </c>
    </row>
    <row r="116" spans="1:75" x14ac:dyDescent="0.25">
      <c r="A116" s="1">
        <v>41851</v>
      </c>
      <c r="B116">
        <v>1.0836032102172271</v>
      </c>
      <c r="C116">
        <v>0.98413976772071166</v>
      </c>
      <c r="D116">
        <v>1.0834649103194309</v>
      </c>
      <c r="E116">
        <v>1.0001276459407951</v>
      </c>
      <c r="F116">
        <v>0.90832638726672166</v>
      </c>
      <c r="G116">
        <v>1.1010663787389421</v>
      </c>
      <c r="H116">
        <v>183761345900</v>
      </c>
      <c r="I116">
        <v>1568007902795</v>
      </c>
      <c r="J116">
        <v>9.4064712409901432</v>
      </c>
      <c r="K116">
        <v>8.5259665734891179</v>
      </c>
      <c r="L116">
        <v>8.4624256956159272</v>
      </c>
      <c r="M116">
        <v>8.8503999710083008</v>
      </c>
      <c r="N116">
        <v>1.3582999706268311</v>
      </c>
      <c r="O116">
        <v>51.7</v>
      </c>
      <c r="P116">
        <v>9.1999999999999993</v>
      </c>
      <c r="Q116">
        <v>36.829799999999999</v>
      </c>
      <c r="R116">
        <v>-1.1092</v>
      </c>
      <c r="S116">
        <v>32.284995864689549</v>
      </c>
      <c r="T116">
        <v>2204.2167864120506</v>
      </c>
      <c r="U116">
        <v>2317.5964000000004</v>
      </c>
      <c r="V116">
        <v>43.31692244811893</v>
      </c>
      <c r="W116">
        <v>2270.3462291666665</v>
      </c>
      <c r="X116">
        <v>78.868079999999281</v>
      </c>
      <c r="Y116">
        <v>147.80100000000039</v>
      </c>
      <c r="Z116">
        <v>1.805113825340311</v>
      </c>
      <c r="AA116">
        <v>2238.1363687077342</v>
      </c>
      <c r="AB116">
        <v>0.23562568112272184</v>
      </c>
      <c r="AC116">
        <v>30.377500000000055</v>
      </c>
      <c r="AD116">
        <v>4.9457237380071142</v>
      </c>
      <c r="AE116">
        <v>94.008051234615451</v>
      </c>
      <c r="AF116">
        <v>94.771975777629393</v>
      </c>
      <c r="AG116">
        <v>89.464304930488964</v>
      </c>
      <c r="AH116">
        <v>123.35529484364729</v>
      </c>
      <c r="AI116">
        <v>104.52054545454621</v>
      </c>
      <c r="AJ116">
        <v>8.0587096133474621</v>
      </c>
      <c r="AK116">
        <v>56.515521765715427</v>
      </c>
      <c r="AL116">
        <v>515.60182067671008</v>
      </c>
      <c r="AM116">
        <v>0.9862575855770932</v>
      </c>
      <c r="AN116">
        <v>54.545285045912117</v>
      </c>
      <c r="AO116">
        <v>0.14614683860016997</v>
      </c>
      <c r="AP116">
        <v>498.68049291857625</v>
      </c>
      <c r="AQ116">
        <v>376.98460166592656</v>
      </c>
      <c r="AR116">
        <v>83.333333333333343</v>
      </c>
      <c r="AS116">
        <v>2.6955838070644669</v>
      </c>
      <c r="AT116">
        <v>8914.1320000000051</v>
      </c>
      <c r="AU116">
        <v>55.509317925384053</v>
      </c>
      <c r="AV116">
        <v>17883623809.759998</v>
      </c>
      <c r="AW116">
        <v>22572085518.26033</v>
      </c>
      <c r="AX116">
        <v>1442874648494</v>
      </c>
      <c r="AY116">
        <v>683344849.09033704</v>
      </c>
      <c r="AZ116">
        <v>2270.3462291666665</v>
      </c>
      <c r="BA116">
        <v>2199.0665384615386</v>
      </c>
      <c r="BB116">
        <v>2324.7794999999996</v>
      </c>
      <c r="BC116">
        <v>2363.8482300000005</v>
      </c>
      <c r="BD116">
        <v>2532.8119999999999</v>
      </c>
      <c r="BE116">
        <v>0.84649800070679848</v>
      </c>
      <c r="BF116">
        <v>129424482.59999999</v>
      </c>
      <c r="BG116">
        <v>19681513.721226063</v>
      </c>
      <c r="BH116">
        <v>22.855763034486813</v>
      </c>
      <c r="BI116">
        <v>42304312.557629541</v>
      </c>
      <c r="BJ116">
        <v>37036446.774218187</v>
      </c>
      <c r="BK116">
        <v>0.78943494970970418</v>
      </c>
      <c r="BL116">
        <v>175.27500000000009</v>
      </c>
      <c r="BM116">
        <v>110.0353714233545</v>
      </c>
      <c r="BN116">
        <v>7.9186010345278196E-2</v>
      </c>
      <c r="BO116">
        <v>0.8571428571428571</v>
      </c>
      <c r="BP116">
        <v>0.2</v>
      </c>
      <c r="BQ116">
        <v>0.2</v>
      </c>
      <c r="BR116">
        <v>0.98412698412698396</v>
      </c>
      <c r="BS116">
        <v>215.75599999999986</v>
      </c>
      <c r="BT116">
        <v>0.82842807940503616</v>
      </c>
      <c r="BU116">
        <v>0.5741378534423679</v>
      </c>
      <c r="BV116">
        <v>62.955358349975675</v>
      </c>
      <c r="BW116">
        <v>2338.2869999999998</v>
      </c>
    </row>
    <row r="117" spans="1:75" x14ac:dyDescent="0.25">
      <c r="A117" s="1">
        <v>41882</v>
      </c>
      <c r="B117">
        <v>1.016891570104052</v>
      </c>
      <c r="C117">
        <v>0.98650792938916232</v>
      </c>
      <c r="D117">
        <v>0.99874424820831131</v>
      </c>
      <c r="E117">
        <v>1.018170139080447</v>
      </c>
      <c r="F117">
        <v>0.98774829608170434</v>
      </c>
      <c r="G117">
        <v>1.0307991855004179</v>
      </c>
      <c r="H117">
        <v>206489532200</v>
      </c>
      <c r="I117">
        <v>1812571194446</v>
      </c>
      <c r="J117">
        <v>-2.5010373974856952</v>
      </c>
      <c r="K117">
        <v>0.73556318759715467</v>
      </c>
      <c r="L117">
        <v>4.0129714391085702</v>
      </c>
      <c r="M117">
        <v>8.5487003326416016</v>
      </c>
      <c r="N117">
        <v>1.283499956130981</v>
      </c>
      <c r="O117">
        <v>51.1</v>
      </c>
      <c r="P117">
        <v>9</v>
      </c>
      <c r="Q117">
        <v>36.737000000000002</v>
      </c>
      <c r="R117">
        <v>-0.86880000000000002</v>
      </c>
      <c r="S117">
        <v>34.862643012273651</v>
      </c>
      <c r="T117">
        <v>2273.2351544849075</v>
      </c>
      <c r="U117">
        <v>2328.8229999999999</v>
      </c>
      <c r="V117">
        <v>18.059501443977297</v>
      </c>
      <c r="W117">
        <v>2339.2045312499999</v>
      </c>
      <c r="X117">
        <v>89.093419999999696</v>
      </c>
      <c r="Y117">
        <v>159.3159999999998</v>
      </c>
      <c r="Z117">
        <v>0.17406798386686861</v>
      </c>
      <c r="AA117">
        <v>2364.155085632</v>
      </c>
      <c r="AB117">
        <v>0.14512072991394934</v>
      </c>
      <c r="AC117">
        <v>-9.1931666666669116</v>
      </c>
      <c r="AD117">
        <v>-0.41286888562029933</v>
      </c>
      <c r="AE117">
        <v>27.959981535688598</v>
      </c>
      <c r="AF117">
        <v>15.388838845052282</v>
      </c>
      <c r="AG117">
        <v>49.377882475498517</v>
      </c>
      <c r="AH117">
        <v>-96.035259884457219</v>
      </c>
      <c r="AI117">
        <v>0</v>
      </c>
      <c r="AJ117">
        <v>-0.87388152364173111</v>
      </c>
      <c r="AK117">
        <v>39.826697269999336</v>
      </c>
      <c r="AL117">
        <v>273.48291572969703</v>
      </c>
      <c r="AM117">
        <v>-0.47725757110647699</v>
      </c>
      <c r="AN117">
        <v>0</v>
      </c>
      <c r="AO117">
        <v>59.17052661583454</v>
      </c>
      <c r="AP117">
        <v>230.7939648070886</v>
      </c>
      <c r="AQ117">
        <v>158.54727857094301</v>
      </c>
      <c r="AR117">
        <v>58.333333333333336</v>
      </c>
      <c r="AS117">
        <v>1.1743800202208803</v>
      </c>
      <c r="AT117">
        <v>8895.0350000000017</v>
      </c>
      <c r="AU117">
        <v>45.559608984167966</v>
      </c>
      <c r="AV117">
        <v>17699060707.759998</v>
      </c>
      <c r="AW117">
        <v>22468021360.877907</v>
      </c>
      <c r="AX117">
        <v>1424516700094</v>
      </c>
      <c r="AY117">
        <v>42865225.666143276</v>
      </c>
      <c r="AZ117">
        <v>2339.2045312499999</v>
      </c>
      <c r="BA117">
        <v>2343.8939999999998</v>
      </c>
      <c r="BB117">
        <v>2317.1395000000002</v>
      </c>
      <c r="BC117">
        <v>2490.37354</v>
      </c>
      <c r="BD117">
        <v>2350.5763333333334</v>
      </c>
      <c r="BE117">
        <v>0</v>
      </c>
      <c r="BF117">
        <v>78519247.599999994</v>
      </c>
      <c r="BG117">
        <v>-4311797.9379292866</v>
      </c>
      <c r="BH117">
        <v>-14.172905046406775</v>
      </c>
      <c r="BI117">
        <v>26321472.01515425</v>
      </c>
      <c r="BJ117">
        <v>17587756.416941345</v>
      </c>
      <c r="BK117">
        <v>8.9254666791598963E-2</v>
      </c>
      <c r="BL117">
        <v>-20.614000000000033</v>
      </c>
      <c r="BM117">
        <v>109.43301654070309</v>
      </c>
      <c r="BN117">
        <v>-1.527650151901702E-2</v>
      </c>
      <c r="BO117">
        <v>1</v>
      </c>
      <c r="BP117">
        <v>0.1</v>
      </c>
      <c r="BQ117">
        <v>0.1</v>
      </c>
      <c r="BR117">
        <v>0.93509615384615385</v>
      </c>
      <c r="BS117">
        <v>71.134999999999764</v>
      </c>
      <c r="BT117">
        <v>1.0163611965011421</v>
      </c>
      <c r="BU117">
        <v>0.34120189382816968</v>
      </c>
      <c r="BV117">
        <v>-18.291811056454016</v>
      </c>
      <c r="BW117">
        <v>2450.9879999999998</v>
      </c>
    </row>
    <row r="118" spans="1:75" x14ac:dyDescent="0.25">
      <c r="A118" s="1">
        <v>41912</v>
      </c>
      <c r="B118">
        <v>1.052006365005286</v>
      </c>
      <c r="C118">
        <v>0.99897690015698926</v>
      </c>
      <c r="D118">
        <v>1.047016884351271</v>
      </c>
      <c r="E118">
        <v>1.00476542520812</v>
      </c>
      <c r="F118">
        <v>0.95411727841996796</v>
      </c>
      <c r="G118">
        <v>1.053083774850013</v>
      </c>
      <c r="H118">
        <v>249498249600</v>
      </c>
      <c r="I118">
        <v>2208334005342</v>
      </c>
      <c r="J118">
        <v>2.429228399199634</v>
      </c>
      <c r="K118">
        <v>6.5843196241319291</v>
      </c>
      <c r="L118">
        <v>11.0264982399022</v>
      </c>
      <c r="M118">
        <v>8.8759002685546875</v>
      </c>
      <c r="N118">
        <v>1.335600018501282</v>
      </c>
      <c r="O118">
        <v>51.1</v>
      </c>
      <c r="P118">
        <v>6.9</v>
      </c>
      <c r="Q118">
        <v>38.058399999999999</v>
      </c>
      <c r="R118">
        <v>-1.2038</v>
      </c>
      <c r="S118">
        <v>39.656972851681651</v>
      </c>
      <c r="T118">
        <v>2367.9388057381875</v>
      </c>
      <c r="U118">
        <v>2442.9634000000001</v>
      </c>
      <c r="V118">
        <v>22.855682686392356</v>
      </c>
      <c r="W118">
        <v>2427.6125937499996</v>
      </c>
      <c r="X118">
        <v>55.06577999999945</v>
      </c>
      <c r="Y118">
        <v>304.68299999999999</v>
      </c>
      <c r="Z118">
        <v>0.77371853828493575</v>
      </c>
      <c r="AA118">
        <v>2385.5521099264001</v>
      </c>
      <c r="AB118">
        <v>0.12140847501140954</v>
      </c>
      <c r="AC118">
        <v>9.6161666666662313</v>
      </c>
      <c r="AD118">
        <v>1.2304592970815771</v>
      </c>
      <c r="AE118">
        <v>75.557514193197576</v>
      </c>
      <c r="AF118">
        <v>78.43213788613393</v>
      </c>
      <c r="AG118">
        <v>65.773980850087398</v>
      </c>
      <c r="AH118">
        <v>111.66604033121135</v>
      </c>
      <c r="AI118">
        <v>31.245727272726981</v>
      </c>
      <c r="AJ118">
        <v>0.51797152017872905</v>
      </c>
      <c r="AK118">
        <v>54.521074908025078</v>
      </c>
      <c r="AL118">
        <v>36.337438488607205</v>
      </c>
      <c r="AM118">
        <v>0.20854689326499479</v>
      </c>
      <c r="AN118">
        <v>6.0865231338500081</v>
      </c>
      <c r="AO118">
        <v>13.18879855465255</v>
      </c>
      <c r="AP118">
        <v>216.27231721998754</v>
      </c>
      <c r="AQ118">
        <v>148.14801152314095</v>
      </c>
      <c r="AR118">
        <v>75</v>
      </c>
      <c r="AS118">
        <v>1.4775220331953005</v>
      </c>
      <c r="AT118">
        <v>9028.3550000000014</v>
      </c>
      <c r="AU118">
        <v>41.696494930025416</v>
      </c>
      <c r="AV118">
        <v>18373552893.759998</v>
      </c>
      <c r="AW118">
        <v>22911721302.445904</v>
      </c>
      <c r="AX118">
        <v>1493254504694</v>
      </c>
      <c r="AY118">
        <v>510192219.04813629</v>
      </c>
      <c r="AZ118">
        <v>2427.6125937499996</v>
      </c>
      <c r="BA118">
        <v>2402.4629230769228</v>
      </c>
      <c r="BB118">
        <v>2446.2184999999999</v>
      </c>
      <c r="BC118">
        <v>2567.9382828571433</v>
      </c>
      <c r="BD118">
        <v>2525.9433333333327</v>
      </c>
      <c r="BE118">
        <v>0.98287444061188145</v>
      </c>
      <c r="BF118">
        <v>124176174.2</v>
      </c>
      <c r="BG118">
        <v>4119399.137167797</v>
      </c>
      <c r="BH118">
        <v>8.6642921454557627</v>
      </c>
      <c r="BI118">
        <v>43110052.092966199</v>
      </c>
      <c r="BJ118">
        <v>18309636.33562411</v>
      </c>
      <c r="BK118">
        <v>0.82421791218555618</v>
      </c>
      <c r="BL118">
        <v>12.629999999999654</v>
      </c>
      <c r="BM118">
        <v>113.14193126974857</v>
      </c>
      <c r="BN118">
        <v>2.026203310664916E-2</v>
      </c>
      <c r="BO118">
        <v>0.8571428571428571</v>
      </c>
      <c r="BP118">
        <v>0</v>
      </c>
      <c r="BQ118">
        <v>7.1428571428571425E-2</v>
      </c>
      <c r="BR118">
        <v>1.0837964249328518</v>
      </c>
      <c r="BS118">
        <v>124.38100000000031</v>
      </c>
      <c r="BT118">
        <v>0.91336962088479734</v>
      </c>
      <c r="BU118">
        <v>0.29289676599705738</v>
      </c>
      <c r="BV118">
        <v>-15.097055381960702</v>
      </c>
      <c r="BW118">
        <v>2508.3249999999998</v>
      </c>
    </row>
    <row r="119" spans="1:75" x14ac:dyDescent="0.25">
      <c r="A119" s="1">
        <v>41943</v>
      </c>
      <c r="B119">
        <v>1.0208540069162531</v>
      </c>
      <c r="C119">
        <v>0.95969311666199353</v>
      </c>
      <c r="D119">
        <v>1.0192838305152241</v>
      </c>
      <c r="E119">
        <v>1.00154047023412</v>
      </c>
      <c r="F119">
        <v>0.94153668284612246</v>
      </c>
      <c r="G119">
        <v>1.063729633142509</v>
      </c>
      <c r="H119">
        <v>231079591400</v>
      </c>
      <c r="I119">
        <v>1951336583945</v>
      </c>
      <c r="J119">
        <v>2.3207427068149271</v>
      </c>
      <c r="K119">
        <v>2.069704929902128</v>
      </c>
      <c r="L119">
        <v>1.4299287710488831</v>
      </c>
      <c r="M119">
        <v>8.9237003326416016</v>
      </c>
      <c r="N119">
        <v>1.305899977684021</v>
      </c>
      <c r="O119">
        <v>50.8</v>
      </c>
      <c r="P119">
        <v>8</v>
      </c>
      <c r="Q119">
        <v>39.4983</v>
      </c>
      <c r="R119">
        <v>-1.7996000000000001</v>
      </c>
      <c r="S119">
        <v>33.360817256252503</v>
      </c>
      <c r="T119">
        <v>2409.8420294391935</v>
      </c>
      <c r="U119">
        <v>2442.8238000000001</v>
      </c>
      <c r="V119">
        <v>10.572307756583541</v>
      </c>
      <c r="W119">
        <v>2446.2088854166664</v>
      </c>
      <c r="X119">
        <v>17.832619999999679</v>
      </c>
      <c r="Y119">
        <v>349.66599999999971</v>
      </c>
      <c r="Z119">
        <v>-0.23980388578066023</v>
      </c>
      <c r="AA119">
        <v>2368.0999295999995</v>
      </c>
      <c r="AB119">
        <v>8.1937235899277264E-3</v>
      </c>
      <c r="AC119">
        <v>42.073833333332914</v>
      </c>
      <c r="AD119">
        <v>3.1043380660665538</v>
      </c>
      <c r="AE119">
        <v>74.218916527274928</v>
      </c>
      <c r="AF119">
        <v>72.966793158620305</v>
      </c>
      <c r="AG119">
        <v>75.881258100956487</v>
      </c>
      <c r="AH119">
        <v>161.35923663222465</v>
      </c>
      <c r="AI119">
        <v>76.576272727272681</v>
      </c>
      <c r="AJ119">
        <v>1.804110112773625</v>
      </c>
      <c r="AK119">
        <v>84.80071317768838</v>
      </c>
      <c r="AL119">
        <v>714.05997213668206</v>
      </c>
      <c r="AM119">
        <v>0.46720415263128923</v>
      </c>
      <c r="AN119">
        <v>76.118628459066557</v>
      </c>
      <c r="AO119">
        <v>2.5672883349168707</v>
      </c>
      <c r="AP119">
        <v>235.68942581783094</v>
      </c>
      <c r="AQ119">
        <v>137.20514318766629</v>
      </c>
      <c r="AR119">
        <v>50</v>
      </c>
      <c r="AS119">
        <v>1.1587683316760167</v>
      </c>
      <c r="AT119">
        <v>9060.0800000000017</v>
      </c>
      <c r="AU119">
        <v>66.987509279821879</v>
      </c>
      <c r="AV119">
        <v>18414798357.759998</v>
      </c>
      <c r="AW119">
        <v>23508001189.35516</v>
      </c>
      <c r="AX119">
        <v>1497379051094</v>
      </c>
      <c r="AY119">
        <v>525369348.02439553</v>
      </c>
      <c r="AZ119">
        <v>2446.2088854166664</v>
      </c>
      <c r="BA119">
        <v>2438.6365384615387</v>
      </c>
      <c r="BB119">
        <v>2463.9962500000001</v>
      </c>
      <c r="BC119">
        <v>2582.1650728571431</v>
      </c>
      <c r="BD119">
        <v>2629.6653333333329</v>
      </c>
      <c r="BE119">
        <v>1.9978623881587165</v>
      </c>
      <c r="BF119">
        <v>152553665.80000001</v>
      </c>
      <c r="BG119">
        <v>13188456.882842427</v>
      </c>
      <c r="BH119">
        <v>1.4882345958921983</v>
      </c>
      <c r="BI119">
        <v>75037710.878703967</v>
      </c>
      <c r="BJ119">
        <v>55418035.248577923</v>
      </c>
      <c r="BK119">
        <v>0.45888971389564065</v>
      </c>
      <c r="BL119">
        <v>44.451000000000022</v>
      </c>
      <c r="BM119">
        <v>107.3794545676375</v>
      </c>
      <c r="BN119">
        <v>2.1374423170841112E-2</v>
      </c>
      <c r="BO119">
        <v>1</v>
      </c>
      <c r="BP119">
        <v>0</v>
      </c>
      <c r="BQ119">
        <v>0.1</v>
      </c>
      <c r="BR119">
        <v>1.0844918350099928</v>
      </c>
      <c r="BS119">
        <v>150.50900000000001</v>
      </c>
      <c r="BT119">
        <v>0.96038548809848345</v>
      </c>
      <c r="BU119">
        <v>0.27417801434052513</v>
      </c>
      <c r="BV119">
        <v>2.2816526496753058</v>
      </c>
      <c r="BW119">
        <v>2808.819</v>
      </c>
    </row>
    <row r="120" spans="1:75" x14ac:dyDescent="0.25">
      <c r="A120" s="1">
        <v>41973</v>
      </c>
      <c r="B120">
        <v>1.116748627884939</v>
      </c>
      <c r="C120">
        <v>0.98694622517314412</v>
      </c>
      <c r="D120">
        <v>1.1164608494075901</v>
      </c>
      <c r="E120">
        <v>1.000257759577958</v>
      </c>
      <c r="F120">
        <v>0.88399537314437138</v>
      </c>
      <c r="G120">
        <v>1.1315192250611461</v>
      </c>
      <c r="H120">
        <v>416076207900</v>
      </c>
      <c r="I120">
        <v>3627741619075</v>
      </c>
      <c r="J120">
        <v>15.51657348218713</v>
      </c>
      <c r="K120">
        <v>9.9807481927604247</v>
      </c>
      <c r="L120">
        <v>5.1911232436282928</v>
      </c>
      <c r="M120">
        <v>9.9933004379272461</v>
      </c>
      <c r="N120">
        <v>1.4608000516891479</v>
      </c>
      <c r="O120">
        <v>50.3</v>
      </c>
      <c r="P120">
        <v>7.7</v>
      </c>
      <c r="Q120">
        <v>38.85</v>
      </c>
      <c r="R120">
        <v>-2.2427999999999999</v>
      </c>
      <c r="S120">
        <v>41.122770155970088</v>
      </c>
      <c r="T120">
        <v>2521.2906898574711</v>
      </c>
      <c r="U120">
        <v>2724.2291999999998</v>
      </c>
      <c r="V120">
        <v>71.511047772496113</v>
      </c>
      <c r="W120">
        <v>2665.158375</v>
      </c>
      <c r="X120">
        <v>141.84749999999985</v>
      </c>
      <c r="Y120">
        <v>652.35500000000002</v>
      </c>
      <c r="Z120">
        <v>2.8461241700295168</v>
      </c>
      <c r="AA120">
        <v>2560.4884566975993</v>
      </c>
      <c r="AB120">
        <v>0.34844499405513552</v>
      </c>
      <c r="AC120">
        <v>61.342166666666799</v>
      </c>
      <c r="AD120">
        <v>6.838866634992435</v>
      </c>
      <c r="AE120">
        <v>92.738811057800206</v>
      </c>
      <c r="AF120">
        <v>98.434181812758311</v>
      </c>
      <c r="AG120">
        <v>93.077594713577128</v>
      </c>
      <c r="AH120">
        <v>168.04333328615834</v>
      </c>
      <c r="AI120">
        <v>0</v>
      </c>
      <c r="AJ120">
        <v>8.2681074563719541</v>
      </c>
      <c r="AK120">
        <v>80.761155704211234</v>
      </c>
      <c r="AL120">
        <v>918.15293609512401</v>
      </c>
      <c r="AM120">
        <v>0.78021415000259142</v>
      </c>
      <c r="AN120">
        <v>0</v>
      </c>
      <c r="AO120">
        <v>0.25252261019094729</v>
      </c>
      <c r="AP120">
        <v>308.86283781564634</v>
      </c>
      <c r="AQ120">
        <v>440.81202393908666</v>
      </c>
      <c r="AR120">
        <v>66.666666666666657</v>
      </c>
      <c r="AS120">
        <v>1.9044443962278712</v>
      </c>
      <c r="AT120">
        <v>9328.264000000001</v>
      </c>
      <c r="AU120">
        <v>63.523730310201515</v>
      </c>
      <c r="AV120">
        <v>19630567770.759998</v>
      </c>
      <c r="AW120">
        <v>26517804877.423962</v>
      </c>
      <c r="AX120">
        <v>1599025719594</v>
      </c>
      <c r="AY120">
        <v>1436480234.1888778</v>
      </c>
      <c r="AZ120">
        <v>2665.158375</v>
      </c>
      <c r="BA120">
        <v>2554.1983076923079</v>
      </c>
      <c r="BB120">
        <v>2745.5434999999998</v>
      </c>
      <c r="BC120">
        <v>2778.8061271428583</v>
      </c>
      <c r="BD120">
        <v>3049.6546666666677</v>
      </c>
      <c r="BE120">
        <v>0</v>
      </c>
      <c r="BF120">
        <v>277440459.19999999</v>
      </c>
      <c r="BG120">
        <v>33169515.841496963</v>
      </c>
      <c r="BH120">
        <v>5.9445995204669577</v>
      </c>
      <c r="BI120">
        <v>123099640.20970353</v>
      </c>
      <c r="BJ120">
        <v>85392982.936978832</v>
      </c>
      <c r="BK120">
        <v>0.86017560511182567</v>
      </c>
      <c r="BL120">
        <v>214.50099999999975</v>
      </c>
      <c r="BM120">
        <v>115.19305204567991</v>
      </c>
      <c r="BN120">
        <v>8.6056808929304396E-2</v>
      </c>
      <c r="BO120">
        <v>1</v>
      </c>
      <c r="BP120">
        <v>0</v>
      </c>
      <c r="BQ120">
        <v>7.6923076923076927E-2</v>
      </c>
      <c r="BR120">
        <v>1.2086466165413534</v>
      </c>
      <c r="BS120">
        <v>326.55999999999995</v>
      </c>
      <c r="BT120">
        <v>1.0832024772311217</v>
      </c>
      <c r="BU120">
        <v>0.66344834449668355</v>
      </c>
      <c r="BV120">
        <v>13.191725632370749</v>
      </c>
      <c r="BW120">
        <v>3533.7049999999999</v>
      </c>
    </row>
    <row r="121" spans="1:75" x14ac:dyDescent="0.25">
      <c r="A121" s="1">
        <v>42004</v>
      </c>
      <c r="B121">
        <v>1.253654519323431</v>
      </c>
      <c r="C121">
        <v>0.99245543707184047</v>
      </c>
      <c r="D121">
        <v>1.2505985431115609</v>
      </c>
      <c r="E121">
        <v>1.0024436108843271</v>
      </c>
      <c r="F121">
        <v>0.79358435409860195</v>
      </c>
      <c r="G121">
        <v>1.263184695750408</v>
      </c>
      <c r="H121">
        <v>924954118700</v>
      </c>
      <c r="I121">
        <v>10016975627958</v>
      </c>
      <c r="J121">
        <v>34.847109337456381</v>
      </c>
      <c r="K121">
        <v>18.82480159424054</v>
      </c>
      <c r="L121">
        <v>1.476512063160951</v>
      </c>
      <c r="M121">
        <v>12.91009998321533</v>
      </c>
      <c r="N121">
        <v>1.887799978256226</v>
      </c>
      <c r="O121">
        <v>50.1</v>
      </c>
      <c r="P121">
        <v>7.2</v>
      </c>
      <c r="Q121">
        <v>39.253300000000003</v>
      </c>
      <c r="R121">
        <v>-2.6928000000000001</v>
      </c>
      <c r="S121">
        <v>50.38491223477476</v>
      </c>
      <c r="T121">
        <v>3002.5675847005882</v>
      </c>
      <c r="U121">
        <v>3445.5944000000004</v>
      </c>
      <c r="V121">
        <v>171.30617534453131</v>
      </c>
      <c r="W121">
        <v>3375.4569895833338</v>
      </c>
      <c r="X121">
        <v>520.85976000000073</v>
      </c>
      <c r="Y121">
        <v>1368.587</v>
      </c>
      <c r="Z121">
        <v>5.6095526760922683</v>
      </c>
      <c r="AA121">
        <v>3219.7021301759996</v>
      </c>
      <c r="AB121">
        <v>0.86032858534555723</v>
      </c>
      <c r="AC121">
        <v>72.511833333332561</v>
      </c>
      <c r="AD121">
        <v>4.5195102612574836</v>
      </c>
      <c r="AE121">
        <v>83.640133399411312</v>
      </c>
      <c r="AF121">
        <v>83.432962750364098</v>
      </c>
      <c r="AG121">
        <v>77.567402265698092</v>
      </c>
      <c r="AH121">
        <v>142.95676656595623</v>
      </c>
      <c r="AI121">
        <v>145.75463636363656</v>
      </c>
      <c r="AJ121">
        <v>9.8369465888025296</v>
      </c>
      <c r="AK121">
        <v>45.891137461316838</v>
      </c>
      <c r="AL121">
        <v>1319.8145950710275</v>
      </c>
      <c r="AM121">
        <v>0.3927889422115583</v>
      </c>
      <c r="AN121">
        <v>19.208170356920817</v>
      </c>
      <c r="AO121">
        <v>2.163927195816044</v>
      </c>
      <c r="AP121">
        <v>329.6575508632252</v>
      </c>
      <c r="AQ121">
        <v>287.91445319655844</v>
      </c>
      <c r="AR121">
        <v>75</v>
      </c>
      <c r="AS121">
        <v>1.5930129566851152</v>
      </c>
      <c r="AT121">
        <v>10292.730000000001</v>
      </c>
      <c r="AU121">
        <v>56.878012580361421</v>
      </c>
      <c r="AV121">
        <v>24793864667.759998</v>
      </c>
      <c r="AW121">
        <v>35335964421.813324</v>
      </c>
      <c r="AX121">
        <v>1742318332294</v>
      </c>
      <c r="AY121">
        <v>2473179963.7356319</v>
      </c>
      <c r="AZ121">
        <v>3375.4569895833338</v>
      </c>
      <c r="BA121">
        <v>3191.2510384615398</v>
      </c>
      <c r="BB121">
        <v>3457.277</v>
      </c>
      <c r="BC121">
        <v>3557.1564042857149</v>
      </c>
      <c r="BD121">
        <v>3830.5336666666662</v>
      </c>
      <c r="BE121">
        <v>0.97992288045911879</v>
      </c>
      <c r="BF121">
        <v>358719468.19999999</v>
      </c>
      <c r="BG121">
        <v>16446176.510208741</v>
      </c>
      <c r="BH121">
        <v>-1.5928315928280836</v>
      </c>
      <c r="BI121">
        <v>124807171.82766625</v>
      </c>
      <c r="BJ121">
        <v>70881375.591132998</v>
      </c>
      <c r="BK121">
        <v>0.66448424331799394</v>
      </c>
      <c r="BL121">
        <v>316.47699999999986</v>
      </c>
      <c r="BM121">
        <v>146.10291481869365</v>
      </c>
      <c r="BN121">
        <v>5.313912734651019E-2</v>
      </c>
      <c r="BO121">
        <v>1</v>
      </c>
      <c r="BP121">
        <v>0</v>
      </c>
      <c r="BQ121">
        <v>0.14285714285714285</v>
      </c>
      <c r="BR121">
        <v>1.5616496598639455</v>
      </c>
      <c r="BS121">
        <v>738.04700000000003</v>
      </c>
      <c r="BT121">
        <v>2.167247972785403</v>
      </c>
      <c r="BU121">
        <v>0.52746501048433125</v>
      </c>
      <c r="BV121">
        <v>-8.3958837635133268</v>
      </c>
      <c r="BW121">
        <v>3434.39</v>
      </c>
    </row>
    <row r="122" spans="1:75" x14ac:dyDescent="0.25">
      <c r="A122" s="1">
        <v>42035</v>
      </c>
      <c r="B122">
        <v>1.0346777660344431</v>
      </c>
      <c r="C122">
        <v>0.93258496913565536</v>
      </c>
      <c r="D122">
        <v>0.96306906529814595</v>
      </c>
      <c r="E122">
        <v>1.0743546888967179</v>
      </c>
      <c r="F122">
        <v>0.96834692623726493</v>
      </c>
      <c r="G122">
        <v>1.1094729169755011</v>
      </c>
      <c r="H122">
        <v>567362093500</v>
      </c>
      <c r="I122">
        <v>7003939966871</v>
      </c>
      <c r="J122">
        <v>-6.8248083431497246</v>
      </c>
      <c r="K122">
        <v>-0.67687923977408637</v>
      </c>
      <c r="L122">
        <v>5.8243595278649307</v>
      </c>
      <c r="M122">
        <v>12.632900238037109</v>
      </c>
      <c r="N122">
        <v>1.840700030326843</v>
      </c>
      <c r="O122">
        <v>49.8</v>
      </c>
      <c r="P122">
        <v>7.9</v>
      </c>
      <c r="Q122">
        <v>38.9054</v>
      </c>
      <c r="R122">
        <v>-3.3151999999999999</v>
      </c>
      <c r="S122">
        <v>43.013982975453843</v>
      </c>
      <c r="T122">
        <v>3263.4903254648407</v>
      </c>
      <c r="U122">
        <v>3524.8854000000001</v>
      </c>
      <c r="V122">
        <v>55.394424531546974</v>
      </c>
      <c r="W122">
        <v>3517.5165729166665</v>
      </c>
      <c r="X122">
        <v>220.53115999999955</v>
      </c>
      <c r="Y122">
        <v>1084.1389999999997</v>
      </c>
      <c r="Z122">
        <v>0.36340117360509899</v>
      </c>
      <c r="AA122">
        <v>3598.6870432639998</v>
      </c>
      <c r="AB122">
        <v>0.23434031644413919</v>
      </c>
      <c r="AC122">
        <v>-52.189500000000407</v>
      </c>
      <c r="AD122">
        <v>-2.5780990471642107</v>
      </c>
      <c r="AE122">
        <v>52.938225062879702</v>
      </c>
      <c r="AF122">
        <v>61.042136906626702</v>
      </c>
      <c r="AG122">
        <v>34.455325901539901</v>
      </c>
      <c r="AH122">
        <v>-71.119183692031243</v>
      </c>
      <c r="AI122">
        <v>0</v>
      </c>
      <c r="AJ122">
        <v>-1.9424552659687282</v>
      </c>
      <c r="AK122">
        <v>26.495825853037225</v>
      </c>
      <c r="AL122">
        <v>-922.99365005419213</v>
      </c>
      <c r="AM122">
        <v>-0.45058498043965878</v>
      </c>
      <c r="AN122">
        <v>0</v>
      </c>
      <c r="AO122">
        <v>67.6919967783831</v>
      </c>
      <c r="AP122">
        <v>274.83256759187225</v>
      </c>
      <c r="AQ122">
        <v>112.15854823839868</v>
      </c>
      <c r="AR122">
        <v>58.333333333333336</v>
      </c>
      <c r="AS122">
        <v>1.4634432229923602</v>
      </c>
      <c r="AT122">
        <v>10079.836000000007</v>
      </c>
      <c r="AU122">
        <v>54.897442259221634</v>
      </c>
      <c r="AV122">
        <v>24927445058.759998</v>
      </c>
      <c r="AW122">
        <v>35216894990.055733</v>
      </c>
      <c r="AX122">
        <v>1826158145994</v>
      </c>
      <c r="AY122">
        <v>1211679378.2508595</v>
      </c>
      <c r="AZ122">
        <v>3517.5165729166665</v>
      </c>
      <c r="BA122">
        <v>3512.4641923076924</v>
      </c>
      <c r="BB122">
        <v>3480.7697499999999</v>
      </c>
      <c r="BC122">
        <v>3734.2107028571427</v>
      </c>
      <c r="BD122">
        <v>3594.681</v>
      </c>
      <c r="BE122">
        <v>0</v>
      </c>
      <c r="BF122">
        <v>230350722.59999999</v>
      </c>
      <c r="BG122">
        <v>-30250630.579934347</v>
      </c>
      <c r="BH122">
        <v>-12.752775550923479</v>
      </c>
      <c r="BI122">
        <v>73954501.05112724</v>
      </c>
      <c r="BJ122">
        <v>49274912.636780336</v>
      </c>
      <c r="BK122">
        <v>0.68958231109846069</v>
      </c>
      <c r="BL122">
        <v>-68.032999999999902</v>
      </c>
      <c r="BM122">
        <v>135.36019498483185</v>
      </c>
      <c r="BN122">
        <v>2.3071054830697643E-2</v>
      </c>
      <c r="BO122">
        <v>1</v>
      </c>
      <c r="BP122">
        <v>0</v>
      </c>
      <c r="BQ122">
        <v>8.3333333333333329E-2</v>
      </c>
      <c r="BR122">
        <v>1.5020027241665896</v>
      </c>
      <c r="BS122">
        <v>364.07200000000012</v>
      </c>
      <c r="BT122">
        <v>2.4282546947710566</v>
      </c>
      <c r="BU122">
        <v>0.26311200327390338</v>
      </c>
      <c r="BV122">
        <v>-11.224366498459753</v>
      </c>
      <c r="BW122">
        <v>3572.8429999999998</v>
      </c>
    </row>
    <row r="123" spans="1:75" x14ac:dyDescent="0.25">
      <c r="A123" s="1">
        <v>42063</v>
      </c>
      <c r="B123">
        <v>1.0698233702647439</v>
      </c>
      <c r="C123">
        <v>0.97790067415770454</v>
      </c>
      <c r="D123">
        <v>1.0632850553524751</v>
      </c>
      <c r="E123">
        <v>1.006149164684818</v>
      </c>
      <c r="F123">
        <v>0.91969756297715854</v>
      </c>
      <c r="G123">
        <v>1.094000033476012</v>
      </c>
      <c r="H123">
        <v>280450116400</v>
      </c>
      <c r="I123">
        <v>3487824463277</v>
      </c>
      <c r="J123">
        <v>2.877507919746547</v>
      </c>
      <c r="K123">
        <v>4.7734080663513367</v>
      </c>
      <c r="L123">
        <v>6.8481027310390186</v>
      </c>
      <c r="M123">
        <v>12.98099994659424</v>
      </c>
      <c r="N123">
        <v>1.8774000406265261</v>
      </c>
      <c r="O123">
        <v>49.9</v>
      </c>
      <c r="P123">
        <v>9.6</v>
      </c>
      <c r="Q123">
        <v>36.407600000000002</v>
      </c>
      <c r="R123">
        <v>-4.3201999999999998</v>
      </c>
      <c r="S123">
        <v>38.442713309565001</v>
      </c>
      <c r="T123">
        <v>3372.0656882157741</v>
      </c>
      <c r="U123">
        <v>3527.9343999999996</v>
      </c>
      <c r="V123">
        <v>27.761993080694992</v>
      </c>
      <c r="W123">
        <v>3495.1997083333326</v>
      </c>
      <c r="X123">
        <v>21.097479999999905</v>
      </c>
      <c r="Y123">
        <v>1234.556</v>
      </c>
      <c r="Z123">
        <v>-0.63572542501879103</v>
      </c>
      <c r="AA123">
        <v>3361.5303490347369</v>
      </c>
      <c r="AB123">
        <v>7.4163257339504714E-4</v>
      </c>
      <c r="AC123">
        <v>21.038999999999305</v>
      </c>
      <c r="AD123">
        <v>3.5138404057217723</v>
      </c>
      <c r="AE123">
        <v>87.735439334291186</v>
      </c>
      <c r="AF123">
        <v>89.294188650486319</v>
      </c>
      <c r="AG123">
        <v>70.910328417089204</v>
      </c>
      <c r="AH123">
        <v>147.50274682821404</v>
      </c>
      <c r="AI123">
        <v>0</v>
      </c>
      <c r="AJ123">
        <v>5.0290025657246415</v>
      </c>
      <c r="AK123">
        <v>67.877178724199467</v>
      </c>
      <c r="AL123">
        <v>291.56827984790766</v>
      </c>
      <c r="AM123">
        <v>0.87988145626342595</v>
      </c>
      <c r="AN123">
        <v>0</v>
      </c>
      <c r="AO123">
        <v>7.1128406684840755</v>
      </c>
      <c r="AP123">
        <v>258.9124593459361</v>
      </c>
      <c r="AQ123">
        <v>102.44890638096071</v>
      </c>
      <c r="AR123">
        <v>83.333333333333343</v>
      </c>
      <c r="AS123">
        <v>1.4958000468088188</v>
      </c>
      <c r="AT123">
        <v>10158.013000000006</v>
      </c>
      <c r="AU123">
        <v>45.996058038972954</v>
      </c>
      <c r="AV123">
        <v>25741701834.759998</v>
      </c>
      <c r="AW123">
        <v>35913092438.457504</v>
      </c>
      <c r="AX123">
        <v>1907583823594</v>
      </c>
      <c r="AY123">
        <v>675997072.22289419</v>
      </c>
      <c r="AZ123">
        <v>3495.1997083333326</v>
      </c>
      <c r="BA123">
        <v>3473.5031153846144</v>
      </c>
      <c r="BB123">
        <v>3539.6977500000003</v>
      </c>
      <c r="BC123">
        <v>3653.8155328571434</v>
      </c>
      <c r="BD123">
        <v>3866.1390000000006</v>
      </c>
      <c r="BE123">
        <v>0</v>
      </c>
      <c r="BF123">
        <v>189724776.59999999</v>
      </c>
      <c r="BG123">
        <v>-23288154.251565401</v>
      </c>
      <c r="BH123">
        <v>-19.3322117940128</v>
      </c>
      <c r="BI123">
        <v>82126000.129897475</v>
      </c>
      <c r="BJ123">
        <v>29093735.069457237</v>
      </c>
      <c r="BK123">
        <v>0.8007832204964821</v>
      </c>
      <c r="BL123">
        <v>171.07499999999982</v>
      </c>
      <c r="BM123">
        <v>110.90460915349338</v>
      </c>
      <c r="BN123">
        <v>6.3513006308981407E-2</v>
      </c>
      <c r="BO123">
        <v>1</v>
      </c>
      <c r="BP123">
        <v>0</v>
      </c>
      <c r="BQ123">
        <v>0</v>
      </c>
      <c r="BR123">
        <v>1.510204081632653</v>
      </c>
      <c r="BS123">
        <v>308.87800000000016</v>
      </c>
      <c r="BT123">
        <v>2.1943833692905304</v>
      </c>
      <c r="BU123">
        <v>0.21698710083002468</v>
      </c>
      <c r="BV123">
        <v>-29.465059809265089</v>
      </c>
      <c r="BW123">
        <v>4051.2040000000002</v>
      </c>
    </row>
    <row r="124" spans="1:75" x14ac:dyDescent="0.25">
      <c r="A124" s="1">
        <v>42094</v>
      </c>
      <c r="B124">
        <v>1.156118632910887</v>
      </c>
      <c r="C124">
        <v>0.94839226386254061</v>
      </c>
      <c r="D124">
        <v>1.124256407467062</v>
      </c>
      <c r="E124">
        <v>1.0283407105640689</v>
      </c>
      <c r="F124">
        <v>0.84357292301251674</v>
      </c>
      <c r="G124">
        <v>1.2190300121200199</v>
      </c>
      <c r="H124">
        <v>684358302500</v>
      </c>
      <c r="I124">
        <v>8733484946315</v>
      </c>
      <c r="J124">
        <v>11.317528726922999</v>
      </c>
      <c r="K124">
        <v>15.304275438964471</v>
      </c>
      <c r="L124">
        <v>20.51422431275229</v>
      </c>
      <c r="M124">
        <v>14.699099540710449</v>
      </c>
      <c r="N124">
        <v>2.0336999893188481</v>
      </c>
      <c r="O124">
        <v>50.1</v>
      </c>
      <c r="P124">
        <v>3.6</v>
      </c>
      <c r="Q124">
        <v>23.22</v>
      </c>
      <c r="R124">
        <v>-4.7976000000000001</v>
      </c>
      <c r="S124">
        <v>35.428183444412021</v>
      </c>
      <c r="T124">
        <v>3643.2267267975394</v>
      </c>
      <c r="U124">
        <v>4000.2979999999998</v>
      </c>
      <c r="V124">
        <v>141.66535672293503</v>
      </c>
      <c r="W124">
        <v>3919.7661874999999</v>
      </c>
      <c r="X124">
        <v>356.22152000000006</v>
      </c>
      <c r="Y124">
        <v>1600.2160000000003</v>
      </c>
      <c r="Z124">
        <v>5.1769582523699524</v>
      </c>
      <c r="AA124">
        <v>3945.3710952252009</v>
      </c>
      <c r="AB124">
        <v>0.58633822110964251</v>
      </c>
      <c r="AC124">
        <v>41.270333333333383</v>
      </c>
      <c r="AD124">
        <v>3.4619442791886312</v>
      </c>
      <c r="AE124">
        <v>84.732865441518911</v>
      </c>
      <c r="AF124">
        <v>89.051844911410285</v>
      </c>
      <c r="AG124">
        <v>77.790605387893081</v>
      </c>
      <c r="AH124">
        <v>116.33963495789914</v>
      </c>
      <c r="AI124">
        <v>116.46881818181828</v>
      </c>
      <c r="AJ124">
        <v>11.984193084087298</v>
      </c>
      <c r="AK124">
        <v>55.843234013780929</v>
      </c>
      <c r="AL124">
        <v>54.872198327899468</v>
      </c>
      <c r="AM124">
        <v>0.8855155147648418</v>
      </c>
      <c r="AN124">
        <v>76.641502362945531</v>
      </c>
      <c r="AO124">
        <v>18.239383367964852</v>
      </c>
      <c r="AP124">
        <v>257.3874326090035</v>
      </c>
      <c r="AQ124">
        <v>370.08649033712146</v>
      </c>
      <c r="AR124">
        <v>75</v>
      </c>
      <c r="AS124">
        <v>1.5896306334231072</v>
      </c>
      <c r="AT124">
        <v>10751.175000000001</v>
      </c>
      <c r="AU124">
        <v>59.760113412302459</v>
      </c>
      <c r="AV124">
        <v>28459798617.759998</v>
      </c>
      <c r="AW124">
        <v>40533393528.976967</v>
      </c>
      <c r="AX124">
        <v>2036042014494</v>
      </c>
      <c r="AY124">
        <v>1593326962.4842367</v>
      </c>
      <c r="AZ124">
        <v>3919.7661874999999</v>
      </c>
      <c r="BA124">
        <v>3712.9351153846146</v>
      </c>
      <c r="BB124">
        <v>4069.2577499999998</v>
      </c>
      <c r="BC124">
        <v>4103.5824671428563</v>
      </c>
      <c r="BD124">
        <v>4548.8763333333336</v>
      </c>
      <c r="BE124">
        <v>1.1341937367490256</v>
      </c>
      <c r="BF124">
        <v>377968777</v>
      </c>
      <c r="BG124">
        <v>46241049.701907158</v>
      </c>
      <c r="BH124">
        <v>23.565086501744481</v>
      </c>
      <c r="BI124">
        <v>159588540.84461722</v>
      </c>
      <c r="BJ124">
        <v>47726185.581912726</v>
      </c>
      <c r="BK124">
        <v>0.75524250119874237</v>
      </c>
      <c r="BL124">
        <v>433.54700000000003</v>
      </c>
      <c r="BM124">
        <v>115.28622326439084</v>
      </c>
      <c r="BN124">
        <v>5.0639019906181061E-2</v>
      </c>
      <c r="BO124">
        <v>1</v>
      </c>
      <c r="BP124">
        <v>0</v>
      </c>
      <c r="BQ124">
        <v>7.1428571428571425E-2</v>
      </c>
      <c r="BR124">
        <v>1.6942645698427381</v>
      </c>
      <c r="BS124">
        <v>748.53200000000015</v>
      </c>
      <c r="BT124">
        <v>1.3584292576200989</v>
      </c>
      <c r="BU124">
        <v>0.52716338612213709</v>
      </c>
      <c r="BV124">
        <v>43.55017235781991</v>
      </c>
      <c r="BW124">
        <v>4749.8860000000004</v>
      </c>
    </row>
    <row r="125" spans="1:75" x14ac:dyDescent="0.25">
      <c r="A125" s="1">
        <v>42124</v>
      </c>
      <c r="B125">
        <v>1.192625214386885</v>
      </c>
      <c r="C125">
        <v>0.99739691992682189</v>
      </c>
      <c r="D125">
        <v>1.1706432111785059</v>
      </c>
      <c r="E125">
        <v>1.018777713823027</v>
      </c>
      <c r="F125">
        <v>0.85200760607728254</v>
      </c>
      <c r="G125">
        <v>1.1957378156675951</v>
      </c>
      <c r="H125">
        <v>955501351600</v>
      </c>
      <c r="I125">
        <v>13597587196728</v>
      </c>
      <c r="J125">
        <v>17.999766214172499</v>
      </c>
      <c r="K125">
        <v>17.113666747921648</v>
      </c>
      <c r="L125">
        <v>16.773080876821851</v>
      </c>
      <c r="M125">
        <v>17.039899826049801</v>
      </c>
      <c r="N125">
        <v>2.2543001174926758</v>
      </c>
      <c r="O125">
        <v>50.1</v>
      </c>
      <c r="P125">
        <v>5.6</v>
      </c>
      <c r="Q125">
        <v>34.798999999999999</v>
      </c>
      <c r="R125">
        <v>-4.5602999999999998</v>
      </c>
      <c r="S125">
        <v>50.299628800550387</v>
      </c>
      <c r="T125">
        <v>4131.1219958080437</v>
      </c>
      <c r="U125">
        <v>4755.2611999999999</v>
      </c>
      <c r="V125">
        <v>220.54794460871381</v>
      </c>
      <c r="W125">
        <v>4650.1478333333334</v>
      </c>
      <c r="X125">
        <v>673.86999999999989</v>
      </c>
      <c r="Y125">
        <v>2241.5610000000006</v>
      </c>
      <c r="Z125">
        <v>5.5830999247303286</v>
      </c>
      <c r="AA125">
        <v>4724.45</v>
      </c>
      <c r="AB125">
        <v>0.82155777654766027</v>
      </c>
      <c r="AC125">
        <v>2.4913333333324772</v>
      </c>
      <c r="AD125">
        <v>1.9867167165071884</v>
      </c>
      <c r="AE125">
        <v>81.91665837761532</v>
      </c>
      <c r="AF125">
        <v>84.438247119409894</v>
      </c>
      <c r="AG125">
        <v>65.576279173845975</v>
      </c>
      <c r="AH125">
        <v>82.337745334151961</v>
      </c>
      <c r="AI125">
        <v>67.360818181819013</v>
      </c>
      <c r="AJ125">
        <v>7.023187862423014</v>
      </c>
      <c r="AK125">
        <v>34.7848999113356</v>
      </c>
      <c r="AL125">
        <v>40.387770472669274</v>
      </c>
      <c r="AM125">
        <v>0.54880378721469203</v>
      </c>
      <c r="AN125">
        <v>-7.9885164846211225</v>
      </c>
      <c r="AO125">
        <v>17.71622888560486</v>
      </c>
      <c r="AP125">
        <v>246.24505726403555</v>
      </c>
      <c r="AQ125">
        <v>335.62784278886534</v>
      </c>
      <c r="AR125">
        <v>66.666666666666657</v>
      </c>
      <c r="AS125">
        <v>1.6870940016857046</v>
      </c>
      <c r="AT125">
        <v>11592.151999999998</v>
      </c>
      <c r="AU125">
        <v>66.722603972833809</v>
      </c>
      <c r="AV125">
        <v>31841188067.759998</v>
      </c>
      <c r="AW125">
        <v>47004980920.481094</v>
      </c>
      <c r="AX125">
        <v>2302911258494</v>
      </c>
      <c r="AY125">
        <v>1957842931.9316189</v>
      </c>
      <c r="AZ125">
        <v>4650.1478333333334</v>
      </c>
      <c r="BA125">
        <v>4397.3325769230769</v>
      </c>
      <c r="BB125">
        <v>4760.5929999999998</v>
      </c>
      <c r="BC125">
        <v>4902.3142728571429</v>
      </c>
      <c r="BD125">
        <v>5209.7673333333341</v>
      </c>
      <c r="BE125">
        <v>0.80126383308828486</v>
      </c>
      <c r="BF125">
        <v>479330490.60000002</v>
      </c>
      <c r="BG125">
        <v>32974151.750265274</v>
      </c>
      <c r="BH125">
        <v>12.467577926763306</v>
      </c>
      <c r="BI125">
        <v>137901618.91569698</v>
      </c>
      <c r="BJ125">
        <v>87806531.449653372</v>
      </c>
      <c r="BK125">
        <v>0.88697452257116449</v>
      </c>
      <c r="BL125">
        <v>311.70200000000023</v>
      </c>
      <c r="BM125">
        <v>138.31434159046094</v>
      </c>
      <c r="BN125">
        <v>3.2369197913381498E-2</v>
      </c>
      <c r="BO125">
        <v>0.8571428571428571</v>
      </c>
      <c r="BP125">
        <v>0</v>
      </c>
      <c r="BQ125">
        <v>7.1428571428571425E-2</v>
      </c>
      <c r="BR125">
        <v>1.9913837344353511</v>
      </c>
      <c r="BS125">
        <v>792.13900000000058</v>
      </c>
      <c r="BT125">
        <v>1.437486258872809</v>
      </c>
      <c r="BU125">
        <v>0.5472969646785879</v>
      </c>
      <c r="BV125">
        <v>-6.2818516144255616</v>
      </c>
      <c r="BW125">
        <v>4840.8289999999997</v>
      </c>
    </row>
    <row r="126" spans="1:75" x14ac:dyDescent="0.25">
      <c r="A126" s="1">
        <v>42155</v>
      </c>
      <c r="B126">
        <v>1.098621857867677</v>
      </c>
      <c r="C126">
        <v>0.93441176785870794</v>
      </c>
      <c r="D126">
        <v>1.0174859914701351</v>
      </c>
      <c r="E126">
        <v>1.07974150708484</v>
      </c>
      <c r="F126">
        <v>0.9183534473124334</v>
      </c>
      <c r="G126">
        <v>1.1757363248809161</v>
      </c>
      <c r="H126">
        <v>773452443300</v>
      </c>
      <c r="I126">
        <v>12110737565875</v>
      </c>
      <c r="J126">
        <v>-4.2810776221431261</v>
      </c>
      <c r="K126">
        <v>6.3241084008951676</v>
      </c>
      <c r="L126">
        <v>17.676857182089531</v>
      </c>
      <c r="M126">
        <v>16.833999633789059</v>
      </c>
      <c r="N126">
        <v>2.2184000015258789</v>
      </c>
      <c r="O126">
        <v>50.2</v>
      </c>
      <c r="P126">
        <v>5.9</v>
      </c>
      <c r="Q126">
        <v>37.651600000000002</v>
      </c>
      <c r="R126">
        <v>-4.5724999999999998</v>
      </c>
      <c r="S126">
        <v>50.029278610626093</v>
      </c>
      <c r="T126">
        <v>4440.4767117616875</v>
      </c>
      <c r="U126">
        <v>5030.9366</v>
      </c>
      <c r="V126">
        <v>137.82387994276633</v>
      </c>
      <c r="W126">
        <v>4900.5234687499997</v>
      </c>
      <c r="X126">
        <v>391.67995999999857</v>
      </c>
      <c r="Y126">
        <v>2032.0099999999998</v>
      </c>
      <c r="Z126">
        <v>1.9051566221161762</v>
      </c>
      <c r="AA126">
        <v>4665.5209999999997</v>
      </c>
      <c r="AB126">
        <v>0.4155001447658439</v>
      </c>
      <c r="AC126">
        <v>-65.579666666666526</v>
      </c>
      <c r="AD126">
        <v>-0.40560449660268749</v>
      </c>
      <c r="AE126">
        <v>64.185365206548184</v>
      </c>
      <c r="AF126">
        <v>77.894582257201989</v>
      </c>
      <c r="AG126">
        <v>44.775121910267551</v>
      </c>
      <c r="AH126">
        <v>-11.282518634099899</v>
      </c>
      <c r="AI126">
        <v>0</v>
      </c>
      <c r="AJ126">
        <v>2.5939315485046324</v>
      </c>
      <c r="AK126">
        <v>43.706195406448622</v>
      </c>
      <c r="AL126">
        <v>-3002.3547125386112</v>
      </c>
      <c r="AM126">
        <v>0.11042767677565345</v>
      </c>
      <c r="AN126">
        <v>0</v>
      </c>
      <c r="AO126">
        <v>58.329543067742776</v>
      </c>
      <c r="AP126">
        <v>148.45616052172596</v>
      </c>
      <c r="AQ126">
        <v>106.81853839945128</v>
      </c>
      <c r="AR126">
        <v>66.666666666666657</v>
      </c>
      <c r="AS126">
        <v>1.1305175838027617</v>
      </c>
      <c r="AT126">
        <v>11830.712000000003</v>
      </c>
      <c r="AU126">
        <v>55.333882836728279</v>
      </c>
      <c r="AV126">
        <v>32609817422.759998</v>
      </c>
      <c r="AW126">
        <v>46786657517.523109</v>
      </c>
      <c r="AX126">
        <v>2379774193994</v>
      </c>
      <c r="AY126">
        <v>371445701.88220996</v>
      </c>
      <c r="AZ126">
        <v>4900.5234687499997</v>
      </c>
      <c r="BA126">
        <v>4767.9426153846152</v>
      </c>
      <c r="BB126">
        <v>4928.1314999999995</v>
      </c>
      <c r="BC126">
        <v>5132.8516285714295</v>
      </c>
      <c r="BD126">
        <v>5055.3743333333332</v>
      </c>
      <c r="BE126">
        <v>0</v>
      </c>
      <c r="BF126">
        <v>484838517</v>
      </c>
      <c r="BG126">
        <v>18094901.527162705</v>
      </c>
      <c r="BH126">
        <v>-2.2322862410758759</v>
      </c>
      <c r="BI126">
        <v>137910550.24086332</v>
      </c>
      <c r="BJ126">
        <v>96313645.616948858</v>
      </c>
      <c r="BK126">
        <v>0.17474789926333298</v>
      </c>
      <c r="BL126">
        <v>122.39300000000003</v>
      </c>
      <c r="BM126">
        <v>125.86478872507023</v>
      </c>
      <c r="BN126">
        <v>5.4885020726821672E-2</v>
      </c>
      <c r="BO126">
        <v>0.8571428571428571</v>
      </c>
      <c r="BP126">
        <v>0</v>
      </c>
      <c r="BQ126">
        <v>0.21428571428571427</v>
      </c>
      <c r="BR126">
        <v>2.005226480836237</v>
      </c>
      <c r="BS126">
        <v>781.25200000000041</v>
      </c>
      <c r="BT126">
        <v>2.2378067391710754</v>
      </c>
      <c r="BU126">
        <v>0.31890067654309318</v>
      </c>
      <c r="BV126">
        <v>72.7923583221163</v>
      </c>
      <c r="BW126">
        <v>4472.9975999999997</v>
      </c>
    </row>
    <row r="127" spans="1:75" x14ac:dyDescent="0.25">
      <c r="A127" s="1">
        <v>42185</v>
      </c>
      <c r="B127">
        <v>1.1064560919774711</v>
      </c>
      <c r="C127">
        <v>0.82276924854958788</v>
      </c>
      <c r="D127">
        <v>0.91984825066279274</v>
      </c>
      <c r="E127">
        <v>1.2028680721849709</v>
      </c>
      <c r="F127">
        <v>0.89446193756061942</v>
      </c>
      <c r="G127">
        <v>1.344795146303752</v>
      </c>
      <c r="H127">
        <v>949809627500</v>
      </c>
      <c r="I127">
        <v>14354494689537</v>
      </c>
      <c r="J127">
        <v>-7.7557954240849769</v>
      </c>
      <c r="K127">
        <v>-8.4893483164243939</v>
      </c>
      <c r="L127">
        <v>-10.643536645748959</v>
      </c>
      <c r="M127">
        <v>16.552299499511719</v>
      </c>
      <c r="N127">
        <v>2.1756999492645259</v>
      </c>
      <c r="O127">
        <v>50.2</v>
      </c>
      <c r="P127">
        <v>6.1</v>
      </c>
      <c r="Q127">
        <v>38.947000000000003</v>
      </c>
      <c r="R127">
        <v>-4.6070000000000002</v>
      </c>
      <c r="S127">
        <v>28.780015219520049</v>
      </c>
      <c r="T127">
        <v>4599.2506610254741</v>
      </c>
      <c r="U127">
        <v>4517.4765800000005</v>
      </c>
      <c r="V127">
        <v>-121.65314500776913</v>
      </c>
      <c r="W127">
        <v>4672.2878708333337</v>
      </c>
      <c r="X127">
        <v>-138.10605599999872</v>
      </c>
      <c r="Y127">
        <v>939.29259999999977</v>
      </c>
      <c r="Z127">
        <v>-3.933296104938548</v>
      </c>
      <c r="AA127">
        <v>4745.0351694797937</v>
      </c>
      <c r="AB127">
        <v>-0.25758388652606234</v>
      </c>
      <c r="AC127">
        <v>-228.66528333333372</v>
      </c>
      <c r="AD127">
        <v>-6.975678161378676</v>
      </c>
      <c r="AE127">
        <v>27.671510573536764</v>
      </c>
      <c r="AF127">
        <v>21.177647502307252</v>
      </c>
      <c r="AG127">
        <v>38.483253372781419</v>
      </c>
      <c r="AH127">
        <v>-118.6511066747577</v>
      </c>
      <c r="AI127">
        <v>-287.53810000000067</v>
      </c>
      <c r="AJ127">
        <v>-15.708626443723755</v>
      </c>
      <c r="AK127">
        <v>100</v>
      </c>
      <c r="AL127">
        <v>1537.4964310060548</v>
      </c>
      <c r="AM127">
        <v>-0.79228391845774826</v>
      </c>
      <c r="AN127">
        <v>34.334238788110547</v>
      </c>
      <c r="AO127">
        <v>65.640126835691177</v>
      </c>
      <c r="AP127">
        <v>95.293298679111999</v>
      </c>
      <c r="AQ127">
        <v>57.79583021082815</v>
      </c>
      <c r="AR127">
        <v>41.666666666666671</v>
      </c>
      <c r="AS127">
        <v>1.1283588783936078</v>
      </c>
      <c r="AT127">
        <v>12109.659300000003</v>
      </c>
      <c r="AU127">
        <v>52.049989297036767</v>
      </c>
      <c r="AV127">
        <v>32412813463.759998</v>
      </c>
      <c r="AW127">
        <v>44931545603.77829</v>
      </c>
      <c r="AX127">
        <v>2417782445094</v>
      </c>
      <c r="AY127">
        <v>-1230442617.7387519</v>
      </c>
      <c r="AZ127">
        <v>4672.2878708333337</v>
      </c>
      <c r="BA127">
        <v>4997.5466076923067</v>
      </c>
      <c r="BB127">
        <v>4208.7973000000002</v>
      </c>
      <c r="BC127">
        <v>5172.5508848571426</v>
      </c>
      <c r="BD127">
        <v>4642.2589666666663</v>
      </c>
      <c r="BE127">
        <v>1.1880209514863209</v>
      </c>
      <c r="BF127">
        <v>476024451.39999998</v>
      </c>
      <c r="BG127">
        <v>11209857.365481263</v>
      </c>
      <c r="BH127">
        <v>-6.1787578557621838</v>
      </c>
      <c r="BI127">
        <v>167409089.69394365</v>
      </c>
      <c r="BJ127">
        <v>61622240.967751838</v>
      </c>
      <c r="BK127">
        <v>-0.47727504396493736</v>
      </c>
      <c r="BL127">
        <v>-833.59240000000045</v>
      </c>
      <c r="BM127">
        <v>97.320827756184741</v>
      </c>
      <c r="BN127">
        <v>-0.11684985049422882</v>
      </c>
      <c r="BO127">
        <v>1</v>
      </c>
      <c r="BP127">
        <v>0</v>
      </c>
      <c r="BQ127">
        <v>9.0909090909090912E-2</v>
      </c>
      <c r="BR127">
        <v>1.5620748299319729</v>
      </c>
      <c r="BS127">
        <v>1379.4999000000003</v>
      </c>
      <c r="BT127">
        <v>3.4748635621313699</v>
      </c>
      <c r="BU127">
        <v>0.33204991629628022</v>
      </c>
      <c r="BV127">
        <v>114.46430392623392</v>
      </c>
      <c r="BW127">
        <v>3816.6993000000002</v>
      </c>
    </row>
    <row r="128" spans="1:75" x14ac:dyDescent="0.25">
      <c r="A128" s="1">
        <v>42216</v>
      </c>
      <c r="B128">
        <v>1.0265691125277989</v>
      </c>
      <c r="C128">
        <v>0.80241292762144789</v>
      </c>
      <c r="D128">
        <v>0.86566407142797042</v>
      </c>
      <c r="E128">
        <v>1.1858746902067969</v>
      </c>
      <c r="F128">
        <v>0.92693338456084284</v>
      </c>
      <c r="G128">
        <v>1.2793526589493089</v>
      </c>
      <c r="H128">
        <v>952770408900</v>
      </c>
      <c r="I128">
        <v>12166460560816</v>
      </c>
      <c r="J128">
        <v>-14.243261200519729</v>
      </c>
      <c r="K128">
        <v>-14.24789884542937</v>
      </c>
      <c r="L128">
        <v>-13.237780439797341</v>
      </c>
      <c r="M128">
        <v>14.149800300598139</v>
      </c>
      <c r="N128">
        <v>1.923799991607666</v>
      </c>
      <c r="O128">
        <v>50</v>
      </c>
      <c r="P128">
        <v>6.8</v>
      </c>
      <c r="Q128">
        <v>38.108800000000002</v>
      </c>
      <c r="R128">
        <v>-4.8135000000000003</v>
      </c>
      <c r="S128">
        <v>12.129281488980929</v>
      </c>
      <c r="T128">
        <v>4282.2551961748841</v>
      </c>
      <c r="U128">
        <v>3838.4628400000001</v>
      </c>
      <c r="V128">
        <v>-162.9123861243861</v>
      </c>
      <c r="W128">
        <v>3951.4040041666672</v>
      </c>
      <c r="X128">
        <v>-535.10212399999955</v>
      </c>
      <c r="Y128">
        <v>382.30930000000035</v>
      </c>
      <c r="Z128">
        <v>-0.80167688157881023</v>
      </c>
      <c r="AA128">
        <v>4213.6286216453118</v>
      </c>
      <c r="AB128">
        <v>-0.53764516266947782</v>
      </c>
      <c r="AC128">
        <v>-40.602083333333212</v>
      </c>
      <c r="AD128">
        <v>-5.0808963837293453</v>
      </c>
      <c r="AE128">
        <v>35.273119577894242</v>
      </c>
      <c r="AF128">
        <v>30.473288716539116</v>
      </c>
      <c r="AG128">
        <v>34.248988639462539</v>
      </c>
      <c r="AH128">
        <v>-103.77346720468307</v>
      </c>
      <c r="AI128">
        <v>-206.45266363636347</v>
      </c>
      <c r="AJ128">
        <v>-3.782917462709154</v>
      </c>
      <c r="AK128">
        <v>22.952153227417785</v>
      </c>
      <c r="AL128">
        <v>-848.91524420370069</v>
      </c>
      <c r="AM128">
        <v>-0.47653030028721605</v>
      </c>
      <c r="AN128">
        <v>-47.298634552894427</v>
      </c>
      <c r="AO128">
        <v>71.843211599392632</v>
      </c>
      <c r="AP128">
        <v>161.73449919292068</v>
      </c>
      <c r="AQ128">
        <v>53.371026598724633</v>
      </c>
      <c r="AR128">
        <v>58.333333333333336</v>
      </c>
      <c r="AS128">
        <v>1.2766662564915225</v>
      </c>
      <c r="AT128">
        <v>11627.472399999999</v>
      </c>
      <c r="AU128">
        <v>45.190693759804383</v>
      </c>
      <c r="AV128">
        <v>31567644158.759998</v>
      </c>
      <c r="AW128">
        <v>38889077010.712822</v>
      </c>
      <c r="AX128">
        <v>2596311671994</v>
      </c>
      <c r="AY128">
        <v>580378947.62152052</v>
      </c>
      <c r="AZ128">
        <v>3951.4040041666672</v>
      </c>
      <c r="BA128">
        <v>4053.2377038461541</v>
      </c>
      <c r="BB128">
        <v>3850.5598749999999</v>
      </c>
      <c r="BC128">
        <v>4265.0564617142854</v>
      </c>
      <c r="BD128">
        <v>3998.1198666666669</v>
      </c>
      <c r="BE128">
        <v>0.65825104340582563</v>
      </c>
      <c r="BF128">
        <v>303896000.80000001</v>
      </c>
      <c r="BG128">
        <v>-48330899.186559178</v>
      </c>
      <c r="BH128">
        <v>-29.910390106151073</v>
      </c>
      <c r="BI128">
        <v>81696223.03427963</v>
      </c>
      <c r="BJ128">
        <v>54702650.51159475</v>
      </c>
      <c r="BK128">
        <v>0.20655738359848486</v>
      </c>
      <c r="BL128">
        <v>-150.05919999999969</v>
      </c>
      <c r="BM128">
        <v>78.841524932162457</v>
      </c>
      <c r="BN128">
        <v>-8.2659161681021887E-2</v>
      </c>
      <c r="BO128">
        <v>1</v>
      </c>
      <c r="BP128">
        <v>0</v>
      </c>
      <c r="BQ128">
        <v>0</v>
      </c>
      <c r="BR128">
        <v>1.3588265333548351</v>
      </c>
      <c r="BS128">
        <v>988.30109999999968</v>
      </c>
      <c r="BT128">
        <v>4.1790120365353074</v>
      </c>
      <c r="BU128">
        <v>0.31448665289968281</v>
      </c>
      <c r="BV128">
        <v>-25.812682679130067</v>
      </c>
      <c r="BW128">
        <v>3366.5358999999999</v>
      </c>
    </row>
    <row r="129" spans="1:75" x14ac:dyDescent="0.25">
      <c r="A129" s="1">
        <v>42247</v>
      </c>
      <c r="B129">
        <v>1.0921614374914079</v>
      </c>
      <c r="C129">
        <v>0.7838427620035614</v>
      </c>
      <c r="D129">
        <v>0.89391174395794193</v>
      </c>
      <c r="E129">
        <v>1.221777703306238</v>
      </c>
      <c r="F129">
        <v>0.87686817776100368</v>
      </c>
      <c r="G129">
        <v>1.393342504942906</v>
      </c>
      <c r="H129">
        <v>534020185900</v>
      </c>
      <c r="I129">
        <v>6542992652257</v>
      </c>
      <c r="J129">
        <v>-10.18971696422466</v>
      </c>
      <c r="K129">
        <v>-12.69946446491754</v>
      </c>
      <c r="L129">
        <v>-14.827735016657311</v>
      </c>
      <c r="M129">
        <v>12.098099708557131</v>
      </c>
      <c r="N129">
        <v>1.620000004768372</v>
      </c>
      <c r="O129">
        <v>49.7</v>
      </c>
      <c r="P129">
        <v>6</v>
      </c>
      <c r="Q129">
        <v>38.472000000000001</v>
      </c>
      <c r="R129">
        <v>-5.3692000000000002</v>
      </c>
      <c r="S129">
        <v>6.0676172317481241</v>
      </c>
      <c r="T129">
        <v>3893.6573792804097</v>
      </c>
      <c r="U129">
        <v>3196.6156599999995</v>
      </c>
      <c r="V129">
        <v>-226.36199392634171</v>
      </c>
      <c r="W129">
        <v>3447.4584895833332</v>
      </c>
      <c r="X129">
        <v>-524.98867600000085</v>
      </c>
      <c r="Y129">
        <v>-206.30709999999999</v>
      </c>
      <c r="Z129">
        <v>-5.7231895703529849</v>
      </c>
      <c r="AA129">
        <v>3436.7810762498616</v>
      </c>
      <c r="AB129">
        <v>-0.7908247486730885</v>
      </c>
      <c r="AC129">
        <v>95.051150000000234</v>
      </c>
      <c r="AD129">
        <v>-4.8834623643992865</v>
      </c>
      <c r="AE129">
        <v>28.868675825915194</v>
      </c>
      <c r="AF129">
        <v>21.392283935132337</v>
      </c>
      <c r="AG129">
        <v>43.006872160361446</v>
      </c>
      <c r="AH129">
        <v>-57.720860359515157</v>
      </c>
      <c r="AI129">
        <v>-124.28431818181843</v>
      </c>
      <c r="AJ129">
        <v>-17.395007634715377</v>
      </c>
      <c r="AK129">
        <v>67.038890046026239</v>
      </c>
      <c r="AL129">
        <v>1944.1260953080553</v>
      </c>
      <c r="AM129">
        <v>-0.70723962422427156</v>
      </c>
      <c r="AN129">
        <v>15.406806720322441</v>
      </c>
      <c r="AO129">
        <v>64.300254669873496</v>
      </c>
      <c r="AP129">
        <v>197.69316591857077</v>
      </c>
      <c r="AQ129">
        <v>39.008521463092016</v>
      </c>
      <c r="AR129">
        <v>50</v>
      </c>
      <c r="AS129">
        <v>1.1058215725293288</v>
      </c>
      <c r="AT129">
        <v>11399.537799999995</v>
      </c>
      <c r="AU129">
        <v>52.085894053598736</v>
      </c>
      <c r="AV129">
        <v>31371525287.759998</v>
      </c>
      <c r="AW129">
        <v>36247382601.137596</v>
      </c>
      <c r="AX129">
        <v>2606155523694</v>
      </c>
      <c r="AY129">
        <v>427824569.49259973</v>
      </c>
      <c r="AZ129">
        <v>3447.4584895833332</v>
      </c>
      <c r="BA129">
        <v>3741.9456384615387</v>
      </c>
      <c r="BB129">
        <v>3315.3595500000001</v>
      </c>
      <c r="BC129">
        <v>3828.4286211428571</v>
      </c>
      <c r="BD129">
        <v>3674.8926666666666</v>
      </c>
      <c r="BE129">
        <v>0.99621072767977681</v>
      </c>
      <c r="BF129">
        <v>286279137.60000002</v>
      </c>
      <c r="BG129">
        <v>-14239070.77918232</v>
      </c>
      <c r="BH129">
        <v>1.562168158154686</v>
      </c>
      <c r="BI129">
        <v>95637017.427558556</v>
      </c>
      <c r="BJ129">
        <v>35326634.507411674</v>
      </c>
      <c r="BK129">
        <v>0.40334498543355984</v>
      </c>
      <c r="BL129">
        <v>-708.92710000000034</v>
      </c>
      <c r="BM129">
        <v>72.600784244005737</v>
      </c>
      <c r="BN129">
        <v>-0.11995473324417179</v>
      </c>
      <c r="BO129">
        <v>1</v>
      </c>
      <c r="BP129">
        <v>0</v>
      </c>
      <c r="BQ129">
        <v>9.0909090909090912E-2</v>
      </c>
      <c r="BR129">
        <v>1.2564935064935066</v>
      </c>
      <c r="BS129">
        <v>1161.1502999999993</v>
      </c>
      <c r="BT129">
        <v>3.865523620542807</v>
      </c>
      <c r="BU129">
        <v>0.41992272420734039</v>
      </c>
      <c r="BV129">
        <v>75.729742760557244</v>
      </c>
      <c r="BW129">
        <v>3202.9475000000002</v>
      </c>
    </row>
    <row r="130" spans="1:75" x14ac:dyDescent="0.25">
      <c r="A130" s="1">
        <v>42277</v>
      </c>
      <c r="B130">
        <v>1.0394724281046039</v>
      </c>
      <c r="C130">
        <v>0.94989924098648137</v>
      </c>
      <c r="D130">
        <v>0.97161214027275788</v>
      </c>
      <c r="E130">
        <v>1.0698429805671179</v>
      </c>
      <c r="F130">
        <v>0.97765270895011547</v>
      </c>
      <c r="G130">
        <v>1.0942975667872941</v>
      </c>
      <c r="H130">
        <v>317354020800</v>
      </c>
      <c r="I130">
        <v>3493767794350</v>
      </c>
      <c r="J130">
        <v>-2.9102126733026372</v>
      </c>
      <c r="K130">
        <v>-5.46901879283398</v>
      </c>
      <c r="L130">
        <v>-6.952796818178852</v>
      </c>
      <c r="M130">
        <v>11.59630012512207</v>
      </c>
      <c r="N130">
        <v>1.55429995059967</v>
      </c>
      <c r="O130">
        <v>49.8</v>
      </c>
      <c r="P130">
        <v>6.1</v>
      </c>
      <c r="Q130">
        <v>39.465899999999998</v>
      </c>
      <c r="R130">
        <v>-5.9226999999999999</v>
      </c>
      <c r="S130">
        <v>5.2800564935030065</v>
      </c>
      <c r="T130">
        <v>3579.5076419899592</v>
      </c>
      <c r="U130">
        <v>3228.3009599999996</v>
      </c>
      <c r="V130">
        <v>-102.14992506142335</v>
      </c>
      <c r="W130">
        <v>3242.2604927083335</v>
      </c>
      <c r="X130">
        <v>-340.79204399999935</v>
      </c>
      <c r="Y130">
        <v>-848.25649999999996</v>
      </c>
      <c r="Z130">
        <v>-0.53772985630959425</v>
      </c>
      <c r="AA130">
        <v>3314.1352636972865</v>
      </c>
      <c r="AB130">
        <v>-0.40895491226058384</v>
      </c>
      <c r="AC130">
        <v>-25.903949999999895</v>
      </c>
      <c r="AD130">
        <v>-1.451713941778616</v>
      </c>
      <c r="AE130">
        <v>31.583730081103827</v>
      </c>
      <c r="AF130">
        <v>36.186188132365295</v>
      </c>
      <c r="AG130">
        <v>39.660207274753176</v>
      </c>
      <c r="AH130">
        <v>-93.365085505397886</v>
      </c>
      <c r="AI130">
        <v>-56.082427272727273</v>
      </c>
      <c r="AJ130">
        <v>-2.3828424808428048</v>
      </c>
      <c r="AK130">
        <v>24.436262200919888</v>
      </c>
      <c r="AL130">
        <v>95.998017089204595</v>
      </c>
      <c r="AM130">
        <v>-8.8031306536169862E-2</v>
      </c>
      <c r="AN130">
        <v>-61.763652235374252</v>
      </c>
      <c r="AO130">
        <v>71.569667564996436</v>
      </c>
      <c r="AP130">
        <v>240.55345815091394</v>
      </c>
      <c r="AQ130">
        <v>52.708224823950609</v>
      </c>
      <c r="AR130">
        <v>66.666666666666657</v>
      </c>
      <c r="AS130">
        <v>1.303908885161924</v>
      </c>
      <c r="AT130">
        <v>11430.622699999993</v>
      </c>
      <c r="AU130">
        <v>58.015287338864624</v>
      </c>
      <c r="AV130">
        <v>31224526373.759998</v>
      </c>
      <c r="AW130">
        <v>35516723405.070282</v>
      </c>
      <c r="AX130">
        <v>2669543235894</v>
      </c>
      <c r="AY130">
        <v>937456799.07017887</v>
      </c>
      <c r="AZ130">
        <v>3242.2604927083335</v>
      </c>
      <c r="BA130">
        <v>3267.6070115384614</v>
      </c>
      <c r="BB130">
        <v>3181.2918</v>
      </c>
      <c r="BC130">
        <v>3454.8338168571431</v>
      </c>
      <c r="BD130">
        <v>3277.7111</v>
      </c>
      <c r="BE130">
        <v>0.7732644746111782</v>
      </c>
      <c r="BF130">
        <v>92671993.200000003</v>
      </c>
      <c r="BG130">
        <v>-46747816.60671442</v>
      </c>
      <c r="BH130">
        <v>-56.311648095744779</v>
      </c>
      <c r="BI130">
        <v>31407947.758395016</v>
      </c>
      <c r="BJ130">
        <v>29946043.920165803</v>
      </c>
      <c r="BK130">
        <v>0.43299261529315214</v>
      </c>
      <c r="BL130">
        <v>-78.184199999999691</v>
      </c>
      <c r="BM130">
        <v>76.98260496292373</v>
      </c>
      <c r="BN130">
        <v>-1.0519343443645504E-2</v>
      </c>
      <c r="BO130">
        <v>0.8571428571428571</v>
      </c>
      <c r="BP130">
        <v>0.1111111111111111</v>
      </c>
      <c r="BQ130">
        <v>9.0909090909090912E-2</v>
      </c>
      <c r="BR130">
        <v>1.1259497369959086</v>
      </c>
      <c r="BS130">
        <v>295.28060000000005</v>
      </c>
      <c r="BT130">
        <v>3.2689357182566012</v>
      </c>
      <c r="BU130">
        <v>0.31964054703663014</v>
      </c>
      <c r="BV130">
        <v>-51.459884958323578</v>
      </c>
      <c r="BW130">
        <v>3534.0787999999998</v>
      </c>
    </row>
    <row r="131" spans="1:75" x14ac:dyDescent="0.25">
      <c r="A131" s="1">
        <v>42308</v>
      </c>
      <c r="B131">
        <v>1.08895551583603</v>
      </c>
      <c r="C131">
        <v>0.99067182639539897</v>
      </c>
      <c r="D131">
        <v>1.062886915744782</v>
      </c>
      <c r="E131">
        <v>1.0245262216564051</v>
      </c>
      <c r="F131">
        <v>0.93205759871568239</v>
      </c>
      <c r="G131">
        <v>1.099209129423051</v>
      </c>
      <c r="H131">
        <v>304030788900</v>
      </c>
      <c r="I131">
        <v>3722381175148</v>
      </c>
      <c r="J131">
        <v>7.7747728689662177</v>
      </c>
      <c r="K131">
        <v>11.874017505551389</v>
      </c>
      <c r="L131">
        <v>15.697027924528451</v>
      </c>
      <c r="M131">
        <v>13.00069999694824</v>
      </c>
      <c r="N131">
        <v>1.6574000120162959</v>
      </c>
      <c r="O131">
        <v>49.8</v>
      </c>
      <c r="P131">
        <v>5.7</v>
      </c>
      <c r="Q131">
        <v>41.0244</v>
      </c>
      <c r="R131">
        <v>-5.9450000000000003</v>
      </c>
      <c r="S131">
        <v>15.041524987174942</v>
      </c>
      <c r="T131">
        <v>3544.1247156253276</v>
      </c>
      <c r="U131">
        <v>3554.8891400000002</v>
      </c>
      <c r="V131">
        <v>42.040711952383845</v>
      </c>
      <c r="W131">
        <v>3512.8012260416667</v>
      </c>
      <c r="X131">
        <v>112.35836199999994</v>
      </c>
      <c r="Y131">
        <v>-1215.8072000000006</v>
      </c>
      <c r="Z131">
        <v>3.6042796389570051</v>
      </c>
      <c r="AA131">
        <v>3497.5677000000001</v>
      </c>
      <c r="AB131">
        <v>0.29496179386389826</v>
      </c>
      <c r="AC131">
        <v>-26.846066666666957</v>
      </c>
      <c r="AD131">
        <v>-0.15842880557023242</v>
      </c>
      <c r="AE131">
        <v>64.39405805784429</v>
      </c>
      <c r="AF131">
        <v>65.558844365541745</v>
      </c>
      <c r="AG131">
        <v>54.075996190231294</v>
      </c>
      <c r="AH131">
        <v>29.86391324904152</v>
      </c>
      <c r="AI131">
        <v>0</v>
      </c>
      <c r="AJ131">
        <v>3.756987880256172</v>
      </c>
      <c r="AK131">
        <v>17.31306429216465</v>
      </c>
      <c r="AL131">
        <v>-38.366809804125914</v>
      </c>
      <c r="AM131">
        <v>-0.25062220381080119</v>
      </c>
      <c r="AN131">
        <v>0</v>
      </c>
      <c r="AO131">
        <v>39.680242006737053</v>
      </c>
      <c r="AP131">
        <v>228.42445691280511</v>
      </c>
      <c r="AQ131">
        <v>153.23746822749362</v>
      </c>
      <c r="AR131">
        <v>83.333333333333343</v>
      </c>
      <c r="AS131">
        <v>1.3342123602265183</v>
      </c>
      <c r="AT131">
        <v>11982.09039999999</v>
      </c>
      <c r="AU131">
        <v>52.831091800155335</v>
      </c>
      <c r="AV131">
        <v>32763512518.759998</v>
      </c>
      <c r="AW131">
        <v>37050488217.039169</v>
      </c>
      <c r="AX131">
        <v>2718339043394</v>
      </c>
      <c r="AY131">
        <v>414153647.22562271</v>
      </c>
      <c r="AZ131">
        <v>3512.8012260416667</v>
      </c>
      <c r="BA131">
        <v>3412.106476923077</v>
      </c>
      <c r="BB131">
        <v>3534.0981750000001</v>
      </c>
      <c r="BC131">
        <v>3734.7884710000003</v>
      </c>
      <c r="BD131">
        <v>3668.4303333333337</v>
      </c>
      <c r="BE131">
        <v>0</v>
      </c>
      <c r="BF131">
        <v>166686892.19999999</v>
      </c>
      <c r="BG131">
        <v>-4096837.8837340926</v>
      </c>
      <c r="BH131">
        <v>18.431151121741852</v>
      </c>
      <c r="BI131">
        <v>54194776.883563846</v>
      </c>
      <c r="BJ131">
        <v>42308060.065727353</v>
      </c>
      <c r="BK131">
        <v>0.45873637497151132</v>
      </c>
      <c r="BL131">
        <v>127.96719999999959</v>
      </c>
      <c r="BM131">
        <v>87.997204868711535</v>
      </c>
      <c r="BN131">
        <v>-2.9228827795890186E-5</v>
      </c>
      <c r="BO131">
        <v>1</v>
      </c>
      <c r="BP131">
        <v>0.1111111111111111</v>
      </c>
      <c r="BQ131">
        <v>0</v>
      </c>
      <c r="BR131">
        <v>1.1115819209039546</v>
      </c>
      <c r="BS131">
        <v>417.80889999999999</v>
      </c>
      <c r="BT131">
        <v>1.5622843379635065</v>
      </c>
      <c r="BU131">
        <v>0.30892267781586347</v>
      </c>
      <c r="BV131">
        <v>17.45332386144192</v>
      </c>
      <c r="BW131">
        <v>3566.4122000000002</v>
      </c>
    </row>
    <row r="132" spans="1:75" x14ac:dyDescent="0.25">
      <c r="A132" s="1">
        <v>42338</v>
      </c>
      <c r="B132">
        <v>1.1153688217086131</v>
      </c>
      <c r="C132">
        <v>0.98950916094495711</v>
      </c>
      <c r="D132">
        <v>1.0221215300176101</v>
      </c>
      <c r="E132">
        <v>1.0912291630227151</v>
      </c>
      <c r="F132">
        <v>0.96809345257399015</v>
      </c>
      <c r="G132">
        <v>1.127194032891482</v>
      </c>
      <c r="H132">
        <v>439433238300</v>
      </c>
      <c r="I132">
        <v>5852576451685</v>
      </c>
      <c r="J132">
        <v>1.008074540230419</v>
      </c>
      <c r="K132">
        <v>1.9975379240801729</v>
      </c>
      <c r="L132">
        <v>4.5649900085682926</v>
      </c>
      <c r="M132">
        <v>13.095999717712401</v>
      </c>
      <c r="N132">
        <v>1.667899966239929</v>
      </c>
      <c r="O132">
        <v>49.6</v>
      </c>
      <c r="P132">
        <v>5.6</v>
      </c>
      <c r="Q132">
        <v>40.630400000000002</v>
      </c>
      <c r="R132">
        <v>-5.9</v>
      </c>
      <c r="S132">
        <v>25.294353439231788</v>
      </c>
      <c r="T132">
        <v>3613.0868565865085</v>
      </c>
      <c r="U132">
        <v>3683.6657600000008</v>
      </c>
      <c r="V132">
        <v>27.472198571764693</v>
      </c>
      <c r="W132">
        <v>3685.7247749999997</v>
      </c>
      <c r="X132">
        <v>189.68832799999836</v>
      </c>
      <c r="Y132">
        <v>-1274.4167999999995</v>
      </c>
      <c r="Z132">
        <v>1.042620204535035</v>
      </c>
      <c r="AA132">
        <v>3800.4144379999998</v>
      </c>
      <c r="AB132">
        <v>0.22053108934265217</v>
      </c>
      <c r="AC132">
        <v>-67.666249999999764</v>
      </c>
      <c r="AD132">
        <v>-4.2688507148308759</v>
      </c>
      <c r="AE132">
        <v>33.665053313622465</v>
      </c>
      <c r="AF132">
        <v>38.234836466972162</v>
      </c>
      <c r="AG132">
        <v>22.853656259409142</v>
      </c>
      <c r="AH132">
        <v>-274.03357095998143</v>
      </c>
      <c r="AI132">
        <v>-157.14315454545476</v>
      </c>
      <c r="AJ132">
        <v>-6.0314190295368881</v>
      </c>
      <c r="AK132">
        <v>45.253944501204714</v>
      </c>
      <c r="AL132">
        <v>-1670.6581998326965</v>
      </c>
      <c r="AM132">
        <v>-0.62330135180912749</v>
      </c>
      <c r="AN132">
        <v>-20.38106259373119</v>
      </c>
      <c r="AO132">
        <v>72.003392452321563</v>
      </c>
      <c r="AP132">
        <v>225.97821553011605</v>
      </c>
      <c r="AQ132">
        <v>93.549731750164796</v>
      </c>
      <c r="AR132">
        <v>50</v>
      </c>
      <c r="AS132">
        <v>1.2398946209917319</v>
      </c>
      <c r="AT132">
        <v>12061.679299999991</v>
      </c>
      <c r="AU132">
        <v>37.047117046903111</v>
      </c>
      <c r="AV132">
        <v>32921409945.759998</v>
      </c>
      <c r="AW132">
        <v>38144767228.049484</v>
      </c>
      <c r="AX132">
        <v>2791432706694</v>
      </c>
      <c r="AY132">
        <v>427857225.22802305</v>
      </c>
      <c r="AZ132">
        <v>3685.7247749999997</v>
      </c>
      <c r="BA132">
        <v>3686.6036730769233</v>
      </c>
      <c r="BB132">
        <v>3597.7792250000002</v>
      </c>
      <c r="BC132">
        <v>3962.4557252857153</v>
      </c>
      <c r="BD132">
        <v>3617.8990333333331</v>
      </c>
      <c r="BE132">
        <v>1.0147476682467931</v>
      </c>
      <c r="BF132">
        <v>170198842.59999999</v>
      </c>
      <c r="BG132">
        <v>-7154128.3863039017</v>
      </c>
      <c r="BH132">
        <v>-11.312349768085602</v>
      </c>
      <c r="BI132">
        <v>63881691.869994499</v>
      </c>
      <c r="BJ132">
        <v>30719248.825946506</v>
      </c>
      <c r="BK132">
        <v>0.16543870351007159</v>
      </c>
      <c r="BL132">
        <v>-228.9118999999996</v>
      </c>
      <c r="BM132">
        <v>108.69457632560133</v>
      </c>
      <c r="BN132">
        <v>-5.1079014776259403E-2</v>
      </c>
      <c r="BO132">
        <v>0.8571428571428571</v>
      </c>
      <c r="BP132">
        <v>0</v>
      </c>
      <c r="BQ132">
        <v>8.3333333333333329E-2</v>
      </c>
      <c r="BR132">
        <v>1.0906270260257478</v>
      </c>
      <c r="BS132">
        <v>439.1527000000001</v>
      </c>
      <c r="BT132">
        <v>1.7612865334944234</v>
      </c>
      <c r="BU132">
        <v>0.32742482266257505</v>
      </c>
      <c r="BV132">
        <v>14.74747941836268</v>
      </c>
      <c r="BW132">
        <v>3731.0047</v>
      </c>
    </row>
    <row r="133" spans="1:75" x14ac:dyDescent="0.25">
      <c r="A133" s="1">
        <v>42369</v>
      </c>
      <c r="B133">
        <v>1.102283692424366</v>
      </c>
      <c r="C133">
        <v>0.99264439738770138</v>
      </c>
      <c r="D133">
        <v>1.047352895386729</v>
      </c>
      <c r="E133">
        <v>1.0524472670859939</v>
      </c>
      <c r="F133">
        <v>0.94776498137351584</v>
      </c>
      <c r="G133">
        <v>1.110451734100548</v>
      </c>
      <c r="H133">
        <v>335848743400</v>
      </c>
      <c r="I133">
        <v>4535081044751</v>
      </c>
      <c r="J133">
        <v>3.617294477488509</v>
      </c>
      <c r="K133">
        <v>4.0779780508893637</v>
      </c>
      <c r="L133">
        <v>2.8250396023496989</v>
      </c>
      <c r="M133">
        <v>13.674599647521971</v>
      </c>
      <c r="N133">
        <v>1.740900039672852</v>
      </c>
      <c r="O133">
        <v>49.7</v>
      </c>
      <c r="P133">
        <v>6.2</v>
      </c>
      <c r="Q133">
        <v>41.358899999999998</v>
      </c>
      <c r="R133">
        <v>-5.9</v>
      </c>
      <c r="S133">
        <v>32.513924197040971</v>
      </c>
      <c r="T133">
        <v>3685.8865319536858</v>
      </c>
      <c r="U133">
        <v>3764.7774000000004</v>
      </c>
      <c r="V133">
        <v>27.093346380386265</v>
      </c>
      <c r="W133">
        <v>3760.2374052083333</v>
      </c>
      <c r="X133">
        <v>98.657975999999508</v>
      </c>
      <c r="Y133">
        <v>-741.99289999999974</v>
      </c>
      <c r="Z133">
        <v>1.8710746351722121</v>
      </c>
      <c r="AA133">
        <v>3906.0662314688002</v>
      </c>
      <c r="AB133">
        <v>0.13830126717350313</v>
      </c>
      <c r="AC133">
        <v>-22.863400000001093</v>
      </c>
      <c r="AD133">
        <v>-1.5384377603107742</v>
      </c>
      <c r="AE133">
        <v>29.376588609372096</v>
      </c>
      <c r="AF133">
        <v>26.314588688524712</v>
      </c>
      <c r="AG133">
        <v>39.804351396514711</v>
      </c>
      <c r="AH133">
        <v>-36.897956992540202</v>
      </c>
      <c r="AI133">
        <v>-67.737936363636436</v>
      </c>
      <c r="AJ133">
        <v>0.9911301965128988</v>
      </c>
      <c r="AK133">
        <v>21.012662876239077</v>
      </c>
      <c r="AL133">
        <v>-605.02858819233825</v>
      </c>
      <c r="AM133">
        <v>0.11511490452655722</v>
      </c>
      <c r="AN133">
        <v>-19.455899196808769</v>
      </c>
      <c r="AO133">
        <v>55.014803708532142</v>
      </c>
      <c r="AP133">
        <v>194.60534034571012</v>
      </c>
      <c r="AQ133">
        <v>90.913726436435098</v>
      </c>
      <c r="AR133">
        <v>66.666666666666657</v>
      </c>
      <c r="AS133">
        <v>1.404941767087805</v>
      </c>
      <c r="AT133">
        <v>12328.833699999992</v>
      </c>
      <c r="AU133">
        <v>48.86505198500145</v>
      </c>
      <c r="AV133">
        <v>33569090011.759998</v>
      </c>
      <c r="AW133">
        <v>39394605701.848335</v>
      </c>
      <c r="AX133">
        <v>2878265209494</v>
      </c>
      <c r="AY133">
        <v>433224000.75088918</v>
      </c>
      <c r="AZ133">
        <v>3760.2374052083333</v>
      </c>
      <c r="BA133">
        <v>3718.4000884615398</v>
      </c>
      <c r="BB133">
        <v>3755.5713500000002</v>
      </c>
      <c r="BC133">
        <v>4003.5684612857144</v>
      </c>
      <c r="BD133">
        <v>3809.8478333333328</v>
      </c>
      <c r="BE133">
        <v>0.81069583302085457</v>
      </c>
      <c r="BF133">
        <v>116600303.8</v>
      </c>
      <c r="BG133">
        <v>-14276903.633280335</v>
      </c>
      <c r="BH133">
        <v>-0.49289153839362143</v>
      </c>
      <c r="BI133">
        <v>40982265.459928311</v>
      </c>
      <c r="BJ133">
        <v>43213654.185124911</v>
      </c>
      <c r="BK133">
        <v>0.71714629197889035</v>
      </c>
      <c r="BL133">
        <v>36.616199999999935</v>
      </c>
      <c r="BM133">
        <v>105.85810225857099</v>
      </c>
      <c r="BN133">
        <v>-9.7953699990084974E-3</v>
      </c>
      <c r="BO133">
        <v>1</v>
      </c>
      <c r="BP133">
        <v>0.1</v>
      </c>
      <c r="BQ133">
        <v>0</v>
      </c>
      <c r="BR133">
        <v>1.1481230838639553</v>
      </c>
      <c r="BS133">
        <v>390.57009999999991</v>
      </c>
      <c r="BT133">
        <v>1.7985684835322353</v>
      </c>
      <c r="BU133">
        <v>0.2684299330428126</v>
      </c>
      <c r="BV133">
        <v>-4.7192305680566919</v>
      </c>
      <c r="BW133">
        <v>2946.0902000000001</v>
      </c>
    </row>
    <row r="134" spans="1:75" x14ac:dyDescent="0.25">
      <c r="A134" s="1">
        <v>42400</v>
      </c>
      <c r="B134">
        <v>1.000104271337801</v>
      </c>
      <c r="C134">
        <v>0.76205033790757515</v>
      </c>
      <c r="D134">
        <v>0.79071497152023673</v>
      </c>
      <c r="E134">
        <v>1.264810086262804</v>
      </c>
      <c r="F134">
        <v>0.9637484622840129</v>
      </c>
      <c r="G134">
        <v>1.312386100482378</v>
      </c>
      <c r="H134">
        <v>244998998700</v>
      </c>
      <c r="I134">
        <v>2647189141269</v>
      </c>
      <c r="J134">
        <v>-18.49782931334126</v>
      </c>
      <c r="K134">
        <v>-23.22912037929493</v>
      </c>
      <c r="L134">
        <v>-28.20492671727607</v>
      </c>
      <c r="M134">
        <v>11.027500152587891</v>
      </c>
      <c r="N134">
        <v>1.3898999691009519</v>
      </c>
      <c r="O134">
        <v>49.4</v>
      </c>
      <c r="P134">
        <v>5.9</v>
      </c>
      <c r="Q134">
        <v>40.135100000000001</v>
      </c>
      <c r="R134">
        <v>-5.9</v>
      </c>
      <c r="S134">
        <v>15.542257700109863</v>
      </c>
      <c r="T134">
        <v>3404.8543514909811</v>
      </c>
      <c r="U134">
        <v>2959.9185600000001</v>
      </c>
      <c r="V134">
        <v>-174.82436096792935</v>
      </c>
      <c r="W134">
        <v>3060.1660093749997</v>
      </c>
      <c r="X134">
        <v>-453.98051799999939</v>
      </c>
      <c r="Y134">
        <v>-870.60910000000013</v>
      </c>
      <c r="Z134">
        <v>-7.9556738038321289</v>
      </c>
      <c r="AA134">
        <v>3001.1918925504001</v>
      </c>
      <c r="AB134">
        <v>-0.81331916062542342</v>
      </c>
      <c r="AC134">
        <v>-75.443133333332753</v>
      </c>
      <c r="AD134">
        <v>-4.0958540728651247</v>
      </c>
      <c r="AE134">
        <v>18.923809854422746</v>
      </c>
      <c r="AF134">
        <v>16.230051016188156</v>
      </c>
      <c r="AG134">
        <v>35.472053460227407</v>
      </c>
      <c r="AH134">
        <v>-119.92455366165377</v>
      </c>
      <c r="AI134">
        <v>0</v>
      </c>
      <c r="AJ134">
        <v>-6.6475463711580582</v>
      </c>
      <c r="AK134">
        <v>48.810923979113646</v>
      </c>
      <c r="AL134">
        <v>1065.5342093310951</v>
      </c>
      <c r="AM134">
        <v>-0.67517898869264903</v>
      </c>
      <c r="AN134">
        <v>0</v>
      </c>
      <c r="AO134">
        <v>74.450019066739358</v>
      </c>
      <c r="AP134">
        <v>118.00030810293225</v>
      </c>
      <c r="AQ134">
        <v>24.070805500601363</v>
      </c>
      <c r="AR134">
        <v>50</v>
      </c>
      <c r="AS134">
        <v>0.63917968049204621</v>
      </c>
      <c r="AT134">
        <v>11796.33709999999</v>
      </c>
      <c r="AU134">
        <v>46.765896838424077</v>
      </c>
      <c r="AV134">
        <v>33659867488.759998</v>
      </c>
      <c r="AW134">
        <v>37155853426.460693</v>
      </c>
      <c r="AX134">
        <v>2815852837394</v>
      </c>
      <c r="AY134">
        <v>-307985792.76946223</v>
      </c>
      <c r="AZ134">
        <v>3060.1660093749997</v>
      </c>
      <c r="BA134">
        <v>3316.3024346153843</v>
      </c>
      <c r="BB134">
        <v>2872.8107999999997</v>
      </c>
      <c r="BC134">
        <v>3273.4710271428567</v>
      </c>
      <c r="BD134">
        <v>3004.5572333333325</v>
      </c>
      <c r="BE134">
        <v>0</v>
      </c>
      <c r="BF134">
        <v>110646072.59999999</v>
      </c>
      <c r="BG134">
        <v>-9763828.3787681777</v>
      </c>
      <c r="BH134">
        <v>-6.9069629506802048</v>
      </c>
      <c r="BI134">
        <v>39984788.383985974</v>
      </c>
      <c r="BJ134">
        <v>18009460.028579235</v>
      </c>
      <c r="BK134">
        <v>-0.62108337265331204</v>
      </c>
      <c r="BL134">
        <v>-209.78850000000011</v>
      </c>
      <c r="BM134">
        <v>78.042765384298519</v>
      </c>
      <c r="BN134">
        <v>-5.8976265878530706E-2</v>
      </c>
      <c r="BO134">
        <v>0.7142857142857143</v>
      </c>
      <c r="BP134">
        <v>8.3333333333333329E-2</v>
      </c>
      <c r="BQ134">
        <v>0.25</v>
      </c>
      <c r="BR134">
        <v>1.1702964307320023</v>
      </c>
      <c r="BS134">
        <v>891.71479999999974</v>
      </c>
      <c r="BT134">
        <v>2.8859779507858416</v>
      </c>
      <c r="BU134">
        <v>0.51760054661503208</v>
      </c>
      <c r="BV134">
        <v>-10.785198286703704</v>
      </c>
      <c r="BW134">
        <v>2877.4666000000002</v>
      </c>
    </row>
    <row r="135" spans="1:75" x14ac:dyDescent="0.25">
      <c r="A135" s="1">
        <v>42429</v>
      </c>
      <c r="B135">
        <v>1.0643634634314789</v>
      </c>
      <c r="C135">
        <v>0.95991031221384149</v>
      </c>
      <c r="D135">
        <v>0.97904979248156565</v>
      </c>
      <c r="E135">
        <v>1.087139256455661</v>
      </c>
      <c r="F135">
        <v>0.98045096335783699</v>
      </c>
      <c r="G135">
        <v>1.108815531918536</v>
      </c>
      <c r="H135">
        <v>170636450700</v>
      </c>
      <c r="I135">
        <v>1681359748025</v>
      </c>
      <c r="J135">
        <v>-1.4391295066024099</v>
      </c>
      <c r="K135">
        <v>-2.2837240358483561</v>
      </c>
      <c r="L135">
        <v>-2.1702135409072949</v>
      </c>
      <c r="M135">
        <v>10.78279972076416</v>
      </c>
      <c r="N135">
        <v>1.3545000553131099</v>
      </c>
      <c r="O135">
        <v>49</v>
      </c>
      <c r="P135">
        <v>5.8657240000000002</v>
      </c>
      <c r="Q135">
        <v>33.720999999999997</v>
      </c>
      <c r="R135">
        <v>-5.3</v>
      </c>
      <c r="S135">
        <v>11.133654436688637</v>
      </c>
      <c r="T135">
        <v>3184.2278759209921</v>
      </c>
      <c r="U135">
        <v>2988.6311799999994</v>
      </c>
      <c r="V135">
        <v>-71.881332166359698</v>
      </c>
      <c r="W135">
        <v>2986.4698437500006</v>
      </c>
      <c r="X135">
        <v>-261.67041600000039</v>
      </c>
      <c r="Y135">
        <v>-489.06929999999966</v>
      </c>
      <c r="Z135">
        <v>-0.14104759821070878</v>
      </c>
      <c r="AA135">
        <v>3114.9197363200001</v>
      </c>
      <c r="AB135">
        <v>-0.27133430270452291</v>
      </c>
      <c r="AC135">
        <v>-95.58813333333319</v>
      </c>
      <c r="AD135">
        <v>-4.5567795227253427</v>
      </c>
      <c r="AE135">
        <v>38.319567177274273</v>
      </c>
      <c r="AF135">
        <v>40.827394538716106</v>
      </c>
      <c r="AG135">
        <v>29.725426464116516</v>
      </c>
      <c r="AH135">
        <v>-138.55412490624187</v>
      </c>
      <c r="AI135">
        <v>-142.02146363636348</v>
      </c>
      <c r="AJ135">
        <v>-3.5947013223643536</v>
      </c>
      <c r="AK135">
        <v>60.392067085984579</v>
      </c>
      <c r="AL135">
        <v>-1466.6458285617125</v>
      </c>
      <c r="AM135">
        <v>-0.43772834151543483</v>
      </c>
      <c r="AN135">
        <v>40.92548371577147</v>
      </c>
      <c r="AO135">
        <v>81.676493198519765</v>
      </c>
      <c r="AP135">
        <v>161.51213193164239</v>
      </c>
      <c r="AQ135">
        <v>59.068548248910922</v>
      </c>
      <c r="AR135">
        <v>50</v>
      </c>
      <c r="AS135">
        <v>0.9322797396666217</v>
      </c>
      <c r="AT135">
        <v>11741.201699999987</v>
      </c>
      <c r="AU135">
        <v>49.561050870802767</v>
      </c>
      <c r="AV135">
        <v>33515367549.759998</v>
      </c>
      <c r="AW135">
        <v>36708115846.625175</v>
      </c>
      <c r="AX135">
        <v>2848932132694</v>
      </c>
      <c r="AY135">
        <v>-60239949.885369293</v>
      </c>
      <c r="AZ135">
        <v>2986.4698437500006</v>
      </c>
      <c r="BA135">
        <v>3019.0988769230776</v>
      </c>
      <c r="BB135">
        <v>2940.848575</v>
      </c>
      <c r="BC135">
        <v>3188.4464207142855</v>
      </c>
      <c r="BD135">
        <v>2937.8224333333337</v>
      </c>
      <c r="BE135">
        <v>1.0263914147947339</v>
      </c>
      <c r="BF135">
        <v>123694108.40000001</v>
      </c>
      <c r="BG135">
        <v>1375879.8334384919</v>
      </c>
      <c r="BH135">
        <v>4.4193219969443716</v>
      </c>
      <c r="BI135">
        <v>44063152.873590164</v>
      </c>
      <c r="BJ135">
        <v>19566755.519775312</v>
      </c>
      <c r="BK135">
        <v>-0.25024325558482091</v>
      </c>
      <c r="BL135">
        <v>-107.29319999999962</v>
      </c>
      <c r="BM135">
        <v>79.751102719032815</v>
      </c>
      <c r="BN135">
        <v>-5.2540943465490771E-2</v>
      </c>
      <c r="BO135">
        <v>1</v>
      </c>
      <c r="BP135">
        <v>0</v>
      </c>
      <c r="BQ135">
        <v>0</v>
      </c>
      <c r="BR135">
        <v>1.1332554061952074</v>
      </c>
      <c r="BS135">
        <v>306.99200000000019</v>
      </c>
      <c r="BT135">
        <v>2.3887984668177071</v>
      </c>
      <c r="BU135">
        <v>0.23709895593856808</v>
      </c>
      <c r="BV135">
        <v>22.143834855600193</v>
      </c>
      <c r="BW135">
        <v>3218.0879</v>
      </c>
    </row>
    <row r="136" spans="1:75" x14ac:dyDescent="0.25">
      <c r="A136" s="1">
        <v>42460</v>
      </c>
      <c r="B136">
        <v>1.1341183027188819</v>
      </c>
      <c r="C136">
        <v>0.99374855817717556</v>
      </c>
      <c r="D136">
        <v>1.1168737980616139</v>
      </c>
      <c r="E136">
        <v>1.015439976018057</v>
      </c>
      <c r="F136">
        <v>0.88975903983231774</v>
      </c>
      <c r="G136">
        <v>1.141252778066099</v>
      </c>
      <c r="H136">
        <v>306357507800</v>
      </c>
      <c r="I136">
        <v>3268458384850</v>
      </c>
      <c r="J136">
        <v>10.89831792074005</v>
      </c>
      <c r="K136">
        <v>12.7569517802816</v>
      </c>
      <c r="L136">
        <v>15.052613398424141</v>
      </c>
      <c r="M136">
        <v>11.891500473022459</v>
      </c>
      <c r="N136">
        <v>1.4675999879837041</v>
      </c>
      <c r="O136">
        <v>50.2</v>
      </c>
      <c r="P136">
        <v>4.9069370000000001</v>
      </c>
      <c r="Q136">
        <v>21.05</v>
      </c>
      <c r="R136">
        <v>-4.9000000000000004</v>
      </c>
      <c r="S136">
        <v>13.895011083079842</v>
      </c>
      <c r="T136">
        <v>3191.4566971482636</v>
      </c>
      <c r="U136">
        <v>3187.4636399999999</v>
      </c>
      <c r="V136">
        <v>33.97041438911765</v>
      </c>
      <c r="W136">
        <v>3168.2609270833332</v>
      </c>
      <c r="X136">
        <v>131.79224599999907</v>
      </c>
      <c r="Y136">
        <v>15.140399999999772</v>
      </c>
      <c r="Z136">
        <v>2.7187864436601976</v>
      </c>
      <c r="AA136">
        <v>3129.0237950070568</v>
      </c>
      <c r="AB136">
        <v>0.22649007354358291</v>
      </c>
      <c r="AC136">
        <v>3.3961833333332834</v>
      </c>
      <c r="AD136">
        <v>1.0476216430944909</v>
      </c>
      <c r="AE136">
        <v>60.865359763024969</v>
      </c>
      <c r="AF136">
        <v>51.13454314573341</v>
      </c>
      <c r="AG136">
        <v>62.159397371249469</v>
      </c>
      <c r="AH136">
        <v>73.101253199453836</v>
      </c>
      <c r="AI136">
        <v>24.755563636363149</v>
      </c>
      <c r="AJ136">
        <v>4.6607665798225071</v>
      </c>
      <c r="AK136">
        <v>47.408791379231197</v>
      </c>
      <c r="AL136">
        <v>222.82767492143495</v>
      </c>
      <c r="AM136">
        <v>0.5832293972441257</v>
      </c>
      <c r="AN136">
        <v>23.639176242080296</v>
      </c>
      <c r="AO136">
        <v>20.772501327357752</v>
      </c>
      <c r="AP136">
        <v>206.56914995477433</v>
      </c>
      <c r="AQ136">
        <v>123.29591621036124</v>
      </c>
      <c r="AR136">
        <v>66.666666666666657</v>
      </c>
      <c r="AS136">
        <v>2.1090308881170516</v>
      </c>
      <c r="AT136">
        <v>12332.48469999999</v>
      </c>
      <c r="AU136">
        <v>62.137257209752335</v>
      </c>
      <c r="AV136">
        <v>35214088345.760002</v>
      </c>
      <c r="AW136">
        <v>38883577795.302673</v>
      </c>
      <c r="AX136">
        <v>2990294639094</v>
      </c>
      <c r="AY136">
        <v>801180041.3810004</v>
      </c>
      <c r="AZ136">
        <v>3168.2609270833332</v>
      </c>
      <c r="BA136">
        <v>3098.1381961538459</v>
      </c>
      <c r="BB136">
        <v>3202.6286749999999</v>
      </c>
      <c r="BC136">
        <v>3358.4705721428577</v>
      </c>
      <c r="BD136">
        <v>3381.2655</v>
      </c>
      <c r="BE136">
        <v>1.1068992872553505</v>
      </c>
      <c r="BF136">
        <v>107497319.2</v>
      </c>
      <c r="BG136">
        <v>-2531086.6107990835</v>
      </c>
      <c r="BH136">
        <v>2.3514002659778197</v>
      </c>
      <c r="BI136">
        <v>49025227.882946089</v>
      </c>
      <c r="BJ136">
        <v>45302314.22661563</v>
      </c>
      <c r="BK136">
        <v>0.64909041533451717</v>
      </c>
      <c r="BL136">
        <v>143.30830000000014</v>
      </c>
      <c r="BM136">
        <v>99.891869539194445</v>
      </c>
      <c r="BN136">
        <v>1.4333014334381543E-2</v>
      </c>
      <c r="BO136">
        <v>1</v>
      </c>
      <c r="BP136">
        <v>0</v>
      </c>
      <c r="BQ136">
        <v>7.1428571428571425E-2</v>
      </c>
      <c r="BR136">
        <v>1.3951307663849284</v>
      </c>
      <c r="BS136">
        <v>404.45229999999992</v>
      </c>
      <c r="BT136">
        <v>1.9526725733714592</v>
      </c>
      <c r="BU136">
        <v>0.32328599252733153</v>
      </c>
      <c r="BV136">
        <v>-19.98987232246353</v>
      </c>
      <c r="BW136">
        <v>3156.7451000000001</v>
      </c>
    </row>
    <row r="137" spans="1:75" x14ac:dyDescent="0.25">
      <c r="A137" s="1">
        <v>42490</v>
      </c>
      <c r="B137">
        <v>1.0257800884595021</v>
      </c>
      <c r="C137">
        <v>0.96692113139042724</v>
      </c>
      <c r="D137">
        <v>0.98228541538438563</v>
      </c>
      <c r="E137">
        <v>1.0442790581982691</v>
      </c>
      <c r="F137">
        <v>0.98435863573527038</v>
      </c>
      <c r="G137">
        <v>1.06087255222609</v>
      </c>
      <c r="H137">
        <v>206088735400</v>
      </c>
      <c r="I137">
        <v>2257641432728</v>
      </c>
      <c r="J137">
        <v>-0.97527939417800802</v>
      </c>
      <c r="K137">
        <v>-2.155220576204953</v>
      </c>
      <c r="L137">
        <v>-2.7651876020031612</v>
      </c>
      <c r="M137">
        <v>11.93649959564209</v>
      </c>
      <c r="N137">
        <v>1.383599996566772</v>
      </c>
      <c r="O137">
        <v>50.1</v>
      </c>
      <c r="P137">
        <v>6.8</v>
      </c>
      <c r="Q137">
        <v>33.173299999999998</v>
      </c>
      <c r="R137">
        <v>-4.3</v>
      </c>
      <c r="S137">
        <v>15.156515474505754</v>
      </c>
      <c r="T137">
        <v>3192.6218613906553</v>
      </c>
      <c r="U137">
        <v>3164.8870400000001</v>
      </c>
      <c r="V137">
        <v>-1.3490565529077685</v>
      </c>
      <c r="W137">
        <v>3182.4886552083335</v>
      </c>
      <c r="X137">
        <v>38.260882000000493</v>
      </c>
      <c r="Y137">
        <v>-377.33369999999968</v>
      </c>
      <c r="Z137">
        <v>-0.26428948294332522</v>
      </c>
      <c r="AA137">
        <v>3226.2172571946521</v>
      </c>
      <c r="AB137">
        <v>1.2566850917430667E-2</v>
      </c>
      <c r="AC137">
        <v>-5.4755333333332601</v>
      </c>
      <c r="AD137">
        <v>-1.2379322067654555</v>
      </c>
      <c r="AE137">
        <v>36.036721712960166</v>
      </c>
      <c r="AF137">
        <v>35.216197115334076</v>
      </c>
      <c r="AG137">
        <v>34.473827026120894</v>
      </c>
      <c r="AH137">
        <v>-69.455358784579403</v>
      </c>
      <c r="AI137">
        <v>0</v>
      </c>
      <c r="AJ137">
        <v>-3.2083933960410822</v>
      </c>
      <c r="AK137">
        <v>63.034988527406163</v>
      </c>
      <c r="AL137">
        <v>-51.953106280805308</v>
      </c>
      <c r="AM137">
        <v>-0.84838421692514965</v>
      </c>
      <c r="AN137">
        <v>0</v>
      </c>
      <c r="AO137">
        <v>73.896438606739949</v>
      </c>
      <c r="AP137">
        <v>146.17648505088664</v>
      </c>
      <c r="AQ137">
        <v>77.530414675258257</v>
      </c>
      <c r="AR137">
        <v>33.333333333333329</v>
      </c>
      <c r="AS137">
        <v>0.68925768253533137</v>
      </c>
      <c r="AT137">
        <v>12307.869599999987</v>
      </c>
      <c r="AU137">
        <v>36.436291501409777</v>
      </c>
      <c r="AV137">
        <v>34983449949.760002</v>
      </c>
      <c r="AW137">
        <v>38801669772.282806</v>
      </c>
      <c r="AX137">
        <v>2964070262294</v>
      </c>
      <c r="AY137">
        <v>-40115178.810262024</v>
      </c>
      <c r="AZ137">
        <v>3182.4886552083335</v>
      </c>
      <c r="BA137">
        <v>3204.7608115384614</v>
      </c>
      <c r="BB137">
        <v>3157.892625</v>
      </c>
      <c r="BC137">
        <v>3394.6948455714282</v>
      </c>
      <c r="BD137">
        <v>3210.9176333333339</v>
      </c>
      <c r="BE137">
        <v>0</v>
      </c>
      <c r="BF137">
        <v>62888933.600000001</v>
      </c>
      <c r="BG137">
        <v>-16378856.775130529</v>
      </c>
      <c r="BH137">
        <v>-20.133656794764804</v>
      </c>
      <c r="BI137">
        <v>24097990.630713291</v>
      </c>
      <c r="BJ137">
        <v>31833578.068215545</v>
      </c>
      <c r="BK137">
        <v>0.24789757595986456</v>
      </c>
      <c r="BL137">
        <v>-104.63799999999992</v>
      </c>
      <c r="BM137">
        <v>103.37448507113587</v>
      </c>
      <c r="BN137">
        <v>-2.2211256530255956E-2</v>
      </c>
      <c r="BO137">
        <v>1</v>
      </c>
      <c r="BP137">
        <v>0</v>
      </c>
      <c r="BQ137">
        <v>0.1111111111111111</v>
      </c>
      <c r="BR137">
        <v>1.1935225996024545</v>
      </c>
      <c r="BS137">
        <v>189.15350000000035</v>
      </c>
      <c r="BT137">
        <v>1.0265416398511646</v>
      </c>
      <c r="BU137">
        <v>0.20367721128372521</v>
      </c>
      <c r="BV137">
        <v>-6.5313982295578024</v>
      </c>
      <c r="BW137">
        <v>3169.5598</v>
      </c>
    </row>
    <row r="138" spans="1:75" x14ac:dyDescent="0.25">
      <c r="A138" s="1">
        <v>42521</v>
      </c>
      <c r="B138">
        <v>1.0199563709739441</v>
      </c>
      <c r="C138">
        <v>0.95810556477372311</v>
      </c>
      <c r="D138">
        <v>1.0030814384223421</v>
      </c>
      <c r="E138">
        <v>1.0168230932257529</v>
      </c>
      <c r="F138">
        <v>0.95516229099069216</v>
      </c>
      <c r="G138">
        <v>1.064555314648264</v>
      </c>
      <c r="H138">
        <v>158559949800</v>
      </c>
      <c r="I138">
        <v>1719464428149</v>
      </c>
      <c r="J138">
        <v>0.94342860790030958</v>
      </c>
      <c r="K138">
        <v>0.10338891234771271</v>
      </c>
      <c r="L138">
        <v>-0.63939518784601468</v>
      </c>
      <c r="M138">
        <v>11.98700046539307</v>
      </c>
      <c r="N138">
        <v>1.4101999998092649</v>
      </c>
      <c r="O138">
        <v>50.1</v>
      </c>
      <c r="P138">
        <v>6</v>
      </c>
      <c r="Q138">
        <v>35.979999999999997</v>
      </c>
      <c r="R138">
        <v>-3.4</v>
      </c>
      <c r="S138">
        <v>19.034545863855996</v>
      </c>
      <c r="T138">
        <v>3143.65364578763</v>
      </c>
      <c r="U138">
        <v>3084.44112</v>
      </c>
      <c r="V138">
        <v>-18.17385613080296</v>
      </c>
      <c r="W138">
        <v>3092.2451406250002</v>
      </c>
      <c r="X138">
        <v>-84.787329999998747</v>
      </c>
      <c r="Y138">
        <v>-396.85240000000022</v>
      </c>
      <c r="Z138">
        <v>-1.062269367083426</v>
      </c>
      <c r="AA138">
        <v>3031.2500896336001</v>
      </c>
      <c r="AB138">
        <v>-0.14372357970031099</v>
      </c>
      <c r="AC138">
        <v>18.629333333333761</v>
      </c>
      <c r="AD138">
        <v>2.8992347210627019</v>
      </c>
      <c r="AE138">
        <v>64.858871508229882</v>
      </c>
      <c r="AF138">
        <v>52.164851375846318</v>
      </c>
      <c r="AG138">
        <v>80.730627915020335</v>
      </c>
      <c r="AH138">
        <v>291.51971507080873</v>
      </c>
      <c r="AI138">
        <v>90.672263636363368</v>
      </c>
      <c r="AJ138">
        <v>3.0772909646125486</v>
      </c>
      <c r="AK138">
        <v>96.429038809475429</v>
      </c>
      <c r="AL138">
        <v>2009.4920757918687</v>
      </c>
      <c r="AM138">
        <v>0.35258980197903966</v>
      </c>
      <c r="AN138">
        <v>121.72066775608496</v>
      </c>
      <c r="AO138">
        <v>0.95217518573753879</v>
      </c>
      <c r="AP138">
        <v>215.3991833339505</v>
      </c>
      <c r="AQ138">
        <v>80.202672376629067</v>
      </c>
      <c r="AR138">
        <v>50</v>
      </c>
      <c r="AS138">
        <v>1.598118943802451</v>
      </c>
      <c r="AT138">
        <v>12414.550799999988</v>
      </c>
      <c r="AU138">
        <v>55.184788674190578</v>
      </c>
      <c r="AV138">
        <v>35077656491.760002</v>
      </c>
      <c r="AW138">
        <v>38956363864.7425</v>
      </c>
      <c r="AX138">
        <v>3015845981294</v>
      </c>
      <c r="AY138">
        <v>163021391.44019264</v>
      </c>
      <c r="AZ138">
        <v>3092.2451406250002</v>
      </c>
      <c r="BA138">
        <v>3112.9765653846148</v>
      </c>
      <c r="BB138">
        <v>3061.5862499999998</v>
      </c>
      <c r="BC138">
        <v>3265.4165944285719</v>
      </c>
      <c r="BD138">
        <v>3245.2774666666669</v>
      </c>
      <c r="BE138">
        <v>2.3194299589569312</v>
      </c>
      <c r="BF138">
        <v>75895244.799999997</v>
      </c>
      <c r="BG138">
        <v>-3361262.9335066224</v>
      </c>
      <c r="BH138">
        <v>-6.6986336304057978</v>
      </c>
      <c r="BI138">
        <v>51908847.773241319</v>
      </c>
      <c r="BJ138">
        <v>25451545.625996236</v>
      </c>
      <c r="BK138">
        <v>0.30486449721714581</v>
      </c>
      <c r="BL138">
        <v>94.624699999999848</v>
      </c>
      <c r="BM138">
        <v>99.924236190649125</v>
      </c>
      <c r="BN138">
        <v>3.2030946379367847E-2</v>
      </c>
      <c r="BO138">
        <v>1</v>
      </c>
      <c r="BP138">
        <v>0.125</v>
      </c>
      <c r="BQ138">
        <v>0</v>
      </c>
      <c r="BR138">
        <v>1.1332554061952074</v>
      </c>
      <c r="BS138">
        <v>195.4376000000002</v>
      </c>
      <c r="BT138">
        <v>1.0705004941233225</v>
      </c>
      <c r="BU138">
        <v>0.27616541146671936</v>
      </c>
      <c r="BV138">
        <v>10.373497812865862</v>
      </c>
      <c r="BW138">
        <v>3153.9209999999998</v>
      </c>
    </row>
    <row r="139" spans="1:75" x14ac:dyDescent="0.25">
      <c r="A139" s="1">
        <v>42551</v>
      </c>
      <c r="B139">
        <v>1.009072690094388</v>
      </c>
      <c r="C139">
        <v>0.95619335990135912</v>
      </c>
      <c r="D139">
        <v>0.99399901398122681</v>
      </c>
      <c r="E139">
        <v>1.015164679140663</v>
      </c>
      <c r="F139">
        <v>0.9619661050482875</v>
      </c>
      <c r="G139">
        <v>1.055301921567918</v>
      </c>
      <c r="H139">
        <v>168687560700</v>
      </c>
      <c r="I139">
        <v>2046811350865</v>
      </c>
      <c r="J139">
        <v>-1.5319097572028759</v>
      </c>
      <c r="K139">
        <v>0.5172286345677124</v>
      </c>
      <c r="L139">
        <v>2.9621985853667492</v>
      </c>
      <c r="M139">
        <v>11.984000205993651</v>
      </c>
      <c r="N139">
        <v>1.413100004196167</v>
      </c>
      <c r="O139">
        <v>50</v>
      </c>
      <c r="P139">
        <v>6</v>
      </c>
      <c r="Q139">
        <v>36.942599999999999</v>
      </c>
      <c r="R139">
        <v>-2.8</v>
      </c>
      <c r="S139">
        <v>14.622084313072467</v>
      </c>
      <c r="T139">
        <v>3136.3629672002885</v>
      </c>
      <c r="U139">
        <v>3127.8823599999996</v>
      </c>
      <c r="V139">
        <v>3.2486078196693597</v>
      </c>
      <c r="W139">
        <v>3129.1245989583335</v>
      </c>
      <c r="X139">
        <v>-4.0447499999991123</v>
      </c>
      <c r="Y139">
        <v>-577.08370000000014</v>
      </c>
      <c r="Z139">
        <v>5.8064044518639701E-3</v>
      </c>
      <c r="AA139">
        <v>3040.9544719999999</v>
      </c>
      <c r="AB139">
        <v>5.3511715422693814E-3</v>
      </c>
      <c r="AC139">
        <v>21.115933333333487</v>
      </c>
      <c r="AD139">
        <v>1.1112962276179492</v>
      </c>
      <c r="AE139">
        <v>81.180760954744997</v>
      </c>
      <c r="AF139">
        <v>79.174292334659754</v>
      </c>
      <c r="AG139">
        <v>63.435460153752324</v>
      </c>
      <c r="AH139">
        <v>164.65395707641389</v>
      </c>
      <c r="AI139">
        <v>34.401581818181512</v>
      </c>
      <c r="AJ139">
        <v>2.5337457932965357</v>
      </c>
      <c r="AK139">
        <v>56.329476594838766</v>
      </c>
      <c r="AL139">
        <v>88.150267930662693</v>
      </c>
      <c r="AM139">
        <v>0.41580492976532563</v>
      </c>
      <c r="AN139">
        <v>20.237281062818614</v>
      </c>
      <c r="AO139">
        <v>7.55228684124135</v>
      </c>
      <c r="AP139">
        <v>249.50163736094578</v>
      </c>
      <c r="AQ139">
        <v>114.44330461861745</v>
      </c>
      <c r="AR139">
        <v>66.666666666666657</v>
      </c>
      <c r="AS139">
        <v>1.2357641614773933</v>
      </c>
      <c r="AT139">
        <v>12440.038499999986</v>
      </c>
      <c r="AU139">
        <v>62.024894760339897</v>
      </c>
      <c r="AV139">
        <v>35221487572.760002</v>
      </c>
      <c r="AW139">
        <v>38882019455.832085</v>
      </c>
      <c r="AX139">
        <v>3017511661194</v>
      </c>
      <c r="AY139">
        <v>322991016.84052378</v>
      </c>
      <c r="AZ139">
        <v>3129.1245989583335</v>
      </c>
      <c r="BA139">
        <v>3119.0756999999994</v>
      </c>
      <c r="BB139">
        <v>3149.9970750000002</v>
      </c>
      <c r="BC139">
        <v>3299.1293492857144</v>
      </c>
      <c r="BD139">
        <v>3276.5950333333326</v>
      </c>
      <c r="BE139">
        <v>0.88241544287263485</v>
      </c>
      <c r="BF139">
        <v>92700077.799999997</v>
      </c>
      <c r="BG139">
        <v>1868276.0153650283</v>
      </c>
      <c r="BH139">
        <v>2.4131478494408394</v>
      </c>
      <c r="BI139">
        <v>34348616.477778919</v>
      </c>
      <c r="BJ139">
        <v>14556762.498517539</v>
      </c>
      <c r="BK139">
        <v>0.56426936734386945</v>
      </c>
      <c r="BL139">
        <v>77.937599999999748</v>
      </c>
      <c r="BM139">
        <v>97.691399017071049</v>
      </c>
      <c r="BN139">
        <v>1.3812584398911674E-2</v>
      </c>
      <c r="BO139">
        <v>0.8571428571428571</v>
      </c>
      <c r="BP139">
        <v>0.1</v>
      </c>
      <c r="BQ139">
        <v>0.1</v>
      </c>
      <c r="BR139">
        <v>1.1047632963179426</v>
      </c>
      <c r="BS139">
        <v>167.78410000000031</v>
      </c>
      <c r="BT139">
        <v>1.0945473201588651</v>
      </c>
      <c r="BU139">
        <v>0.22256611825020448</v>
      </c>
      <c r="BV139">
        <v>-9.6387866749704685</v>
      </c>
      <c r="BW139">
        <v>3203.9304000000002</v>
      </c>
    </row>
    <row r="140" spans="1:75" x14ac:dyDescent="0.25">
      <c r="A140" s="1">
        <v>42582</v>
      </c>
      <c r="B140">
        <v>1.0456326585431679</v>
      </c>
      <c r="C140">
        <v>0.99274336602752289</v>
      </c>
      <c r="D140">
        <v>1.0148873653281101</v>
      </c>
      <c r="E140">
        <v>1.0302942910370341</v>
      </c>
      <c r="F140">
        <v>0.97818083064476047</v>
      </c>
      <c r="G140">
        <v>1.05327589619388</v>
      </c>
      <c r="H140">
        <v>232116419100</v>
      </c>
      <c r="I140">
        <v>2746714025469</v>
      </c>
      <c r="J140">
        <v>1.5360969135974181</v>
      </c>
      <c r="K140">
        <v>1.4977571650448549</v>
      </c>
      <c r="L140">
        <v>1.296619238895635</v>
      </c>
      <c r="M140">
        <v>12.37339973449707</v>
      </c>
      <c r="N140">
        <v>1.460100054740906</v>
      </c>
      <c r="O140">
        <v>49.9</v>
      </c>
      <c r="P140">
        <v>6.2</v>
      </c>
      <c r="Q140">
        <v>36.54</v>
      </c>
      <c r="R140">
        <v>-2.6</v>
      </c>
      <c r="S140">
        <v>22.265814752479024</v>
      </c>
      <c r="T140">
        <v>3178.9629782040938</v>
      </c>
      <c r="U140">
        <v>3228.7566200000001</v>
      </c>
      <c r="V140">
        <v>17.273222437731874</v>
      </c>
      <c r="W140">
        <v>3226.8310531249999</v>
      </c>
      <c r="X140">
        <v>73.113385999999991</v>
      </c>
      <c r="Y140">
        <v>257.8402000000001</v>
      </c>
      <c r="Z140">
        <v>0.97866157616319904</v>
      </c>
      <c r="AA140">
        <v>3258.2171481599999</v>
      </c>
      <c r="AB140">
        <v>0.12020314086599727</v>
      </c>
      <c r="AC140">
        <v>-13.720900000000256</v>
      </c>
      <c r="AD140">
        <v>-1.2209063679715655</v>
      </c>
      <c r="AE140">
        <v>46.381389594350132</v>
      </c>
      <c r="AF140">
        <v>50.431372505591384</v>
      </c>
      <c r="AG140">
        <v>37.031131120563046</v>
      </c>
      <c r="AH140">
        <v>-133.44262105346866</v>
      </c>
      <c r="AI140">
        <v>0</v>
      </c>
      <c r="AJ140">
        <v>-2.4045346201999389</v>
      </c>
      <c r="AK140">
        <v>50.27217529522671</v>
      </c>
      <c r="AL140">
        <v>-75.006528175117509</v>
      </c>
      <c r="AM140">
        <v>-0.78437005417713823</v>
      </c>
      <c r="AN140">
        <v>0</v>
      </c>
      <c r="AO140">
        <v>67.599606914241733</v>
      </c>
      <c r="AP140">
        <v>277.84445516888871</v>
      </c>
      <c r="AQ140">
        <v>124.63381348041951</v>
      </c>
      <c r="AR140">
        <v>41.666666666666671</v>
      </c>
      <c r="AS140">
        <v>1.5721356142911118</v>
      </c>
      <c r="AT140">
        <v>12544.995499999985</v>
      </c>
      <c r="AU140">
        <v>51.958535383989712</v>
      </c>
      <c r="AV140">
        <v>35493283473.760002</v>
      </c>
      <c r="AW140">
        <v>39202523695.779137</v>
      </c>
      <c r="AX140">
        <v>3054061035094</v>
      </c>
      <c r="AY140">
        <v>484869075.60925066</v>
      </c>
      <c r="AZ140">
        <v>3226.8310531249999</v>
      </c>
      <c r="BA140">
        <v>3211.7876846153854</v>
      </c>
      <c r="BB140">
        <v>3218.3310499999998</v>
      </c>
      <c r="BC140">
        <v>3443.3661538571437</v>
      </c>
      <c r="BD140">
        <v>3261.2791666666667</v>
      </c>
      <c r="BE140">
        <v>0</v>
      </c>
      <c r="BF140">
        <v>102453548</v>
      </c>
      <c r="BG140">
        <v>1012929.3759298706</v>
      </c>
      <c r="BH140">
        <v>-10.188387599152328</v>
      </c>
      <c r="BI140">
        <v>34835589.286079898</v>
      </c>
      <c r="BJ140">
        <v>26562584.682465639</v>
      </c>
      <c r="BK140">
        <v>0.72012995597360896</v>
      </c>
      <c r="BL140">
        <v>-78.93769999999995</v>
      </c>
      <c r="BM140">
        <v>104.42936813188426</v>
      </c>
      <c r="BN140">
        <v>-1.7808523804650898E-2</v>
      </c>
      <c r="BO140">
        <v>1</v>
      </c>
      <c r="BP140">
        <v>0</v>
      </c>
      <c r="BQ140">
        <v>0</v>
      </c>
      <c r="BR140">
        <v>1.1405610753945061</v>
      </c>
      <c r="BS140">
        <v>166.9679000000001</v>
      </c>
      <c r="BT140">
        <v>0.83561438189418624</v>
      </c>
      <c r="BU140">
        <v>0.37910984900491229</v>
      </c>
      <c r="BV140">
        <v>30.559916878874731</v>
      </c>
      <c r="BW140">
        <v>3327.7937999999999</v>
      </c>
    </row>
    <row r="141" spans="1:75" x14ac:dyDescent="0.25">
      <c r="A141" s="1">
        <v>42613</v>
      </c>
      <c r="B141">
        <v>1.069534996128487</v>
      </c>
      <c r="C141">
        <v>0.98758732020929618</v>
      </c>
      <c r="D141">
        <v>1.0410986649147089</v>
      </c>
      <c r="E141">
        <v>1.027313771664579</v>
      </c>
      <c r="F141">
        <v>0.9486010821944556</v>
      </c>
      <c r="G141">
        <v>1.08297765092997</v>
      </c>
      <c r="H141">
        <v>237284536400</v>
      </c>
      <c r="I141">
        <v>2766122137747</v>
      </c>
      <c r="J141">
        <v>3.5946366404797652</v>
      </c>
      <c r="K141">
        <v>3.824555343333214</v>
      </c>
      <c r="L141">
        <v>3.7291958140237109</v>
      </c>
      <c r="M141">
        <v>13.21020030975342</v>
      </c>
      <c r="N141">
        <v>1.499500036239624</v>
      </c>
      <c r="O141">
        <v>50.4</v>
      </c>
      <c r="P141">
        <v>6</v>
      </c>
      <c r="Q141">
        <v>36.305799999999998</v>
      </c>
      <c r="R141">
        <v>-1.7</v>
      </c>
      <c r="S141">
        <v>33.121668457787898</v>
      </c>
      <c r="T141">
        <v>3251.8392828147789</v>
      </c>
      <c r="U141">
        <v>3312.7249000000002</v>
      </c>
      <c r="V141">
        <v>24.403713873218294</v>
      </c>
      <c r="W141">
        <v>3313.9416614583333</v>
      </c>
      <c r="X141">
        <v>84.201747999999043</v>
      </c>
      <c r="Y141">
        <v>450.32719999999972</v>
      </c>
      <c r="Z141">
        <v>1.6867609607575933</v>
      </c>
      <c r="AA141">
        <v>3358.9928500499254</v>
      </c>
      <c r="AB141">
        <v>0.13875507489241726</v>
      </c>
      <c r="AC141">
        <v>0.27280000000018845</v>
      </c>
      <c r="AD141">
        <v>-0.29806623437881219</v>
      </c>
      <c r="AE141">
        <v>38.277168911778965</v>
      </c>
      <c r="AF141">
        <v>26.685948002030035</v>
      </c>
      <c r="AG141">
        <v>57.226679927896654</v>
      </c>
      <c r="AH141">
        <v>-35.627827867006985</v>
      </c>
      <c r="AI141">
        <v>-6.266627272727419</v>
      </c>
      <c r="AJ141">
        <v>-1.9340377722924584</v>
      </c>
      <c r="AK141">
        <v>38.841928551535837</v>
      </c>
      <c r="AL141">
        <v>308.03564517778858</v>
      </c>
      <c r="AM141">
        <v>-0.64866237214325495</v>
      </c>
      <c r="AN141">
        <v>-63.920571904069632</v>
      </c>
      <c r="AO141">
        <v>48.463731086558482</v>
      </c>
      <c r="AP141">
        <v>242.9924133857532</v>
      </c>
      <c r="AQ141">
        <v>118.24506825264243</v>
      </c>
      <c r="AR141">
        <v>50</v>
      </c>
      <c r="AS141">
        <v>0.98741041054181222</v>
      </c>
      <c r="AT141">
        <v>12675.112099999986</v>
      </c>
      <c r="AU141">
        <v>40.326268269385089</v>
      </c>
      <c r="AV141">
        <v>35611418917.760002</v>
      </c>
      <c r="AW141">
        <v>39879343629.190956</v>
      </c>
      <c r="AX141">
        <v>3065874579494</v>
      </c>
      <c r="AY141">
        <v>206587059.0338808</v>
      </c>
      <c r="AZ141">
        <v>3313.9416614583333</v>
      </c>
      <c r="BA141">
        <v>3281.4427461538453</v>
      </c>
      <c r="BB141">
        <v>3313.4232000000002</v>
      </c>
      <c r="BC141">
        <v>3538.9286745714289</v>
      </c>
      <c r="BD141">
        <v>3364.4748666666678</v>
      </c>
      <c r="BE141">
        <v>0.95621070813787501</v>
      </c>
      <c r="BF141">
        <v>82890593.799999997</v>
      </c>
      <c r="BG141">
        <v>-5997938.5896930126</v>
      </c>
      <c r="BH141">
        <v>2.4973381375134522</v>
      </c>
      <c r="BI141">
        <v>32155350.459618907</v>
      </c>
      <c r="BJ141">
        <v>22029574.216103423</v>
      </c>
      <c r="BK141">
        <v>0.50084127161501213</v>
      </c>
      <c r="BL141">
        <v>-65.630099999999857</v>
      </c>
      <c r="BM141">
        <v>106.1849108465322</v>
      </c>
      <c r="BN141">
        <v>-1.0905472578850165E-2</v>
      </c>
      <c r="BO141">
        <v>0.8571428571428571</v>
      </c>
      <c r="BP141">
        <v>0.125</v>
      </c>
      <c r="BQ141">
        <v>0.16666666666666666</v>
      </c>
      <c r="BR141">
        <v>1.1929824561403508</v>
      </c>
      <c r="BS141">
        <v>261.93960000000015</v>
      </c>
      <c r="BT141">
        <v>0.88473921835065383</v>
      </c>
      <c r="BU141">
        <v>0.41257989379936294</v>
      </c>
      <c r="BV141">
        <v>-38.230052356555149</v>
      </c>
      <c r="BW141">
        <v>3253.2847999999999</v>
      </c>
    </row>
    <row r="142" spans="1:75" x14ac:dyDescent="0.25">
      <c r="A142" s="1">
        <v>42643</v>
      </c>
      <c r="B142">
        <v>1.009203547654431</v>
      </c>
      <c r="C142">
        <v>0.9662439694320466</v>
      </c>
      <c r="D142">
        <v>0.97792008864897695</v>
      </c>
      <c r="E142">
        <v>1.0319897907493369</v>
      </c>
      <c r="F142">
        <v>0.9880602522103199</v>
      </c>
      <c r="G142">
        <v>1.0444603843143629</v>
      </c>
      <c r="H142">
        <v>144093607100</v>
      </c>
      <c r="I142">
        <v>1660163282790</v>
      </c>
      <c r="J142">
        <v>-2.479464769231043</v>
      </c>
      <c r="K142">
        <v>-2.0605736310822849</v>
      </c>
      <c r="L142">
        <v>-1.649381898505853</v>
      </c>
      <c r="M142">
        <v>12.87870025634766</v>
      </c>
      <c r="N142">
        <v>1.4572000503540039</v>
      </c>
      <c r="O142">
        <v>50.4</v>
      </c>
      <c r="P142">
        <v>6.3</v>
      </c>
      <c r="Q142">
        <v>37.719700000000003</v>
      </c>
      <c r="R142">
        <v>-0.8</v>
      </c>
      <c r="S142">
        <v>32.958952889903344</v>
      </c>
      <c r="T142">
        <v>3258.8111417117616</v>
      </c>
      <c r="U142">
        <v>3237.9202000000005</v>
      </c>
      <c r="V142">
        <v>-13.782982076402732</v>
      </c>
      <c r="W142">
        <v>3256.3655833333337</v>
      </c>
      <c r="X142">
        <v>-23.190978000000086</v>
      </c>
      <c r="Y142">
        <v>35.196899999999914</v>
      </c>
      <c r="Z142">
        <v>-1.0435889379086472</v>
      </c>
      <c r="AA142">
        <v>3260.9405000000002</v>
      </c>
      <c r="AB142">
        <v>-8.0645666279860986E-2</v>
      </c>
      <c r="AC142">
        <v>-1.3570500000005268</v>
      </c>
      <c r="AD142">
        <v>-8.1905373583281323E-3</v>
      </c>
      <c r="AE142">
        <v>32.509275054687613</v>
      </c>
      <c r="AF142">
        <v>25.125625750246172</v>
      </c>
      <c r="AG142">
        <v>47.905535614415697</v>
      </c>
      <c r="AH142">
        <v>-32.277586032576671</v>
      </c>
      <c r="AI142">
        <v>0.35003636363580881</v>
      </c>
      <c r="AJ142">
        <v>-0.28564604049593334</v>
      </c>
      <c r="AK142">
        <v>30.052691375685235</v>
      </c>
      <c r="AL142">
        <v>231.98984007377351</v>
      </c>
      <c r="AM142">
        <v>2.0345768321598967E-3</v>
      </c>
      <c r="AN142">
        <v>-63.408013177469449</v>
      </c>
      <c r="AO142">
        <v>70.2371319810958</v>
      </c>
      <c r="AP142">
        <v>176.36777965829376</v>
      </c>
      <c r="AQ142">
        <v>58.356302302727023</v>
      </c>
      <c r="AR142">
        <v>58.333333333333336</v>
      </c>
      <c r="AS142">
        <v>0.76271241447220095</v>
      </c>
      <c r="AT142">
        <v>12601.790399999987</v>
      </c>
      <c r="AU142">
        <v>58.338490676628304</v>
      </c>
      <c r="AV142">
        <v>35394456864.760002</v>
      </c>
      <c r="AW142">
        <v>39627989543.831551</v>
      </c>
      <c r="AX142">
        <v>3042903110394</v>
      </c>
      <c r="AY142">
        <v>-48154529.813208677</v>
      </c>
      <c r="AZ142">
        <v>3256.3655833333337</v>
      </c>
      <c r="BA142">
        <v>3287.5049846153852</v>
      </c>
      <c r="BB142">
        <v>3245.3361999999997</v>
      </c>
      <c r="BC142">
        <v>3454.3328230000002</v>
      </c>
      <c r="BD142">
        <v>3287.7330666666662</v>
      </c>
      <c r="BE142">
        <v>0.78335238262594165</v>
      </c>
      <c r="BF142">
        <v>54814162.399999999</v>
      </c>
      <c r="BG142">
        <v>-12167673.877962617</v>
      </c>
      <c r="BH142">
        <v>-24.800245674010345</v>
      </c>
      <c r="BI142">
        <v>17524439.038733613</v>
      </c>
      <c r="BJ142">
        <v>9727835.3425908461</v>
      </c>
      <c r="BK142">
        <v>0.38972550208078754</v>
      </c>
      <c r="BL142">
        <v>-9.3195000000000618</v>
      </c>
      <c r="BM142">
        <v>100.48429933595051</v>
      </c>
      <c r="BN142">
        <v>-3.0153311357257856E-3</v>
      </c>
      <c r="BO142">
        <v>1</v>
      </c>
      <c r="BP142">
        <v>0</v>
      </c>
      <c r="BQ142">
        <v>0.18181818181818182</v>
      </c>
      <c r="BR142">
        <v>1.0097286226318485</v>
      </c>
      <c r="BS142">
        <v>142.91529999999966</v>
      </c>
      <c r="BT142">
        <v>0.64791903671355833</v>
      </c>
      <c r="BU142">
        <v>0.27353399452270666</v>
      </c>
      <c r="BV142">
        <v>-12.966002118338324</v>
      </c>
      <c r="BW142">
        <v>3336.2777999999998</v>
      </c>
    </row>
    <row r="143" spans="1:75" x14ac:dyDescent="0.25">
      <c r="A143" s="1">
        <v>42674</v>
      </c>
      <c r="B143">
        <v>1.035971942365759</v>
      </c>
      <c r="C143">
        <v>0.99803819751326994</v>
      </c>
      <c r="D143">
        <v>1.021716841158677</v>
      </c>
      <c r="E143">
        <v>1.0139521055470859</v>
      </c>
      <c r="F143">
        <v>0.9768246517121566</v>
      </c>
      <c r="G143">
        <v>1.0380083096488739</v>
      </c>
      <c r="H143">
        <v>148395551500</v>
      </c>
      <c r="I143">
        <v>1526492240642</v>
      </c>
      <c r="J143">
        <v>3.3580645925758161</v>
      </c>
      <c r="K143">
        <v>2.371608731235209</v>
      </c>
      <c r="L143">
        <v>1.961417841756119</v>
      </c>
      <c r="M143">
        <v>12.903800010681151</v>
      </c>
      <c r="N143">
        <v>1.4298000335693359</v>
      </c>
      <c r="O143">
        <v>51.2</v>
      </c>
      <c r="P143">
        <v>6.1</v>
      </c>
      <c r="Q143">
        <v>39.033299999999997</v>
      </c>
      <c r="R143">
        <v>0.1</v>
      </c>
      <c r="S143">
        <v>35.091962740579099</v>
      </c>
      <c r="T143">
        <v>3293.2910427786805</v>
      </c>
      <c r="U143">
        <v>3348.8707999999997</v>
      </c>
      <c r="V143">
        <v>17.660907960006625</v>
      </c>
      <c r="W143">
        <v>3331.1391041666661</v>
      </c>
      <c r="X143">
        <v>29.487587999998141</v>
      </c>
      <c r="Y143">
        <v>179.53269999999975</v>
      </c>
      <c r="Z143">
        <v>1.0346105965070853</v>
      </c>
      <c r="AA143">
        <v>3317.3279000000002</v>
      </c>
      <c r="AB143">
        <v>8.7603734611335748E-2</v>
      </c>
      <c r="AC143">
        <v>-11.288966666666056</v>
      </c>
      <c r="AD143">
        <v>0.13946496046017062</v>
      </c>
      <c r="AE143">
        <v>59.829751277441908</v>
      </c>
      <c r="AF143">
        <v>66.109411903209704</v>
      </c>
      <c r="AG143">
        <v>52.812286629888639</v>
      </c>
      <c r="AH143">
        <v>16.626805892144247</v>
      </c>
      <c r="AI143">
        <v>2.3025272727268202</v>
      </c>
      <c r="AJ143">
        <v>1.0183442334334629</v>
      </c>
      <c r="AK143">
        <v>37.673857347626218</v>
      </c>
      <c r="AL143">
        <v>-131.7509896632277</v>
      </c>
      <c r="AM143">
        <v>0.60118541258275193</v>
      </c>
      <c r="AN143">
        <v>-12.153194790547516</v>
      </c>
      <c r="AO143">
        <v>41.827979792352217</v>
      </c>
      <c r="AP143">
        <v>278.50315060736926</v>
      </c>
      <c r="AQ143">
        <v>161.04586163355629</v>
      </c>
      <c r="AR143">
        <v>41.666666666666671</v>
      </c>
      <c r="AS143">
        <v>1.6002059641179762</v>
      </c>
      <c r="AT143">
        <v>12682.53479999999</v>
      </c>
      <c r="AU143">
        <v>53.744658562111887</v>
      </c>
      <c r="AV143">
        <v>35463845345.760002</v>
      </c>
      <c r="AW143">
        <v>39948103280.312027</v>
      </c>
      <c r="AX143">
        <v>3077846487294</v>
      </c>
      <c r="AY143">
        <v>252696252.71336615</v>
      </c>
      <c r="AZ143">
        <v>3331.1391041666661</v>
      </c>
      <c r="BA143">
        <v>3297.1619307692313</v>
      </c>
      <c r="BB143">
        <v>3347.0724250000003</v>
      </c>
      <c r="BC143">
        <v>3526.9403849999999</v>
      </c>
      <c r="BD143">
        <v>3391.1754999999994</v>
      </c>
      <c r="BE143">
        <v>0.66935899036338842</v>
      </c>
      <c r="BF143">
        <v>90266500.400000006</v>
      </c>
      <c r="BG143">
        <v>3338078.4094880675</v>
      </c>
      <c r="BH143">
        <v>18.346703487963207</v>
      </c>
      <c r="BI143">
        <v>26028714.464672055</v>
      </c>
      <c r="BJ143">
        <v>23198550.659436729</v>
      </c>
      <c r="BK143">
        <v>0.56849040813956975</v>
      </c>
      <c r="BL143">
        <v>33.632299999999759</v>
      </c>
      <c r="BM143">
        <v>103.18298572593392</v>
      </c>
      <c r="BN143">
        <v>4.4796629345434198E-3</v>
      </c>
      <c r="BO143">
        <v>0.8571428571428571</v>
      </c>
      <c r="BP143">
        <v>0.14285714285714285</v>
      </c>
      <c r="BQ143">
        <v>7.6923076923076927E-2</v>
      </c>
      <c r="BR143">
        <v>1.069672131147541</v>
      </c>
      <c r="BS143">
        <v>129.54109999999991</v>
      </c>
      <c r="BT143">
        <v>0.65545332832012893</v>
      </c>
      <c r="BU143">
        <v>0.33776527865394707</v>
      </c>
      <c r="BV143">
        <v>8.1699420592404142</v>
      </c>
      <c r="BW143">
        <v>3538.0010000000002</v>
      </c>
    </row>
    <row r="144" spans="1:75" x14ac:dyDescent="0.25">
      <c r="A144" s="1">
        <v>42704</v>
      </c>
      <c r="B144">
        <v>1.073384213465207</v>
      </c>
      <c r="C144">
        <v>0.99501900419680078</v>
      </c>
      <c r="D144">
        <v>1.059691050126877</v>
      </c>
      <c r="E144">
        <v>1.012921844849676</v>
      </c>
      <c r="F144">
        <v>0.93897084822757249</v>
      </c>
      <c r="G144">
        <v>1.078757500045604</v>
      </c>
      <c r="H144">
        <v>318675499700</v>
      </c>
      <c r="I144">
        <v>3290122622230</v>
      </c>
      <c r="J144">
        <v>7.5070697476299566</v>
      </c>
      <c r="K144">
        <v>4.8397010492025494</v>
      </c>
      <c r="L144">
        <v>2.067072938064074</v>
      </c>
      <c r="M144">
        <v>13.632100105285639</v>
      </c>
      <c r="N144">
        <v>1.5103000402450559</v>
      </c>
      <c r="O144">
        <v>51.7</v>
      </c>
      <c r="P144">
        <v>6.1</v>
      </c>
      <c r="Q144">
        <v>39.086199999999998</v>
      </c>
      <c r="R144">
        <v>1.2</v>
      </c>
      <c r="S144">
        <v>38.406569988088421</v>
      </c>
      <c r="T144">
        <v>3387.259122177888</v>
      </c>
      <c r="U144">
        <v>3529.4321399999999</v>
      </c>
      <c r="V144">
        <v>52.448544003191273</v>
      </c>
      <c r="W144">
        <v>3491.9364218750002</v>
      </c>
      <c r="X144">
        <v>134.52346599999964</v>
      </c>
      <c r="Y144">
        <v>368.44120000000021</v>
      </c>
      <c r="Z144">
        <v>1.7633258807285477</v>
      </c>
      <c r="AA144">
        <v>3476.2776394287848</v>
      </c>
      <c r="AB144">
        <v>0.21899115979011524</v>
      </c>
      <c r="AC144">
        <v>25.392433333333884</v>
      </c>
      <c r="AD144">
        <v>1.7036747707699356</v>
      </c>
      <c r="AE144">
        <v>83.538157734238524</v>
      </c>
      <c r="AF144">
        <v>88.021204948349464</v>
      </c>
      <c r="AG144">
        <v>72.677155076037153</v>
      </c>
      <c r="AH144">
        <v>118.60507011308025</v>
      </c>
      <c r="AI144">
        <v>54.824054545454601</v>
      </c>
      <c r="AJ144">
        <v>3.1412537436795454</v>
      </c>
      <c r="AK144">
        <v>52.912449866192034</v>
      </c>
      <c r="AL144">
        <v>24.479869585214509</v>
      </c>
      <c r="AM144">
        <v>0.88685889904703297</v>
      </c>
      <c r="AN144">
        <v>-16.266071701184405</v>
      </c>
      <c r="AO144">
        <v>22.764731658251293</v>
      </c>
      <c r="AP144">
        <v>347.55101785404315</v>
      </c>
      <c r="AQ144">
        <v>215.50722888640013</v>
      </c>
      <c r="AR144">
        <v>75</v>
      </c>
      <c r="AS144">
        <v>1.8561095211510272</v>
      </c>
      <c r="AT144">
        <v>12959.575299999988</v>
      </c>
      <c r="AU144">
        <v>57.366899650703729</v>
      </c>
      <c r="AV144">
        <v>36864074278.760002</v>
      </c>
      <c r="AW144">
        <v>40950636706.129265</v>
      </c>
      <c r="AX144">
        <v>3203307547994</v>
      </c>
      <c r="AY144">
        <v>756804989.88568842</v>
      </c>
      <c r="AZ144">
        <v>3491.9364218750002</v>
      </c>
      <c r="BA144">
        <v>3417.393246153847</v>
      </c>
      <c r="BB144">
        <v>3558.2945</v>
      </c>
      <c r="BC144">
        <v>3679.1301802857142</v>
      </c>
      <c r="BD144">
        <v>3675.9819000000007</v>
      </c>
      <c r="BE144">
        <v>0.98537690215050455</v>
      </c>
      <c r="BF144">
        <v>184444364.80000001</v>
      </c>
      <c r="BG144">
        <v>23355362.088787593</v>
      </c>
      <c r="BH144">
        <v>14.392023566040516</v>
      </c>
      <c r="BI144">
        <v>58670533.179345198</v>
      </c>
      <c r="BJ144">
        <v>36956241.88764628</v>
      </c>
      <c r="BK144">
        <v>0.8865862884020117</v>
      </c>
      <c r="BL144">
        <v>107.75280000000021</v>
      </c>
      <c r="BM144">
        <v>108.44100830738192</v>
      </c>
      <c r="BN144">
        <v>2.8678906535074565E-2</v>
      </c>
      <c r="BO144">
        <v>0.7142857142857143</v>
      </c>
      <c r="BP144">
        <v>0.2857142857142857</v>
      </c>
      <c r="BQ144">
        <v>7.6923076923076927E-2</v>
      </c>
      <c r="BR144">
        <v>1.2245955798587378</v>
      </c>
      <c r="BS144">
        <v>261.63869999999997</v>
      </c>
      <c r="BT144">
        <v>0.55640532965989919</v>
      </c>
      <c r="BU144">
        <v>0.48693461354335421</v>
      </c>
      <c r="BV144">
        <v>36.917347829263818</v>
      </c>
      <c r="BW144">
        <v>3310.0808000000002</v>
      </c>
    </row>
    <row r="145" spans="1:75" x14ac:dyDescent="0.25">
      <c r="A145" s="1">
        <v>42735</v>
      </c>
      <c r="B145">
        <v>1.009033550223754</v>
      </c>
      <c r="C145">
        <v>0.9218648766893377</v>
      </c>
      <c r="D145">
        <v>0.93400743886315729</v>
      </c>
      <c r="E145">
        <v>1.080327102589157</v>
      </c>
      <c r="F145">
        <v>0.98699950164358519</v>
      </c>
      <c r="G145">
        <v>1.0945568876075009</v>
      </c>
      <c r="H145">
        <v>253655673700</v>
      </c>
      <c r="I145">
        <v>2648582090927</v>
      </c>
      <c r="J145">
        <v>-5.4771619040249959</v>
      </c>
      <c r="K145">
        <v>-5.9818186231935364</v>
      </c>
      <c r="L145">
        <v>-4.8887435477185646</v>
      </c>
      <c r="M145">
        <v>12.908499717712401</v>
      </c>
      <c r="N145">
        <v>1.4711999893188481</v>
      </c>
      <c r="O145">
        <v>51.4</v>
      </c>
      <c r="P145">
        <v>6.2</v>
      </c>
      <c r="Q145">
        <v>41.0899</v>
      </c>
      <c r="R145">
        <v>3.3</v>
      </c>
      <c r="S145">
        <v>32.542977757662321</v>
      </c>
      <c r="T145">
        <v>3369.6815682851116</v>
      </c>
      <c r="U145">
        <v>3309.7040200000001</v>
      </c>
      <c r="V145">
        <v>-35.445279760862832</v>
      </c>
      <c r="W145">
        <v>3333.5855135416664</v>
      </c>
      <c r="X145">
        <v>-85.110539999999673</v>
      </c>
      <c r="Y145">
        <v>156.15980000000036</v>
      </c>
      <c r="Z145">
        <v>-2.6825168329784619</v>
      </c>
      <c r="AA145">
        <v>3313.5497</v>
      </c>
      <c r="AB145">
        <v>-0.19272828496942901</v>
      </c>
      <c r="AC145">
        <v>-6.1084333333333234</v>
      </c>
      <c r="AD145">
        <v>-0.33589071166800061</v>
      </c>
      <c r="AE145">
        <v>42.542735213605305</v>
      </c>
      <c r="AF145">
        <v>42.238006412070355</v>
      </c>
      <c r="AG145">
        <v>36.977491706932085</v>
      </c>
      <c r="AH145">
        <v>-72.595666989477024</v>
      </c>
      <c r="AI145">
        <v>0</v>
      </c>
      <c r="AJ145">
        <v>-2.0380471977453936</v>
      </c>
      <c r="AK145">
        <v>38.180388111858854</v>
      </c>
      <c r="AL145">
        <v>165.36634619753963</v>
      </c>
      <c r="AM145">
        <v>-0.32880922353910963</v>
      </c>
      <c r="AN145">
        <v>0</v>
      </c>
      <c r="AO145">
        <v>71.151249676536025</v>
      </c>
      <c r="AP145">
        <v>167.34751451493912</v>
      </c>
      <c r="AQ145">
        <v>45.588030217489752</v>
      </c>
      <c r="AR145">
        <v>41.666666666666671</v>
      </c>
      <c r="AS145">
        <v>0.8068117527212112</v>
      </c>
      <c r="AT145">
        <v>12748.61849999999</v>
      </c>
      <c r="AU145">
        <v>43.13478306334833</v>
      </c>
      <c r="AV145">
        <v>35938292915.760002</v>
      </c>
      <c r="AW145">
        <v>39936037382.24617</v>
      </c>
      <c r="AX145">
        <v>3167423465494</v>
      </c>
      <c r="AY145">
        <v>-198705900.31008285</v>
      </c>
      <c r="AZ145">
        <v>3333.5855135416664</v>
      </c>
      <c r="BA145">
        <v>3410.3292538461537</v>
      </c>
      <c r="BB145">
        <v>3298.9346249999999</v>
      </c>
      <c r="BC145">
        <v>3531.2248747142858</v>
      </c>
      <c r="BD145">
        <v>3345.8730999999998</v>
      </c>
      <c r="BE145">
        <v>0</v>
      </c>
      <c r="BF145">
        <v>75222563.400000006</v>
      </c>
      <c r="BG145">
        <v>-18381317.862612627</v>
      </c>
      <c r="BH145">
        <v>-45.761597185232901</v>
      </c>
      <c r="BI145">
        <v>24784264.848859757</v>
      </c>
      <c r="BJ145">
        <v>13036653.793464661</v>
      </c>
      <c r="BK145">
        <v>-0.266678779991045</v>
      </c>
      <c r="BL145">
        <v>-68.86449999999968</v>
      </c>
      <c r="BM145">
        <v>99.469333541682957</v>
      </c>
      <c r="BN145">
        <v>-5.6779808438174942E-3</v>
      </c>
      <c r="BO145">
        <v>1</v>
      </c>
      <c r="BP145">
        <v>0</v>
      </c>
      <c r="BQ145">
        <v>0.1</v>
      </c>
      <c r="BR145">
        <v>1.0837964249328516</v>
      </c>
      <c r="BS145">
        <v>308.92189999999982</v>
      </c>
      <c r="BT145">
        <v>0.82340049107580171</v>
      </c>
      <c r="BU145">
        <v>0.43931470041607079</v>
      </c>
      <c r="BV145">
        <v>-31.831185125408517</v>
      </c>
      <c r="BW145">
        <v>3387.9605999999999</v>
      </c>
    </row>
    <row r="146" spans="1:75" x14ac:dyDescent="0.25">
      <c r="A146" s="1">
        <v>42766</v>
      </c>
      <c r="B146">
        <v>1.0247231599575299</v>
      </c>
      <c r="C146">
        <v>0.98498883538917603</v>
      </c>
      <c r="D146">
        <v>1.0223319977885019</v>
      </c>
      <c r="E146">
        <v>1.0023389292071461</v>
      </c>
      <c r="F146">
        <v>0.96347256812844873</v>
      </c>
      <c r="G146">
        <v>1.040339873042982</v>
      </c>
      <c r="H146">
        <v>147119372000</v>
      </c>
      <c r="I146">
        <v>1494590505392</v>
      </c>
      <c r="J146">
        <v>3.3725153684133868</v>
      </c>
      <c r="K146">
        <v>1.45700444226966</v>
      </c>
      <c r="L146">
        <v>-0.63732257560221717</v>
      </c>
      <c r="M146">
        <v>13.4109001159668</v>
      </c>
      <c r="N146">
        <v>1.509400010108948</v>
      </c>
      <c r="O146">
        <v>51.3</v>
      </c>
      <c r="P146">
        <v>6</v>
      </c>
      <c r="Q146">
        <v>42.435699999999997</v>
      </c>
      <c r="R146">
        <v>5.5</v>
      </c>
      <c r="S146">
        <v>30.421945902780934</v>
      </c>
      <c r="T146">
        <v>3363.0340812878517</v>
      </c>
      <c r="U146">
        <v>3369.45712</v>
      </c>
      <c r="V146">
        <v>-0.2803331009708927</v>
      </c>
      <c r="W146">
        <v>3355.6086635416664</v>
      </c>
      <c r="X146">
        <v>-45.38330999999971</v>
      </c>
      <c r="Y146">
        <v>184.0301999999997</v>
      </c>
      <c r="Z146">
        <v>0.16587711632410124</v>
      </c>
      <c r="AA146">
        <v>3320.7383041578064</v>
      </c>
      <c r="AB146">
        <v>-2.0037069694526125E-2</v>
      </c>
      <c r="AC146">
        <v>13.3427833333335</v>
      </c>
      <c r="AD146">
        <v>1.3000364892177436</v>
      </c>
      <c r="AE146">
        <v>87.869340571852419</v>
      </c>
      <c r="AF146">
        <v>90.146651352773048</v>
      </c>
      <c r="AG146">
        <v>78.233597738803056</v>
      </c>
      <c r="AH146">
        <v>144.41465388350184</v>
      </c>
      <c r="AI146">
        <v>0</v>
      </c>
      <c r="AJ146">
        <v>0.8840559530682347</v>
      </c>
      <c r="AK146">
        <v>37.907990994975336</v>
      </c>
      <c r="AL146">
        <v>235.85293802613103</v>
      </c>
      <c r="AM146">
        <v>0.48574457649073488</v>
      </c>
      <c r="AN146">
        <v>0</v>
      </c>
      <c r="AO146">
        <v>6.0178754641066359</v>
      </c>
      <c r="AP146">
        <v>286.85935802354578</v>
      </c>
      <c r="AQ146">
        <v>136.53539722541925</v>
      </c>
      <c r="AR146">
        <v>75</v>
      </c>
      <c r="AS146">
        <v>1.8989670272510037</v>
      </c>
      <c r="AT146">
        <v>12853.88489999999</v>
      </c>
      <c r="AU146">
        <v>56.130022878945006</v>
      </c>
      <c r="AV146">
        <v>36097758341.760002</v>
      </c>
      <c r="AW146">
        <v>40098292458.506927</v>
      </c>
      <c r="AX146">
        <v>3214925835094</v>
      </c>
      <c r="AY146">
        <v>231756653.78165877</v>
      </c>
      <c r="AZ146">
        <v>3355.6086635416664</v>
      </c>
      <c r="BA146">
        <v>3338.9333961538459</v>
      </c>
      <c r="BB146">
        <v>3371.3670499999998</v>
      </c>
      <c r="BC146">
        <v>3547.6645207142851</v>
      </c>
      <c r="BD146">
        <v>3510.5304333333329</v>
      </c>
      <c r="BE146">
        <v>0</v>
      </c>
      <c r="BF146">
        <v>66149152.799999997</v>
      </c>
      <c r="BG146">
        <v>-11198548.530055227</v>
      </c>
      <c r="BH146">
        <v>-4.0870770369375027</v>
      </c>
      <c r="BI146">
        <v>21046319.916395657</v>
      </c>
      <c r="BJ146">
        <v>28911749.407165084</v>
      </c>
      <c r="BK146">
        <v>0.19722532746218488</v>
      </c>
      <c r="BL146">
        <v>29.688999999999851</v>
      </c>
      <c r="BM146">
        <v>98.786109286874094</v>
      </c>
      <c r="BN146">
        <v>2.0085357545185051E-2</v>
      </c>
      <c r="BO146">
        <v>1</v>
      </c>
      <c r="BP146">
        <v>0.2857142857142857</v>
      </c>
      <c r="BQ146">
        <v>7.6923076923076927E-2</v>
      </c>
      <c r="BR146">
        <v>1.056231270932487</v>
      </c>
      <c r="BS146">
        <v>131.67769999999973</v>
      </c>
      <c r="BT146">
        <v>0.48993880459167266</v>
      </c>
      <c r="BU146">
        <v>0.23615230805120377</v>
      </c>
      <c r="BV146">
        <v>-5.4118221002155584</v>
      </c>
      <c r="BW146">
        <v>3452.8103000000001</v>
      </c>
    </row>
    <row r="147" spans="1:75" x14ac:dyDescent="0.25">
      <c r="A147" s="1">
        <v>42794</v>
      </c>
      <c r="B147">
        <v>1.030089106783785</v>
      </c>
      <c r="C147">
        <v>0.98717128317101055</v>
      </c>
      <c r="D147">
        <v>1.018248319082824</v>
      </c>
      <c r="E147">
        <v>1.0116285855611591</v>
      </c>
      <c r="F147">
        <v>0.9694799045287833</v>
      </c>
      <c r="G147">
        <v>1.043475559251392</v>
      </c>
      <c r="H147">
        <v>176891488400</v>
      </c>
      <c r="I147">
        <v>1835389582380</v>
      </c>
      <c r="J147">
        <v>0.28267897742511039</v>
      </c>
      <c r="K147">
        <v>2.4240929002669498</v>
      </c>
      <c r="L147">
        <v>3.651586311249488</v>
      </c>
      <c r="M147">
        <v>13.55340003967285</v>
      </c>
      <c r="N147">
        <v>1.5410000085830691</v>
      </c>
      <c r="O147">
        <v>51.6</v>
      </c>
      <c r="P147">
        <v>2.9372500000000001</v>
      </c>
      <c r="Q147">
        <v>33.915999999999997</v>
      </c>
      <c r="R147">
        <v>6.9</v>
      </c>
      <c r="S147">
        <v>25.602378672261899</v>
      </c>
      <c r="T147">
        <v>3402.5228011448899</v>
      </c>
      <c r="U147">
        <v>3467.1930200000002</v>
      </c>
      <c r="V147">
        <v>26.838435373352695</v>
      </c>
      <c r="W147">
        <v>3448.6489458333335</v>
      </c>
      <c r="X147">
        <v>84.155729999999494</v>
      </c>
      <c r="Y147">
        <v>125.01650000000018</v>
      </c>
      <c r="Z147">
        <v>1.3533645584778422</v>
      </c>
      <c r="AA147">
        <v>3491.9302440000001</v>
      </c>
      <c r="AB147">
        <v>0.14517993493568265</v>
      </c>
      <c r="AC147">
        <v>-12.169750000000477</v>
      </c>
      <c r="AD147">
        <v>-3.0459619747452926E-2</v>
      </c>
      <c r="AE147">
        <v>60.603856738557283</v>
      </c>
      <c r="AF147">
        <v>66.162783846702396</v>
      </c>
      <c r="AG147">
        <v>51.811474495638407</v>
      </c>
      <c r="AH147">
        <v>19.473530917245476</v>
      </c>
      <c r="AI147">
        <v>-2.6508818181814604</v>
      </c>
      <c r="AJ147">
        <v>1.1520038688885503</v>
      </c>
      <c r="AK147">
        <v>4.925643675754058</v>
      </c>
      <c r="AL147">
        <v>-131.71908243275521</v>
      </c>
      <c r="AM147">
        <v>0.28060223257696915</v>
      </c>
      <c r="AN147">
        <v>-39.229184886132785</v>
      </c>
      <c r="AO147">
        <v>35.477369440438864</v>
      </c>
      <c r="AP147">
        <v>325.41752909959331</v>
      </c>
      <c r="AQ147">
        <v>217.52995682203129</v>
      </c>
      <c r="AR147">
        <v>58.333333333333336</v>
      </c>
      <c r="AS147">
        <v>2.2010144017932256</v>
      </c>
      <c r="AT147">
        <v>12937.350099999989</v>
      </c>
      <c r="AU147">
        <v>45.942718189516235</v>
      </c>
      <c r="AV147">
        <v>36558263921.760002</v>
      </c>
      <c r="AW147">
        <v>40368047645.990387</v>
      </c>
      <c r="AX147">
        <v>3260976393094</v>
      </c>
      <c r="AY147">
        <v>485448454.922912</v>
      </c>
      <c r="AZ147">
        <v>3448.6489458333335</v>
      </c>
      <c r="BA147">
        <v>3407.1189846153843</v>
      </c>
      <c r="BB147">
        <v>3451.6687499999998</v>
      </c>
      <c r="BC147">
        <v>3653.6782022857146</v>
      </c>
      <c r="BD147">
        <v>3486.5107999999991</v>
      </c>
      <c r="BE147">
        <v>0.73538346551913392</v>
      </c>
      <c r="BF147">
        <v>94354975.400000006</v>
      </c>
      <c r="BG147">
        <v>1840242.2705541803</v>
      </c>
      <c r="BH147">
        <v>17.16015265175216</v>
      </c>
      <c r="BI147">
        <v>25288728.230279043</v>
      </c>
      <c r="BJ147">
        <v>16627109.226843402</v>
      </c>
      <c r="BK147">
        <v>0.7381200560086022</v>
      </c>
      <c r="BL147">
        <v>39.323499999999967</v>
      </c>
      <c r="BM147">
        <v>101.27980651296909</v>
      </c>
      <c r="BN147">
        <v>9.0063447737051047E-3</v>
      </c>
      <c r="BO147">
        <v>1</v>
      </c>
      <c r="BP147">
        <v>0</v>
      </c>
      <c r="BQ147">
        <v>7.1428571428571425E-2</v>
      </c>
      <c r="BR147">
        <v>1.0835648791330925</v>
      </c>
      <c r="BS147">
        <v>145.5314000000003</v>
      </c>
      <c r="BT147">
        <v>0.50140408291726657</v>
      </c>
      <c r="BU147">
        <v>0.4547948190446876</v>
      </c>
      <c r="BV147">
        <v>8.2965737263921735</v>
      </c>
      <c r="BW147">
        <v>3456.0455000000002</v>
      </c>
    </row>
    <row r="148" spans="1:75" x14ac:dyDescent="0.25">
      <c r="A148" s="1">
        <v>42825</v>
      </c>
      <c r="B148">
        <v>1.0155764468039541</v>
      </c>
      <c r="C148">
        <v>0.98855285510498814</v>
      </c>
      <c r="D148">
        <v>1.0011122453939449</v>
      </c>
      <c r="E148">
        <v>1.01444813154225</v>
      </c>
      <c r="F148">
        <v>0.98745456331521086</v>
      </c>
      <c r="G148">
        <v>1.0273365167673261</v>
      </c>
      <c r="H148">
        <v>213504775100</v>
      </c>
      <c r="I148">
        <v>2451520015575</v>
      </c>
      <c r="J148">
        <v>-0.46209843730161682</v>
      </c>
      <c r="K148">
        <v>-0.16113611156504121</v>
      </c>
      <c r="L148">
        <v>-0.76457027757731444</v>
      </c>
      <c r="M148">
        <v>13.496800422668461</v>
      </c>
      <c r="N148">
        <v>1.5281000137329099</v>
      </c>
      <c r="O148">
        <v>51.8</v>
      </c>
      <c r="P148">
        <v>10.322581</v>
      </c>
      <c r="Q148">
        <v>25.391999999999999</v>
      </c>
      <c r="R148">
        <v>7.8</v>
      </c>
      <c r="S148">
        <v>26.170314748581962</v>
      </c>
      <c r="T148">
        <v>3427.2570618231698</v>
      </c>
      <c r="U148">
        <v>3461.1689200000001</v>
      </c>
      <c r="V148">
        <v>7.7321961759093938</v>
      </c>
      <c r="W148">
        <v>3458.9024187499999</v>
      </c>
      <c r="X148">
        <v>35.160773999999492</v>
      </c>
      <c r="Y148">
        <v>202.76070000000027</v>
      </c>
      <c r="Z148">
        <v>0.22120577815950143</v>
      </c>
      <c r="AA148">
        <v>3504.306642</v>
      </c>
      <c r="AB148">
        <v>3.6606054246761346E-2</v>
      </c>
      <c r="AC148">
        <v>-13.241783333333387</v>
      </c>
      <c r="AD148">
        <v>-0.18819831571823731</v>
      </c>
      <c r="AE148">
        <v>42.401563915716117</v>
      </c>
      <c r="AF148">
        <v>42.483713396840784</v>
      </c>
      <c r="AG148">
        <v>47.843968267976464</v>
      </c>
      <c r="AH148">
        <v>-78.978980394573213</v>
      </c>
      <c r="AI148">
        <v>-4.7942454545450346</v>
      </c>
      <c r="AJ148">
        <v>-0.21936725822482728</v>
      </c>
      <c r="AK148">
        <v>48.94398724380428</v>
      </c>
      <c r="AL148">
        <v>39.265970365031876</v>
      </c>
      <c r="AM148">
        <v>-0.46652703500955284</v>
      </c>
      <c r="AN148">
        <v>15.767074461607034</v>
      </c>
      <c r="AO148">
        <v>59.719732242273437</v>
      </c>
      <c r="AP148">
        <v>176.22477075189673</v>
      </c>
      <c r="AQ148">
        <v>79.436433401762841</v>
      </c>
      <c r="AR148">
        <v>50</v>
      </c>
      <c r="AS148">
        <v>1.4690138138094992</v>
      </c>
      <c r="AT148">
        <v>12960.035499999984</v>
      </c>
      <c r="AU148">
        <v>46.48523779024768</v>
      </c>
      <c r="AV148">
        <v>36626793588.760002</v>
      </c>
      <c r="AW148">
        <v>40370614709.822029</v>
      </c>
      <c r="AX148">
        <v>3299443882794</v>
      </c>
      <c r="AY148">
        <v>228315956.11572242</v>
      </c>
      <c r="AZ148">
        <v>3458.9024187499999</v>
      </c>
      <c r="BA148">
        <v>3454.9025961538459</v>
      </c>
      <c r="BB148">
        <v>3440.7967250000002</v>
      </c>
      <c r="BC148">
        <v>3669.9532605714289</v>
      </c>
      <c r="BD148">
        <v>3473.0808666666662</v>
      </c>
      <c r="BE148">
        <v>0.85095801969510898</v>
      </c>
      <c r="BF148">
        <v>100803263.2</v>
      </c>
      <c r="BG148">
        <v>2949865.1358078001</v>
      </c>
      <c r="BH148">
        <v>8.6957443988962897</v>
      </c>
      <c r="BI148">
        <v>31337303.286359452</v>
      </c>
      <c r="BJ148">
        <v>13544978.334032364</v>
      </c>
      <c r="BK148">
        <v>0.48624692630826283</v>
      </c>
      <c r="BL148">
        <v>-7.5980999999997039</v>
      </c>
      <c r="BM148">
        <v>104.10050904358255</v>
      </c>
      <c r="BN148">
        <v>1.8613470221963931E-3</v>
      </c>
      <c r="BO148">
        <v>1</v>
      </c>
      <c r="BP148">
        <v>0.125</v>
      </c>
      <c r="BQ148">
        <v>8.3333333333333329E-2</v>
      </c>
      <c r="BR148">
        <v>1.1856905194019531</v>
      </c>
      <c r="BS148">
        <v>93.291000000000167</v>
      </c>
      <c r="BT148">
        <v>0.50930656894626036</v>
      </c>
      <c r="BU148">
        <v>0.16146847525631028</v>
      </c>
      <c r="BV148">
        <v>13.010104364946026</v>
      </c>
      <c r="BW148">
        <v>3439.7530000000002</v>
      </c>
    </row>
    <row r="149" spans="1:75" x14ac:dyDescent="0.25">
      <c r="A149" s="1">
        <v>42855</v>
      </c>
      <c r="B149">
        <v>1.014495329984431</v>
      </c>
      <c r="C149">
        <v>0.9778841936702124</v>
      </c>
      <c r="D149">
        <v>0.98945177300196863</v>
      </c>
      <c r="E149">
        <v>1.025310538285743</v>
      </c>
      <c r="F149">
        <v>0.98830910242683123</v>
      </c>
      <c r="G149">
        <v>1.0374391329271919</v>
      </c>
      <c r="H149">
        <v>228922197500</v>
      </c>
      <c r="I149">
        <v>2498633012389</v>
      </c>
      <c r="J149">
        <v>-0.5387388166214091</v>
      </c>
      <c r="K149">
        <v>-1.2078906869797621</v>
      </c>
      <c r="L149">
        <v>-2.9646350902866709</v>
      </c>
      <c r="M149">
        <v>12.918899536132811</v>
      </c>
      <c r="N149">
        <v>1.4645999670028691</v>
      </c>
      <c r="O149">
        <v>51.2</v>
      </c>
      <c r="P149">
        <v>7.6</v>
      </c>
      <c r="Q149">
        <v>36.837800000000001</v>
      </c>
      <c r="R149">
        <v>7.6</v>
      </c>
      <c r="S149">
        <v>24.075399983960303</v>
      </c>
      <c r="T149">
        <v>3449.2590686234034</v>
      </c>
      <c r="U149">
        <v>3440.7778800000001</v>
      </c>
      <c r="V149">
        <v>-6.1012954835259734</v>
      </c>
      <c r="W149">
        <v>3455.8778614583334</v>
      </c>
      <c r="X149">
        <v>-11.847594000000299</v>
      </c>
      <c r="Y149">
        <v>103.47520000000031</v>
      </c>
      <c r="Z149">
        <v>-0.36972276977331731</v>
      </c>
      <c r="AA149">
        <v>3493.2550963475769</v>
      </c>
      <c r="AB149">
        <v>-2.2797317305665275E-2</v>
      </c>
      <c r="AC149">
        <v>-1.2271833333338691</v>
      </c>
      <c r="AD149">
        <v>-0.58961575209377204</v>
      </c>
      <c r="AE149">
        <v>42.268788052090272</v>
      </c>
      <c r="AF149">
        <v>38.528212520388969</v>
      </c>
      <c r="AG149">
        <v>35.856795860231664</v>
      </c>
      <c r="AH149">
        <v>-87.709752729493559</v>
      </c>
      <c r="AI149">
        <v>0</v>
      </c>
      <c r="AJ149">
        <v>-1.9856651150510194</v>
      </c>
      <c r="AK149">
        <v>43.583281458410255</v>
      </c>
      <c r="AL149">
        <v>51.686919282150171</v>
      </c>
      <c r="AM149">
        <v>-0.43212663829296299</v>
      </c>
      <c r="AN149">
        <v>0</v>
      </c>
      <c r="AO149">
        <v>67.453582640745225</v>
      </c>
      <c r="AP149">
        <v>146.39098981648689</v>
      </c>
      <c r="AQ149">
        <v>75.38947391990564</v>
      </c>
      <c r="AR149">
        <v>50</v>
      </c>
      <c r="AS149">
        <v>1.3559814108211761</v>
      </c>
      <c r="AT149">
        <v>13061.535799999987</v>
      </c>
      <c r="AU149">
        <v>55.312167268086085</v>
      </c>
      <c r="AV149">
        <v>36866173193.760002</v>
      </c>
      <c r="AW149">
        <v>40339978684.920853</v>
      </c>
      <c r="AX149">
        <v>3367141305694</v>
      </c>
      <c r="AY149">
        <v>153997600.01620325</v>
      </c>
      <c r="AZ149">
        <v>3455.8778614583334</v>
      </c>
      <c r="BA149">
        <v>3472.947596153846</v>
      </c>
      <c r="BB149">
        <v>3435.5629749999998</v>
      </c>
      <c r="BC149">
        <v>3675.8242447142857</v>
      </c>
      <c r="BD149">
        <v>3465.0571333333337</v>
      </c>
      <c r="BE149">
        <v>0</v>
      </c>
      <c r="BF149">
        <v>109120748.8</v>
      </c>
      <c r="BG149">
        <v>-103267.23323984146</v>
      </c>
      <c r="BH149">
        <v>-4.3532328041853248</v>
      </c>
      <c r="BI149">
        <v>36061275.825617127</v>
      </c>
      <c r="BJ149">
        <v>9049715.9946901221</v>
      </c>
      <c r="BK149">
        <v>-0.3409896989162074</v>
      </c>
      <c r="BL149">
        <v>-69.685699999999997</v>
      </c>
      <c r="BM149">
        <v>100.52721836906784</v>
      </c>
      <c r="BN149">
        <v>-1.1548670484910624E-2</v>
      </c>
      <c r="BO149">
        <v>1</v>
      </c>
      <c r="BP149">
        <v>0.125</v>
      </c>
      <c r="BQ149">
        <v>0</v>
      </c>
      <c r="BR149">
        <v>1.1186440677966101</v>
      </c>
      <c r="BS149">
        <v>127.27579999999989</v>
      </c>
      <c r="BT149">
        <v>0.53013446151376897</v>
      </c>
      <c r="BU149">
        <v>0.21822775812062978</v>
      </c>
      <c r="BV149">
        <v>6.8098300971030676</v>
      </c>
      <c r="BW149">
        <v>3492.8845000000001</v>
      </c>
    </row>
    <row r="150" spans="1:75" x14ac:dyDescent="0.25">
      <c r="A150" s="1">
        <v>42886</v>
      </c>
      <c r="B150">
        <v>1.025427775101549</v>
      </c>
      <c r="C150">
        <v>0.96644469415229983</v>
      </c>
      <c r="D150">
        <v>1.018952501444828</v>
      </c>
      <c r="E150">
        <v>1.0063548336625501</v>
      </c>
      <c r="F150">
        <v>0.94846883714591768</v>
      </c>
      <c r="G150">
        <v>1.061030994640604</v>
      </c>
      <c r="H150">
        <v>197007369200</v>
      </c>
      <c r="I150">
        <v>2113285424659</v>
      </c>
      <c r="J150">
        <v>5.6257648200236599</v>
      </c>
      <c r="K150">
        <v>-0.71365698477616757</v>
      </c>
      <c r="L150">
        <v>-6.2422213344584083</v>
      </c>
      <c r="M150">
        <v>13.23519992828369</v>
      </c>
      <c r="N150">
        <v>1.50409996509552</v>
      </c>
      <c r="O150">
        <v>51.2</v>
      </c>
      <c r="P150">
        <v>6.5</v>
      </c>
      <c r="Q150">
        <v>39.4495</v>
      </c>
      <c r="R150">
        <v>6.4</v>
      </c>
      <c r="S150">
        <v>20.496411452233794</v>
      </c>
      <c r="T150">
        <v>3443.8122092877265</v>
      </c>
      <c r="U150">
        <v>3461.4675999999999</v>
      </c>
      <c r="V150">
        <v>8.210735967544224</v>
      </c>
      <c r="W150">
        <v>3445.6485864583337</v>
      </c>
      <c r="X150">
        <v>-10.404013999998369</v>
      </c>
      <c r="Y150">
        <v>-45.116500000000087</v>
      </c>
      <c r="Z150">
        <v>0.33429288139027524</v>
      </c>
      <c r="AA150">
        <v>3386.7556085554302</v>
      </c>
      <c r="AB150">
        <v>-4.8660596699180939E-3</v>
      </c>
      <c r="AC150">
        <v>33.229583333332812</v>
      </c>
      <c r="AD150">
        <v>1.873647286152301</v>
      </c>
      <c r="AE150">
        <v>85.469116396877141</v>
      </c>
      <c r="AF150">
        <v>89.862215949693564</v>
      </c>
      <c r="AG150">
        <v>80.941015491369441</v>
      </c>
      <c r="AH150">
        <v>175.8419730649716</v>
      </c>
      <c r="AI150">
        <v>60.307499999999891</v>
      </c>
      <c r="AJ150">
        <v>4.0587718829680579</v>
      </c>
      <c r="AK150">
        <v>60.757785899651417</v>
      </c>
      <c r="AL150">
        <v>159.69376974683655</v>
      </c>
      <c r="AM150">
        <v>0.82335073492207789</v>
      </c>
      <c r="AN150">
        <v>-4.0485391278894278</v>
      </c>
      <c r="AO150">
        <v>10.978188240612356</v>
      </c>
      <c r="AP150">
        <v>269.44060864557548</v>
      </c>
      <c r="AQ150">
        <v>96.006634152470141</v>
      </c>
      <c r="AR150">
        <v>66.666666666666657</v>
      </c>
      <c r="AS150">
        <v>1.8085388861769442</v>
      </c>
      <c r="AT150">
        <v>13168.371599999988</v>
      </c>
      <c r="AU150">
        <v>54.800489768534817</v>
      </c>
      <c r="AV150">
        <v>36710769251.760002</v>
      </c>
      <c r="AW150">
        <v>40545644599.502663</v>
      </c>
      <c r="AX150">
        <v>3400500076894</v>
      </c>
      <c r="AY150">
        <v>522170406.1936968</v>
      </c>
      <c r="AZ150">
        <v>3445.6485864583337</v>
      </c>
      <c r="BA150">
        <v>3417.182096153846</v>
      </c>
      <c r="BB150">
        <v>3483.0559499999999</v>
      </c>
      <c r="BC150">
        <v>3622.0254741428585</v>
      </c>
      <c r="BD150">
        <v>3639.4243666666675</v>
      </c>
      <c r="BE150">
        <v>0.99465275913715179</v>
      </c>
      <c r="BF150">
        <v>107851344.40000001</v>
      </c>
      <c r="BG150">
        <v>-1154356.1723384666</v>
      </c>
      <c r="BH150">
        <v>-3.3239499769679619</v>
      </c>
      <c r="BI150">
        <v>37203115.366085313</v>
      </c>
      <c r="BJ150">
        <v>17095488.271230374</v>
      </c>
      <c r="BK150">
        <v>0.54892005246936126</v>
      </c>
      <c r="BL150">
        <v>136.23860000000013</v>
      </c>
      <c r="BM150">
        <v>100.84422369553265</v>
      </c>
      <c r="BN150">
        <v>1.8390359028476327E-2</v>
      </c>
      <c r="BO150">
        <v>0.7142857142857143</v>
      </c>
      <c r="BP150">
        <v>0.22222222222222221</v>
      </c>
      <c r="BQ150">
        <v>9.0909090909090912E-2</v>
      </c>
      <c r="BR150">
        <v>1.097457627118644</v>
      </c>
      <c r="BS150">
        <v>202.18910000000005</v>
      </c>
      <c r="BT150">
        <v>0.58866025608059769</v>
      </c>
      <c r="BU150">
        <v>0.36553054571493093</v>
      </c>
      <c r="BV150">
        <v>22.307037161237616</v>
      </c>
      <c r="BW150">
        <v>3666.7977000000001</v>
      </c>
    </row>
    <row r="151" spans="1:75" x14ac:dyDescent="0.25">
      <c r="A151" s="1">
        <v>42916</v>
      </c>
      <c r="B151">
        <v>1.0548919074688581</v>
      </c>
      <c r="C151">
        <v>0.99289316494962176</v>
      </c>
      <c r="D151">
        <v>1.052098656662446</v>
      </c>
      <c r="E151">
        <v>1.002654932395098</v>
      </c>
      <c r="F151">
        <v>0.94372629283584419</v>
      </c>
      <c r="G151">
        <v>1.0624425111460829</v>
      </c>
      <c r="H151">
        <v>201995046800</v>
      </c>
      <c r="I151">
        <v>2495747599580</v>
      </c>
      <c r="J151">
        <v>2.8595147066772459</v>
      </c>
      <c r="K151">
        <v>5.0930554629624591</v>
      </c>
      <c r="L151">
        <v>5.3922695957259847</v>
      </c>
      <c r="M151">
        <v>13.738699913024901</v>
      </c>
      <c r="N151">
        <v>1.587900042533875</v>
      </c>
      <c r="O151">
        <v>51.7</v>
      </c>
      <c r="P151">
        <v>6.5</v>
      </c>
      <c r="Q151">
        <v>40.588999999999999</v>
      </c>
      <c r="R151">
        <v>5.5</v>
      </c>
      <c r="S151">
        <v>28.484687383716373</v>
      </c>
      <c r="T151">
        <v>3521.5176850427042</v>
      </c>
      <c r="U151">
        <v>3664.9198600000004</v>
      </c>
      <c r="V151">
        <v>51.47660878288616</v>
      </c>
      <c r="W151">
        <v>3622.3637718750001</v>
      </c>
      <c r="X151">
        <v>135.86374400000022</v>
      </c>
      <c r="Y151">
        <v>356.7168999999999</v>
      </c>
      <c r="Z151">
        <v>1.3798539652719191</v>
      </c>
      <c r="AA151">
        <v>3555.2611648173838</v>
      </c>
      <c r="AB151">
        <v>0.21960515702994218</v>
      </c>
      <c r="AC151">
        <v>2.6836666666667952</v>
      </c>
      <c r="AD151">
        <v>1.6825068909563294</v>
      </c>
      <c r="AE151">
        <v>89.782810986790238</v>
      </c>
      <c r="AF151">
        <v>91.370082729340268</v>
      </c>
      <c r="AG151">
        <v>72.087724092337396</v>
      </c>
      <c r="AH151">
        <v>90.725096039646957</v>
      </c>
      <c r="AI151">
        <v>53.643127272726815</v>
      </c>
      <c r="AJ151">
        <v>3.7196008359916024</v>
      </c>
      <c r="AK151">
        <v>26.258158772555241</v>
      </c>
      <c r="AL151">
        <v>284.95397424325438</v>
      </c>
      <c r="AM151">
        <v>0.89484822813269305</v>
      </c>
      <c r="AN151">
        <v>-2.7451777893543805</v>
      </c>
      <c r="AO151">
        <v>5.8089931957606922</v>
      </c>
      <c r="AP151">
        <v>397.06562347760814</v>
      </c>
      <c r="AQ151">
        <v>235.32616181866274</v>
      </c>
      <c r="AR151">
        <v>66.666666666666657</v>
      </c>
      <c r="AS151">
        <v>2.5469499081584983</v>
      </c>
      <c r="AT151">
        <v>13386.140299999994</v>
      </c>
      <c r="AU151">
        <v>53.619047546119958</v>
      </c>
      <c r="AV151">
        <v>37219472121.760002</v>
      </c>
      <c r="AW151">
        <v>41065722275.920822</v>
      </c>
      <c r="AX151">
        <v>3485748602894</v>
      </c>
      <c r="AY151">
        <v>597189664.42656505</v>
      </c>
      <c r="AZ151">
        <v>3622.3637718750001</v>
      </c>
      <c r="BA151">
        <v>3556.365157692308</v>
      </c>
      <c r="BB151">
        <v>3662.88085</v>
      </c>
      <c r="BC151">
        <v>3815.3230385714287</v>
      </c>
      <c r="BD151">
        <v>3812.9094333333323</v>
      </c>
      <c r="BE151">
        <v>0.78249198149513366</v>
      </c>
      <c r="BF151">
        <v>99443416.200000003</v>
      </c>
      <c r="BG151">
        <v>-204061.92016735076</v>
      </c>
      <c r="BH151">
        <v>1.5641399478177469</v>
      </c>
      <c r="BI151">
        <v>32094699.487715758</v>
      </c>
      <c r="BJ151">
        <v>20986815.090500504</v>
      </c>
      <c r="BK151">
        <v>0.71493192910552639</v>
      </c>
      <c r="BL151">
        <v>131.49900000000025</v>
      </c>
      <c r="BM151">
        <v>105.89286602825754</v>
      </c>
      <c r="BN151">
        <v>3.0853188328333454E-2</v>
      </c>
      <c r="BO151">
        <v>0.8571428571428571</v>
      </c>
      <c r="BP151">
        <v>0.2857142857142857</v>
      </c>
      <c r="BQ151">
        <v>7.6923076923076927E-2</v>
      </c>
      <c r="BR151">
        <v>1.1854204476709014</v>
      </c>
      <c r="BS151">
        <v>216.07940000000008</v>
      </c>
      <c r="BT151">
        <v>0.69954076161338796</v>
      </c>
      <c r="BU151">
        <v>0.49019494754632281</v>
      </c>
      <c r="BV151">
        <v>1.8244777628171067</v>
      </c>
      <c r="BW151">
        <v>3737.8732</v>
      </c>
    </row>
    <row r="152" spans="1:75" x14ac:dyDescent="0.25">
      <c r="A152" s="1">
        <v>42947</v>
      </c>
      <c r="B152">
        <v>1.0239850136544419</v>
      </c>
      <c r="C152">
        <v>0.98451883977003252</v>
      </c>
      <c r="D152">
        <v>1.0192629230180059</v>
      </c>
      <c r="E152">
        <v>1.004632848433703</v>
      </c>
      <c r="F152">
        <v>0.96591254085344569</v>
      </c>
      <c r="G152">
        <v>1.040086763493147</v>
      </c>
      <c r="H152">
        <v>261504555600</v>
      </c>
      <c r="I152">
        <v>3044115436234</v>
      </c>
      <c r="J152">
        <v>3.4571733382024128</v>
      </c>
      <c r="K152">
        <v>2.1230083913909241</v>
      </c>
      <c r="L152">
        <v>2.6041177581096249</v>
      </c>
      <c r="M152">
        <v>14.115500450134279</v>
      </c>
      <c r="N152">
        <v>1.66159999370575</v>
      </c>
      <c r="O152">
        <v>51.4</v>
      </c>
      <c r="P152">
        <v>7.6</v>
      </c>
      <c r="Q152">
        <v>40.907400000000003</v>
      </c>
      <c r="R152">
        <v>5.5</v>
      </c>
      <c r="S152">
        <v>33.397245978253416</v>
      </c>
      <c r="T152">
        <v>3631.2212024552382</v>
      </c>
      <c r="U152">
        <v>3719.3813399999999</v>
      </c>
      <c r="V152">
        <v>35.023107197215722</v>
      </c>
      <c r="W152">
        <v>3712.2609499999999</v>
      </c>
      <c r="X152">
        <v>117.33870200000001</v>
      </c>
      <c r="Y152">
        <v>349.91260000000011</v>
      </c>
      <c r="Z152">
        <v>0.79627957809185446</v>
      </c>
      <c r="AA152">
        <v>3747.3982359744</v>
      </c>
      <c r="AB152">
        <v>0.14364184417098136</v>
      </c>
      <c r="AC152">
        <v>0.59055000000034852</v>
      </c>
      <c r="AD152">
        <v>0.61471449045495752</v>
      </c>
      <c r="AE152">
        <v>76.389919442566153</v>
      </c>
      <c r="AF152">
        <v>70.521069749106502</v>
      </c>
      <c r="AG152">
        <v>64.285310284708942</v>
      </c>
      <c r="AH152">
        <v>77.332678731118222</v>
      </c>
      <c r="AI152">
        <v>21.751199999999699</v>
      </c>
      <c r="AJ152">
        <v>1.3819853180994768</v>
      </c>
      <c r="AK152">
        <v>62.28711509543654</v>
      </c>
      <c r="AL152">
        <v>305.3302935362625</v>
      </c>
      <c r="AM152">
        <v>0.40414160572173413</v>
      </c>
      <c r="AN152">
        <v>18.110584609482451</v>
      </c>
      <c r="AO152">
        <v>12.940033626004134</v>
      </c>
      <c r="AP152">
        <v>253.57083823291896</v>
      </c>
      <c r="AQ152">
        <v>130.78500119975732</v>
      </c>
      <c r="AR152">
        <v>66.666666666666657</v>
      </c>
      <c r="AS152">
        <v>2.245791182012574</v>
      </c>
      <c r="AT152">
        <v>13569.120099999996</v>
      </c>
      <c r="AU152">
        <v>61.791148189908661</v>
      </c>
      <c r="AV152">
        <v>37663982543.760002</v>
      </c>
      <c r="AW152">
        <v>41368849160.928207</v>
      </c>
      <c r="AX152">
        <v>3575065126494</v>
      </c>
      <c r="AY152">
        <v>652882137.5387845</v>
      </c>
      <c r="AZ152">
        <v>3712.2609499999999</v>
      </c>
      <c r="BA152">
        <v>3685.4542576923077</v>
      </c>
      <c r="BB152">
        <v>3716.5245500000001</v>
      </c>
      <c r="BC152">
        <v>3931.5536361428585</v>
      </c>
      <c r="BD152">
        <v>3844.0007333333333</v>
      </c>
      <c r="BE152">
        <v>1.1430274564919911</v>
      </c>
      <c r="BF152">
        <v>132568120.8</v>
      </c>
      <c r="BG152">
        <v>9003942.8575770576</v>
      </c>
      <c r="BH152">
        <v>12.917104653646561</v>
      </c>
      <c r="BI152">
        <v>49156352.594323732</v>
      </c>
      <c r="BJ152">
        <v>20278602.799704183</v>
      </c>
      <c r="BK152">
        <v>0.57160069941954039</v>
      </c>
      <c r="BL152">
        <v>50.952699999999822</v>
      </c>
      <c r="BM152">
        <v>109.99850593536817</v>
      </c>
      <c r="BN152">
        <v>1.8912492804731874E-2</v>
      </c>
      <c r="BO152">
        <v>0.7142857142857143</v>
      </c>
      <c r="BP152">
        <v>0</v>
      </c>
      <c r="BQ152">
        <v>0.125</v>
      </c>
      <c r="BR152">
        <v>1.2646103896103897</v>
      </c>
      <c r="BS152">
        <v>144.73160000000007</v>
      </c>
      <c r="BT152">
        <v>0.66287836499267705</v>
      </c>
      <c r="BU152">
        <v>0.29430584293356399</v>
      </c>
      <c r="BV152">
        <v>-17.041224565380549</v>
      </c>
      <c r="BW152">
        <v>3822.0927999999999</v>
      </c>
    </row>
    <row r="153" spans="1:75" x14ac:dyDescent="0.25">
      <c r="A153" s="1">
        <v>42978</v>
      </c>
      <c r="B153">
        <v>1.034291211330117</v>
      </c>
      <c r="C153">
        <v>0.97495359662157521</v>
      </c>
      <c r="D153">
        <v>1.0222953402117361</v>
      </c>
      <c r="E153">
        <v>1.011734251978393</v>
      </c>
      <c r="F153">
        <v>0.95369073717937991</v>
      </c>
      <c r="G153">
        <v>1.0608619886260831</v>
      </c>
      <c r="H153">
        <v>293975228800</v>
      </c>
      <c r="I153">
        <v>3431311345474</v>
      </c>
      <c r="J153">
        <v>2.9000489893501462</v>
      </c>
      <c r="K153">
        <v>2.388161585336368</v>
      </c>
      <c r="L153">
        <v>2.7377816616207311</v>
      </c>
      <c r="M153">
        <v>14.138400077819821</v>
      </c>
      <c r="N153">
        <v>1.6578999757766719</v>
      </c>
      <c r="O153">
        <v>51.7</v>
      </c>
      <c r="P153">
        <v>6.4</v>
      </c>
      <c r="Q153">
        <v>40.821899999999999</v>
      </c>
      <c r="R153">
        <v>5.5</v>
      </c>
      <c r="S153">
        <v>36.280202155010365</v>
      </c>
      <c r="T153">
        <v>3691.4127130732677</v>
      </c>
      <c r="U153">
        <v>3825.8794399999997</v>
      </c>
      <c r="V153">
        <v>34.656280543336834</v>
      </c>
      <c r="W153">
        <v>3789.8394187499994</v>
      </c>
      <c r="X153">
        <v>71.285957999998118</v>
      </c>
      <c r="Y153">
        <v>369.2824999999998</v>
      </c>
      <c r="Z153">
        <v>0.72563960549538165</v>
      </c>
      <c r="AA153">
        <v>3747.0811698533789</v>
      </c>
      <c r="AB153">
        <v>0.10566713179129747</v>
      </c>
      <c r="AC153">
        <v>19.63646666666682</v>
      </c>
      <c r="AD153">
        <v>1.3351899511444665</v>
      </c>
      <c r="AE153">
        <v>77.75232477572699</v>
      </c>
      <c r="AF153">
        <v>82.658733634656855</v>
      </c>
      <c r="AG153">
        <v>68.158055952334664</v>
      </c>
      <c r="AH153">
        <v>91.801980523019026</v>
      </c>
      <c r="AI153">
        <v>43.967772727273314</v>
      </c>
      <c r="AJ153">
        <v>3.1309883394657274</v>
      </c>
      <c r="AK153">
        <v>57.382455329982541</v>
      </c>
      <c r="AL153">
        <v>-279.99810568456337</v>
      </c>
      <c r="AM153">
        <v>0.79727871936844452</v>
      </c>
      <c r="AN153">
        <v>24.895592654138277</v>
      </c>
      <c r="AO153">
        <v>20.805337371060872</v>
      </c>
      <c r="AP153">
        <v>312.20798298787298</v>
      </c>
      <c r="AQ153">
        <v>146.15075837764223</v>
      </c>
      <c r="AR153">
        <v>66.666666666666657</v>
      </c>
      <c r="AS153">
        <v>2.0199255064864632</v>
      </c>
      <c r="AT153">
        <v>13625.047899999992</v>
      </c>
      <c r="AU153">
        <v>53.188672294492818</v>
      </c>
      <c r="AV153">
        <v>37648382231.760002</v>
      </c>
      <c r="AW153">
        <v>41636007858.883614</v>
      </c>
      <c r="AX153">
        <v>3647538492694</v>
      </c>
      <c r="AY153">
        <v>532067615.87006187</v>
      </c>
      <c r="AZ153">
        <v>3789.8394187499994</v>
      </c>
      <c r="BA153">
        <v>3744.363811538462</v>
      </c>
      <c r="BB153">
        <v>3837.7919750000001</v>
      </c>
      <c r="BC153">
        <v>3987.2305601428575</v>
      </c>
      <c r="BD153">
        <v>3962.3848000000007</v>
      </c>
      <c r="BE153">
        <v>0.98471234321130496</v>
      </c>
      <c r="BF153">
        <v>143608417.40000001</v>
      </c>
      <c r="BG153">
        <v>2393911.6809246065</v>
      </c>
      <c r="BH153">
        <v>-8.4861685030957474</v>
      </c>
      <c r="BI153">
        <v>46738495.202481374</v>
      </c>
      <c r="BJ153">
        <v>28934125.769376829</v>
      </c>
      <c r="BK153">
        <v>0.58776631017321956</v>
      </c>
      <c r="BL153">
        <v>116.03620000000001</v>
      </c>
      <c r="BM153">
        <v>106.45482429601074</v>
      </c>
      <c r="BN153">
        <v>2.5488130481813556E-2</v>
      </c>
      <c r="BO153">
        <v>0.8571428571428571</v>
      </c>
      <c r="BP153">
        <v>0.2857142857142857</v>
      </c>
      <c r="BQ153">
        <v>7.6923076923076927E-2</v>
      </c>
      <c r="BR153">
        <v>1.1856905194019531</v>
      </c>
      <c r="BS153">
        <v>221.8476999999998</v>
      </c>
      <c r="BT153">
        <v>0.71307383767737598</v>
      </c>
      <c r="BU153">
        <v>0.35944342657762057</v>
      </c>
      <c r="BV153">
        <v>7.3520495827746242</v>
      </c>
      <c r="BW153">
        <v>3836.5012999999999</v>
      </c>
    </row>
    <row r="154" spans="1:75" x14ac:dyDescent="0.25">
      <c r="A154" s="1">
        <v>43008</v>
      </c>
      <c r="B154">
        <v>1.010444720823712</v>
      </c>
      <c r="C154">
        <v>0.99556732119337288</v>
      </c>
      <c r="D154">
        <v>1.0029179373165129</v>
      </c>
      <c r="E154">
        <v>1.007504884724006</v>
      </c>
      <c r="F154">
        <v>0.99267077011025651</v>
      </c>
      <c r="G154">
        <v>1.014943639986601</v>
      </c>
      <c r="H154">
        <v>239730522600</v>
      </c>
      <c r="I154">
        <v>3000223317246</v>
      </c>
      <c r="J154">
        <v>-1.55837369148436</v>
      </c>
      <c r="K154">
        <v>0.84562775468248752</v>
      </c>
      <c r="L154">
        <v>2.0529220495361771</v>
      </c>
      <c r="M154">
        <v>14.14789962768555</v>
      </c>
      <c r="N154">
        <v>1.659800052642822</v>
      </c>
      <c r="O154">
        <v>52.4</v>
      </c>
      <c r="P154">
        <v>6</v>
      </c>
      <c r="Q154">
        <v>42.030799999999999</v>
      </c>
      <c r="R154">
        <v>6.3</v>
      </c>
      <c r="S154">
        <v>30.764472888093053</v>
      </c>
      <c r="T154">
        <v>3761.3986860904311</v>
      </c>
      <c r="U154">
        <v>3823.7626000000005</v>
      </c>
      <c r="V154">
        <v>13.056012505331637</v>
      </c>
      <c r="W154">
        <v>3829.4129395833329</v>
      </c>
      <c r="X154">
        <v>50.407931999999619</v>
      </c>
      <c r="Y154">
        <v>380.45579999999973</v>
      </c>
      <c r="Z154">
        <v>-3.8720913804772286E-2</v>
      </c>
      <c r="AA154">
        <v>3853.8770902924798</v>
      </c>
      <c r="AB154">
        <v>5.079724473713277E-2</v>
      </c>
      <c r="AC154">
        <v>0.65606666666735691</v>
      </c>
      <c r="AD154">
        <v>0.14075232799602042</v>
      </c>
      <c r="AE154">
        <v>36.593996202402757</v>
      </c>
      <c r="AF154">
        <v>26.255658914336369</v>
      </c>
      <c r="AG154">
        <v>60.06220299617118</v>
      </c>
      <c r="AH154">
        <v>44.978961359140172</v>
      </c>
      <c r="AI154">
        <v>0</v>
      </c>
      <c r="AJ154">
        <v>-0.15887134515296972</v>
      </c>
      <c r="AK154">
        <v>71.945626662473487</v>
      </c>
      <c r="AL154">
        <v>252.28773995703347</v>
      </c>
      <c r="AM154">
        <v>0.1833182762108157</v>
      </c>
      <c r="AN154">
        <v>0</v>
      </c>
      <c r="AO154">
        <v>47.905558375729015</v>
      </c>
      <c r="AP154">
        <v>346.64146761450382</v>
      </c>
      <c r="AQ154">
        <v>163.25978076060684</v>
      </c>
      <c r="AR154">
        <v>66.666666666666657</v>
      </c>
      <c r="AS154">
        <v>1.9450764654901871</v>
      </c>
      <c r="AT154">
        <v>13620.500299999992</v>
      </c>
      <c r="AU154">
        <v>58.770757825290588</v>
      </c>
      <c r="AV154">
        <v>37988363567.760002</v>
      </c>
      <c r="AW154">
        <v>41699129830.924034</v>
      </c>
      <c r="AX154">
        <v>3727940331294</v>
      </c>
      <c r="AY154">
        <v>164260613.16627452</v>
      </c>
      <c r="AZ154">
        <v>3829.4129395833329</v>
      </c>
      <c r="BA154">
        <v>3832.5923653846153</v>
      </c>
      <c r="BB154">
        <v>3821.5403000000001</v>
      </c>
      <c r="BC154">
        <v>4062.3627241428567</v>
      </c>
      <c r="BD154">
        <v>3867.5686333333333</v>
      </c>
      <c r="BE154">
        <v>0</v>
      </c>
      <c r="BF154">
        <v>91664858.200000003</v>
      </c>
      <c r="BG154">
        <v>-9245962.2854814716</v>
      </c>
      <c r="BH154">
        <v>-16.019028806530603</v>
      </c>
      <c r="BI154">
        <v>34654747.214427143</v>
      </c>
      <c r="BJ154">
        <v>11725432.437003104</v>
      </c>
      <c r="BK154">
        <v>0.71477545107881424</v>
      </c>
      <c r="BL154">
        <v>-6.1048000000000684</v>
      </c>
      <c r="BM154">
        <v>102.89394865243705</v>
      </c>
      <c r="BN154">
        <v>-1.7281429146999633E-3</v>
      </c>
      <c r="BO154">
        <v>0.8571428571428571</v>
      </c>
      <c r="BP154">
        <v>0.375</v>
      </c>
      <c r="BQ154">
        <v>0.16666666666666666</v>
      </c>
      <c r="BR154">
        <v>1.1486229454407497</v>
      </c>
      <c r="BS154">
        <v>56.911099999999806</v>
      </c>
      <c r="BT154">
        <v>0.4721519712175114</v>
      </c>
      <c r="BU154">
        <v>0.37343293936961514</v>
      </c>
      <c r="BV154">
        <v>-24.552945050853896</v>
      </c>
      <c r="BW154">
        <v>4006.7179000000001</v>
      </c>
    </row>
    <row r="155" spans="1:75" x14ac:dyDescent="0.25">
      <c r="A155" s="1">
        <v>43039</v>
      </c>
      <c r="B155">
        <v>1.031514291306376</v>
      </c>
      <c r="C155">
        <v>0.98602386339081749</v>
      </c>
      <c r="D155">
        <v>1.0247059236034211</v>
      </c>
      <c r="E155">
        <v>1.0066442162049889</v>
      </c>
      <c r="F155">
        <v>0.96225057421686711</v>
      </c>
      <c r="G155">
        <v>1.046135220053521</v>
      </c>
      <c r="H155">
        <v>180692639500</v>
      </c>
      <c r="I155">
        <v>2310351988092</v>
      </c>
      <c r="J155">
        <v>4.5422843430250381</v>
      </c>
      <c r="K155">
        <v>2.9954177251511731</v>
      </c>
      <c r="L155">
        <v>-0.65200080681376837</v>
      </c>
      <c r="M155">
        <v>14.124899864196779</v>
      </c>
      <c r="N155">
        <v>1.6597000360488889</v>
      </c>
      <c r="O155">
        <v>51.6</v>
      </c>
      <c r="P155">
        <v>6.6</v>
      </c>
      <c r="Q155">
        <v>43.398600000000002</v>
      </c>
      <c r="R155">
        <v>6.9</v>
      </c>
      <c r="S155">
        <v>36.121857078057552</v>
      </c>
      <c r="T155">
        <v>3866.1606760915238</v>
      </c>
      <c r="U155">
        <v>4001.7862999999998</v>
      </c>
      <c r="V155">
        <v>45.758846829290178</v>
      </c>
      <c r="W155">
        <v>3969.4515833333335</v>
      </c>
      <c r="X155">
        <v>113.83054599999923</v>
      </c>
      <c r="Y155">
        <v>566.96489999999994</v>
      </c>
      <c r="Z155">
        <v>1.4290508970510012</v>
      </c>
      <c r="AA155">
        <v>3934.2362301645744</v>
      </c>
      <c r="AB155">
        <v>0.16694182845605271</v>
      </c>
      <c r="AC155">
        <v>18.081299999999828</v>
      </c>
      <c r="AD155">
        <v>1.1629185246628795</v>
      </c>
      <c r="AE155">
        <v>84.520558407056726</v>
      </c>
      <c r="AF155">
        <v>88.567893059690732</v>
      </c>
      <c r="AG155">
        <v>76.72091954493952</v>
      </c>
      <c r="AH155">
        <v>102.52832454091583</v>
      </c>
      <c r="AI155">
        <v>41.767190909090459</v>
      </c>
      <c r="AJ155">
        <v>2.1860791338091055</v>
      </c>
      <c r="AK155">
        <v>59.87216202423695</v>
      </c>
      <c r="AL155">
        <v>-79.483878901242491</v>
      </c>
      <c r="AM155">
        <v>0.52425670827515181</v>
      </c>
      <c r="AN155">
        <v>21.118564752696823</v>
      </c>
      <c r="AO155">
        <v>19.604587008679268</v>
      </c>
      <c r="AP155">
        <v>294.37461603766633</v>
      </c>
      <c r="AQ155">
        <v>211.02862816063129</v>
      </c>
      <c r="AR155">
        <v>58.333333333333336</v>
      </c>
      <c r="AS155">
        <v>1.8937572516387515</v>
      </c>
      <c r="AT155">
        <v>13808.043399999997</v>
      </c>
      <c r="AU155">
        <v>54.373265516336438</v>
      </c>
      <c r="AV155">
        <v>38495949814.760002</v>
      </c>
      <c r="AW155">
        <v>42176846830.642685</v>
      </c>
      <c r="AX155">
        <v>3788174826994</v>
      </c>
      <c r="AY155">
        <v>547429889.25361753</v>
      </c>
      <c r="AZ155">
        <v>3969.4515833333335</v>
      </c>
      <c r="BA155">
        <v>3904.0588384615385</v>
      </c>
      <c r="BB155">
        <v>4003.2631999999999</v>
      </c>
      <c r="BC155">
        <v>4191.6836327142864</v>
      </c>
      <c r="BD155">
        <v>4099.0289999999995</v>
      </c>
      <c r="BE155">
        <v>0.91713035469202664</v>
      </c>
      <c r="BF155">
        <v>122268030.2</v>
      </c>
      <c r="BG155">
        <v>2558163.4100106619</v>
      </c>
      <c r="BH155">
        <v>2.2184363025265537</v>
      </c>
      <c r="BI155">
        <v>42111057.353581578</v>
      </c>
      <c r="BJ155">
        <v>25486634.477838073</v>
      </c>
      <c r="BK155">
        <v>0.81890753971735475</v>
      </c>
      <c r="BL155">
        <v>85.716200000000299</v>
      </c>
      <c r="BM155">
        <v>108.11270124692645</v>
      </c>
      <c r="BN155">
        <v>1.5612604021860382E-2</v>
      </c>
      <c r="BO155">
        <v>1</v>
      </c>
      <c r="BP155">
        <v>0.2857142857142857</v>
      </c>
      <c r="BQ155">
        <v>0</v>
      </c>
      <c r="BR155">
        <v>1.2814454064454064</v>
      </c>
      <c r="BS155">
        <v>196.83809999999994</v>
      </c>
      <c r="BT155">
        <v>0.39424893894457114</v>
      </c>
      <c r="BU155">
        <v>0.62042651567246487</v>
      </c>
      <c r="BV155">
        <v>31.099344188446754</v>
      </c>
      <c r="BW155">
        <v>4006.0992999999999</v>
      </c>
    </row>
    <row r="156" spans="1:75" x14ac:dyDescent="0.25">
      <c r="A156" s="1">
        <v>43069</v>
      </c>
      <c r="B156">
        <v>1.0630572540572001</v>
      </c>
      <c r="C156">
        <v>0.98880082584655815</v>
      </c>
      <c r="D156">
        <v>0.99954781936807191</v>
      </c>
      <c r="E156">
        <v>1.063538165416918</v>
      </c>
      <c r="F156">
        <v>0.98924814469776123</v>
      </c>
      <c r="G156">
        <v>1.0750974577181081</v>
      </c>
      <c r="H156">
        <v>309363961300</v>
      </c>
      <c r="I156">
        <v>4147598823212</v>
      </c>
      <c r="J156">
        <v>2.496141423888409</v>
      </c>
      <c r="K156">
        <v>-1.247197474320938</v>
      </c>
      <c r="L156">
        <v>-4.5240107878329443</v>
      </c>
      <c r="M156">
        <v>14.081899642944339</v>
      </c>
      <c r="N156">
        <v>1.644899964332581</v>
      </c>
      <c r="O156">
        <v>51.8</v>
      </c>
      <c r="P156">
        <v>6.2</v>
      </c>
      <c r="Q156">
        <v>42.218699999999998</v>
      </c>
      <c r="R156">
        <v>6.9</v>
      </c>
      <c r="S156">
        <v>46.679716174894345</v>
      </c>
      <c r="T156">
        <v>3968.5309248446047</v>
      </c>
      <c r="U156">
        <v>4053.9653200000002</v>
      </c>
      <c r="V156">
        <v>22.739369212218207</v>
      </c>
      <c r="W156">
        <v>4070.1889729166669</v>
      </c>
      <c r="X156">
        <v>128.90439399999968</v>
      </c>
      <c r="Y156">
        <v>513.21479999999974</v>
      </c>
      <c r="Z156">
        <v>0.85652616274955928</v>
      </c>
      <c r="AA156">
        <v>4231.8357994975995</v>
      </c>
      <c r="AB156">
        <v>0.13644564047678764</v>
      </c>
      <c r="AC156">
        <v>-23.478633333333619</v>
      </c>
      <c r="AD156">
        <v>-2.4109724537822954</v>
      </c>
      <c r="AE156">
        <v>20.065893198147602</v>
      </c>
      <c r="AF156">
        <v>14.961481354094575</v>
      </c>
      <c r="AG156">
        <v>27.330372280344378</v>
      </c>
      <c r="AH156">
        <v>-136.85774571592245</v>
      </c>
      <c r="AI156">
        <v>-101.82685454545481</v>
      </c>
      <c r="AJ156">
        <v>-2.2747917902126411</v>
      </c>
      <c r="AK156">
        <v>23.603014484715306</v>
      </c>
      <c r="AL156">
        <v>-1068.7044045968419</v>
      </c>
      <c r="AM156">
        <v>-0.3148208493604357</v>
      </c>
      <c r="AN156">
        <v>-24.612081202295478</v>
      </c>
      <c r="AO156">
        <v>93.36206988248513</v>
      </c>
      <c r="AP156">
        <v>202.34752319889776</v>
      </c>
      <c r="AQ156">
        <v>94.942728119991088</v>
      </c>
      <c r="AR156">
        <v>66.666666666666657</v>
      </c>
      <c r="AS156">
        <v>1.5062155224012896</v>
      </c>
      <c r="AT156">
        <v>14002.514300000003</v>
      </c>
      <c r="AU156">
        <v>54.666860125100314</v>
      </c>
      <c r="AV156">
        <v>39132266121.760002</v>
      </c>
      <c r="AW156">
        <v>42192749911.299782</v>
      </c>
      <c r="AX156">
        <v>3840391944894</v>
      </c>
      <c r="AY156">
        <v>621204525.98679674</v>
      </c>
      <c r="AZ156">
        <v>4070.1889729166669</v>
      </c>
      <c r="BA156">
        <v>4069.9104307692305</v>
      </c>
      <c r="BB156">
        <v>4045.3586500000001</v>
      </c>
      <c r="BC156">
        <v>4352.6841782857146</v>
      </c>
      <c r="BD156">
        <v>4043.2636000000002</v>
      </c>
      <c r="BE156">
        <v>0.79507991485907714</v>
      </c>
      <c r="BF156">
        <v>121781678</v>
      </c>
      <c r="BG156">
        <v>1300544.4353162574</v>
      </c>
      <c r="BH156">
        <v>3.2376876230371221</v>
      </c>
      <c r="BI156">
        <v>43961913.143371657</v>
      </c>
      <c r="BJ156">
        <v>33399225.479010604</v>
      </c>
      <c r="BK156">
        <v>5.9390333237194573E-2</v>
      </c>
      <c r="BL156">
        <v>-93.251699999999801</v>
      </c>
      <c r="BM156">
        <v>104.59911099748054</v>
      </c>
      <c r="BN156">
        <v>-2.7846555376380117E-2</v>
      </c>
      <c r="BO156">
        <v>0.7142857142857143</v>
      </c>
      <c r="BP156">
        <v>0.2857142857142857</v>
      </c>
      <c r="BQ156">
        <v>0.23076923076923078</v>
      </c>
      <c r="BR156">
        <v>1.4136287316087539</v>
      </c>
      <c r="BS156">
        <v>297.61320000000023</v>
      </c>
      <c r="BT156">
        <v>0.90621108923084881</v>
      </c>
      <c r="BU156">
        <v>0.37535128213956881</v>
      </c>
      <c r="BV156">
        <v>51.609409024513809</v>
      </c>
      <c r="BW156">
        <v>4030.8548999999998</v>
      </c>
    </row>
    <row r="157" spans="1:75" x14ac:dyDescent="0.25">
      <c r="A157" s="1">
        <v>43100</v>
      </c>
      <c r="B157">
        <v>1.020824913744276</v>
      </c>
      <c r="C157">
        <v>0.98798059846930253</v>
      </c>
      <c r="D157">
        <v>1.0068175566927879</v>
      </c>
      <c r="E157">
        <v>1.0139125077412241</v>
      </c>
      <c r="F157">
        <v>0.98129059421116849</v>
      </c>
      <c r="G157">
        <v>1.0332438869000671</v>
      </c>
      <c r="H157">
        <v>198531689900</v>
      </c>
      <c r="I157">
        <v>2741124303910</v>
      </c>
      <c r="J157">
        <v>-0.10513901968987049</v>
      </c>
      <c r="K157">
        <v>0.40158599308448562</v>
      </c>
      <c r="L157">
        <v>-0.20117280955567199</v>
      </c>
      <c r="M157">
        <v>14.312600135803221</v>
      </c>
      <c r="N157">
        <v>1.6657999753952031</v>
      </c>
      <c r="O157">
        <v>51.6</v>
      </c>
      <c r="P157">
        <v>6.1</v>
      </c>
      <c r="Q157">
        <v>44.328600000000002</v>
      </c>
      <c r="R157">
        <v>5.8</v>
      </c>
      <c r="S157">
        <v>33.739113137780315</v>
      </c>
      <c r="T157">
        <v>3993.3008798330379</v>
      </c>
      <c r="U157">
        <v>4027.2244600000004</v>
      </c>
      <c r="V157">
        <v>-2.8936645925887206</v>
      </c>
      <c r="W157">
        <v>4024.3680041666667</v>
      </c>
      <c r="X157">
        <v>-12.722633999998379</v>
      </c>
      <c r="Y157">
        <v>364.05719999999974</v>
      </c>
      <c r="Z157">
        <v>-7.9655327413714033E-2</v>
      </c>
      <c r="AA157">
        <v>4080.74250656</v>
      </c>
      <c r="AB157">
        <v>-2.5801607283906638E-2</v>
      </c>
      <c r="AC157">
        <v>-18.13351666666631</v>
      </c>
      <c r="AD157">
        <v>0.11087597909650493</v>
      </c>
      <c r="AE157">
        <v>48.62606245968292</v>
      </c>
      <c r="AF157">
        <v>44.181446146186524</v>
      </c>
      <c r="AG157">
        <v>50.655936606843753</v>
      </c>
      <c r="AH157">
        <v>4.8176821944496204</v>
      </c>
      <c r="AI157">
        <v>0</v>
      </c>
      <c r="AJ157">
        <v>-0.47499653526449731</v>
      </c>
      <c r="AK157">
        <v>77.998121220681966</v>
      </c>
      <c r="AL157">
        <v>233.93918740143093</v>
      </c>
      <c r="AM157">
        <v>0.34959878279819867</v>
      </c>
      <c r="AN157">
        <v>0</v>
      </c>
      <c r="AO157">
        <v>47.125501786136134</v>
      </c>
      <c r="AP157">
        <v>180.12504595170179</v>
      </c>
      <c r="AQ157">
        <v>65.987709360203397</v>
      </c>
      <c r="AR157">
        <v>58.333333333333336</v>
      </c>
      <c r="AS157">
        <v>1.0137902870152826</v>
      </c>
      <c r="AT157">
        <v>14072.161000000004</v>
      </c>
      <c r="AU157">
        <v>60.223097532161916</v>
      </c>
      <c r="AV157">
        <v>39293107304.760002</v>
      </c>
      <c r="AW157">
        <v>42287861988.421875</v>
      </c>
      <c r="AX157">
        <v>3856476063194</v>
      </c>
      <c r="AY157">
        <v>200901623.14686665</v>
      </c>
      <c r="AZ157">
        <v>4024.3680041666667</v>
      </c>
      <c r="BA157">
        <v>4029.5978346153843</v>
      </c>
      <c r="BB157">
        <v>4013.6820250000001</v>
      </c>
      <c r="BC157">
        <v>4268.9831408571426</v>
      </c>
      <c r="BD157">
        <v>4089.9789000000001</v>
      </c>
      <c r="BE157">
        <v>0</v>
      </c>
      <c r="BF157">
        <v>99445779.599999994</v>
      </c>
      <c r="BG157">
        <v>-5954529.9271629527</v>
      </c>
      <c r="BH157">
        <v>-10.522651394709444</v>
      </c>
      <c r="BI157">
        <v>36664871.032565862</v>
      </c>
      <c r="BJ157">
        <v>13558590.287698621</v>
      </c>
      <c r="BK157">
        <v>0.35403989113791812</v>
      </c>
      <c r="BL157">
        <v>-19.237800000000334</v>
      </c>
      <c r="BM157">
        <v>102.64850572417805</v>
      </c>
      <c r="BN157">
        <v>1.1303681509349232E-2</v>
      </c>
      <c r="BO157">
        <v>1</v>
      </c>
      <c r="BP157">
        <v>0.2</v>
      </c>
      <c r="BQ157">
        <v>0.1</v>
      </c>
      <c r="BR157">
        <v>1.2811447811447809</v>
      </c>
      <c r="BS157">
        <v>131.49420000000009</v>
      </c>
      <c r="BT157">
        <v>0.85786455653836069</v>
      </c>
      <c r="BU157">
        <v>0.29890222549636247</v>
      </c>
      <c r="BV157">
        <v>-9.9591494813924513</v>
      </c>
      <c r="BW157">
        <v>4275.8986000000004</v>
      </c>
    </row>
    <row r="158" spans="1:75" x14ac:dyDescent="0.25">
      <c r="A158" s="1">
        <v>43131</v>
      </c>
      <c r="B158">
        <v>1.088531627268863</v>
      </c>
      <c r="C158">
        <v>1</v>
      </c>
      <c r="D158">
        <v>1.057027961425772</v>
      </c>
      <c r="E158">
        <v>1.0298040042390151</v>
      </c>
      <c r="F158">
        <v>0.94604876738657917</v>
      </c>
      <c r="G158">
        <v>1.088531627268863</v>
      </c>
      <c r="H158">
        <v>365182269000</v>
      </c>
      <c r="I158">
        <v>4793170561574</v>
      </c>
      <c r="J158">
        <v>8.9635556645676786</v>
      </c>
      <c r="K158">
        <v>4.226274571733879</v>
      </c>
      <c r="L158">
        <v>-0.98354124923147879</v>
      </c>
      <c r="M158">
        <v>15.437399864196779</v>
      </c>
      <c r="N158">
        <v>1.7963999509811399</v>
      </c>
      <c r="O158">
        <v>51.3</v>
      </c>
      <c r="P158">
        <v>6.2</v>
      </c>
      <c r="Q158">
        <v>41.590200000000003</v>
      </c>
      <c r="R158">
        <v>4.9000000000000004</v>
      </c>
      <c r="S158">
        <v>36.214406488363068</v>
      </c>
      <c r="T158">
        <v>4152.526646477555</v>
      </c>
      <c r="U158">
        <v>4316.0795600000001</v>
      </c>
      <c r="V158">
        <v>59.156182771935164</v>
      </c>
      <c r="W158">
        <v>4286.8872083333335</v>
      </c>
      <c r="X158">
        <v>193.99342800000159</v>
      </c>
      <c r="Y158">
        <v>538.02540000000045</v>
      </c>
      <c r="Z158">
        <v>2.3225828936012083</v>
      </c>
      <c r="AA158">
        <v>4395.0353020799994</v>
      </c>
      <c r="AB158">
        <v>0.27114109894104027</v>
      </c>
      <c r="AC158">
        <v>-50.374249999999847</v>
      </c>
      <c r="AD158">
        <v>-0.85427376268919009</v>
      </c>
      <c r="AE158">
        <v>42.42531683556232</v>
      </c>
      <c r="AF158">
        <v>46.723142426452569</v>
      </c>
      <c r="AG158">
        <v>43.584789091638825</v>
      </c>
      <c r="AH158">
        <v>-45.483329037358558</v>
      </c>
      <c r="AI158">
        <v>-41.776090909090271</v>
      </c>
      <c r="AJ158">
        <v>1.1989687779340747</v>
      </c>
      <c r="AK158">
        <v>28.645165709184528</v>
      </c>
      <c r="AL158">
        <v>116.91824258334682</v>
      </c>
      <c r="AM158">
        <v>-0.12352924348911229</v>
      </c>
      <c r="AN158">
        <v>-15.036012642528739</v>
      </c>
      <c r="AO158">
        <v>62.374530376031665</v>
      </c>
      <c r="AP158">
        <v>318.16668618646571</v>
      </c>
      <c r="AQ158">
        <v>181.06498666829049</v>
      </c>
      <c r="AR158">
        <v>66.666666666666657</v>
      </c>
      <c r="AS158">
        <v>2.9936946115837366</v>
      </c>
      <c r="AT158">
        <v>14418.729199999998</v>
      </c>
      <c r="AU158">
        <v>54.487070988921936</v>
      </c>
      <c r="AV158">
        <v>41222130784.760002</v>
      </c>
      <c r="AW158">
        <v>43202003912.585518</v>
      </c>
      <c r="AX158">
        <v>4039512539594</v>
      </c>
      <c r="AY158">
        <v>1203336266.2934082</v>
      </c>
      <c r="AZ158">
        <v>4286.8872083333335</v>
      </c>
      <c r="BA158">
        <v>4212.5742269230768</v>
      </c>
      <c r="BB158">
        <v>4268.0715749999999</v>
      </c>
      <c r="BC158">
        <v>4558.2373567142868</v>
      </c>
      <c r="BD158">
        <v>4317.8917666666684</v>
      </c>
      <c r="BE158">
        <v>0.78699904838313584</v>
      </c>
      <c r="BF158">
        <v>169589487</v>
      </c>
      <c r="BG158">
        <v>12227805.674192218</v>
      </c>
      <c r="BH158">
        <v>14.947605514610036</v>
      </c>
      <c r="BI158">
        <v>55849210.716318682</v>
      </c>
      <c r="BJ158">
        <v>26278031.233235128</v>
      </c>
      <c r="BK158">
        <v>0.82097901590517786</v>
      </c>
      <c r="BL158">
        <v>50.659300000000258</v>
      </c>
      <c r="BM158">
        <v>101.37982974850166</v>
      </c>
      <c r="BN158">
        <v>1.0481539482719434E-3</v>
      </c>
      <c r="BO158">
        <v>1</v>
      </c>
      <c r="BP158">
        <v>0</v>
      </c>
      <c r="BQ158">
        <v>6.25E-2</v>
      </c>
      <c r="BR158">
        <v>1.5518707482993199</v>
      </c>
      <c r="BS158">
        <v>372.48259999999982</v>
      </c>
      <c r="BT158">
        <v>0.75491706460817598</v>
      </c>
      <c r="BU158">
        <v>0.56098824982885787</v>
      </c>
      <c r="BV158">
        <v>38.476247673415436</v>
      </c>
      <c r="BW158">
        <v>4023.6415000000002</v>
      </c>
    </row>
    <row r="159" spans="1:75" x14ac:dyDescent="0.25">
      <c r="A159" s="1">
        <v>43159</v>
      </c>
      <c r="B159">
        <v>1.0025831186346741</v>
      </c>
      <c r="C159">
        <v>0.87905641327840323</v>
      </c>
      <c r="D159">
        <v>0.94090721217956708</v>
      </c>
      <c r="E159">
        <v>1.065549403444616</v>
      </c>
      <c r="F159">
        <v>0.93426472015461604</v>
      </c>
      <c r="G159">
        <v>1.1405219318013771</v>
      </c>
      <c r="H159">
        <v>215933455700</v>
      </c>
      <c r="I159">
        <v>2789688721730</v>
      </c>
      <c r="J159">
        <v>-7.6412978288763593</v>
      </c>
      <c r="K159">
        <v>-5.09579076371881</v>
      </c>
      <c r="L159">
        <v>-2.6766063135022171</v>
      </c>
      <c r="M159">
        <v>14.3262996673584</v>
      </c>
      <c r="N159">
        <v>1.6730999946594241</v>
      </c>
      <c r="O159">
        <v>50.3</v>
      </c>
      <c r="P159">
        <v>15.434500999999999</v>
      </c>
      <c r="Q159">
        <v>38.635399999999997</v>
      </c>
      <c r="R159">
        <v>4.3</v>
      </c>
      <c r="S159">
        <v>23.547898568120996</v>
      </c>
      <c r="T159">
        <v>4072.2208598627299</v>
      </c>
      <c r="U159">
        <v>4064.9725600000006</v>
      </c>
      <c r="V159">
        <v>-45.670835412960969</v>
      </c>
      <c r="W159">
        <v>4073.4449927083333</v>
      </c>
      <c r="X159">
        <v>-138.17485600000055</v>
      </c>
      <c r="Y159">
        <v>201.54870000000028</v>
      </c>
      <c r="Z159">
        <v>-3.9167155453462743</v>
      </c>
      <c r="AA159">
        <v>3876.0703321710716</v>
      </c>
      <c r="AB159">
        <v>-0.23809256459122194</v>
      </c>
      <c r="AC159">
        <v>18.376199999999244</v>
      </c>
      <c r="AD159">
        <v>0.23677588365980567</v>
      </c>
      <c r="AE159">
        <v>67.991382688824146</v>
      </c>
      <c r="AF159">
        <v>74.013559158613063</v>
      </c>
      <c r="AG159">
        <v>43.577513471360518</v>
      </c>
      <c r="AH159">
        <v>-19.661040299215333</v>
      </c>
      <c r="AI159">
        <v>21.754381818182537</v>
      </c>
      <c r="AJ159">
        <v>-5.8609340101218681</v>
      </c>
      <c r="AK159">
        <v>48.922506896869137</v>
      </c>
      <c r="AL159">
        <v>-1168.891940878229</v>
      </c>
      <c r="AM159">
        <v>-0.27893422815742969</v>
      </c>
      <c r="AN159">
        <v>-32.231122037183788</v>
      </c>
      <c r="AO159">
        <v>48.641718710345799</v>
      </c>
      <c r="AP159">
        <v>174.34972474899664</v>
      </c>
      <c r="AQ159">
        <v>60.036860479813555</v>
      </c>
      <c r="AR159">
        <v>58.333333333333336</v>
      </c>
      <c r="AS159">
        <v>1.2830320020238857</v>
      </c>
      <c r="AT159">
        <v>14267.584799999999</v>
      </c>
      <c r="AU159">
        <v>42.106129233875137</v>
      </c>
      <c r="AV159">
        <v>40963587835.760002</v>
      </c>
      <c r="AW159">
        <v>41517701701.140503</v>
      </c>
      <c r="AX159">
        <v>4035526963294</v>
      </c>
      <c r="AY159">
        <v>243123899.25211406</v>
      </c>
      <c r="AZ159">
        <v>4073.4449927083333</v>
      </c>
      <c r="BA159">
        <v>4171.359319230769</v>
      </c>
      <c r="BB159">
        <v>4072.6594500000001</v>
      </c>
      <c r="BC159">
        <v>4294.1374481428566</v>
      </c>
      <c r="BD159">
        <v>4285.5604999999996</v>
      </c>
      <c r="BE159">
        <v>1.0121274299835863</v>
      </c>
      <c r="BF159">
        <v>115685876.2</v>
      </c>
      <c r="BG159">
        <v>-12089409.153577823</v>
      </c>
      <c r="BH159">
        <v>-16.624711099307586</v>
      </c>
      <c r="BI159">
        <v>46785768.845753588</v>
      </c>
      <c r="BJ159">
        <v>37059296.287596337</v>
      </c>
      <c r="BK159">
        <v>0.19918992139301175</v>
      </c>
      <c r="BL159">
        <v>-250.50489999999945</v>
      </c>
      <c r="BM159">
        <v>100.18986974729162</v>
      </c>
      <c r="BN159">
        <v>2.8815439944140657E-3</v>
      </c>
      <c r="BO159">
        <v>0.8571428571428571</v>
      </c>
      <c r="BP159">
        <v>0.1</v>
      </c>
      <c r="BQ159">
        <v>0</v>
      </c>
      <c r="BR159">
        <v>1.5727040816326532</v>
      </c>
      <c r="BS159">
        <v>528.24249999999984</v>
      </c>
      <c r="BT159">
        <v>1.4692464835357586</v>
      </c>
      <c r="BU159">
        <v>0.44439756916335738</v>
      </c>
      <c r="BV159">
        <v>-19.411182385499917</v>
      </c>
      <c r="BW159">
        <v>3898.4976999999999</v>
      </c>
    </row>
    <row r="160" spans="1:75" x14ac:dyDescent="0.25">
      <c r="A160" s="1">
        <v>43190</v>
      </c>
      <c r="B160">
        <v>1.036210777996553</v>
      </c>
      <c r="C160">
        <v>0.94978385521866737</v>
      </c>
      <c r="D160">
        <v>0.97587632794730728</v>
      </c>
      <c r="E160">
        <v>1.0618259182248591</v>
      </c>
      <c r="F160">
        <v>0.97326252109883249</v>
      </c>
      <c r="G160">
        <v>1.090996411765693</v>
      </c>
      <c r="H160">
        <v>234300325100</v>
      </c>
      <c r="I160">
        <v>3182586640948</v>
      </c>
      <c r="J160">
        <v>-5.4370172634788716</v>
      </c>
      <c r="K160">
        <v>-1.927603380807374</v>
      </c>
      <c r="L160">
        <v>1.511721163003932</v>
      </c>
      <c r="M160">
        <v>13.50100040435791</v>
      </c>
      <c r="N160">
        <v>1.587900042533875</v>
      </c>
      <c r="O160">
        <v>51.5</v>
      </c>
      <c r="P160">
        <v>-2.1198830000000002</v>
      </c>
      <c r="Q160">
        <v>24.427299999999999</v>
      </c>
      <c r="R160">
        <v>3.7</v>
      </c>
      <c r="S160">
        <v>21.235241953488583</v>
      </c>
      <c r="T160">
        <v>4024.8263560090095</v>
      </c>
      <c r="U160">
        <v>3885.6849799999995</v>
      </c>
      <c r="V160">
        <v>-55.095333622196904</v>
      </c>
      <c r="W160">
        <v>3940.8505260416664</v>
      </c>
      <c r="X160">
        <v>-149.80771200000027</v>
      </c>
      <c r="Y160">
        <v>61.996399999999994</v>
      </c>
      <c r="Z160">
        <v>-1.2237029708754055</v>
      </c>
      <c r="AA160">
        <v>4031.2027606019042</v>
      </c>
      <c r="AB160">
        <v>-0.16957032668601019</v>
      </c>
      <c r="AC160">
        <v>-10.472399999999652</v>
      </c>
      <c r="AD160">
        <v>-1.9642462502418019</v>
      </c>
      <c r="AE160">
        <v>26.662061867199714</v>
      </c>
      <c r="AF160">
        <v>20.802658228771104</v>
      </c>
      <c r="AG160">
        <v>37.14009084098852</v>
      </c>
      <c r="AH160">
        <v>-66.463964485011388</v>
      </c>
      <c r="AI160">
        <v>0</v>
      </c>
      <c r="AJ160">
        <v>-4.2924675635725151</v>
      </c>
      <c r="AK160">
        <v>22.805769954482013</v>
      </c>
      <c r="AL160">
        <v>120.43486096241276</v>
      </c>
      <c r="AM160">
        <v>-0.53954115518218226</v>
      </c>
      <c r="AN160">
        <v>0</v>
      </c>
      <c r="AO160">
        <v>68.979338208422618</v>
      </c>
      <c r="AP160">
        <v>172.22999797211483</v>
      </c>
      <c r="AQ160">
        <v>60.231425017841765</v>
      </c>
      <c r="AR160">
        <v>50</v>
      </c>
      <c r="AS160">
        <v>1.4286778497100534</v>
      </c>
      <c r="AT160">
        <v>14278.429400000001</v>
      </c>
      <c r="AU160">
        <v>26.721527340772212</v>
      </c>
      <c r="AV160">
        <v>41142165716.760002</v>
      </c>
      <c r="AW160">
        <v>41075859549.744629</v>
      </c>
      <c r="AX160">
        <v>4063149667194</v>
      </c>
      <c r="AY160">
        <v>77706805.050216183</v>
      </c>
      <c r="AZ160">
        <v>3940.8505260416664</v>
      </c>
      <c r="BA160">
        <v>4025.2699461538459</v>
      </c>
      <c r="BB160">
        <v>3874.0797750000002</v>
      </c>
      <c r="BC160">
        <v>4231.2091852857147</v>
      </c>
      <c r="BD160">
        <v>4001.1101666666655</v>
      </c>
      <c r="BE160">
        <v>0</v>
      </c>
      <c r="BF160">
        <v>108895216.59999999</v>
      </c>
      <c r="BG160">
        <v>-4897504.8123813821</v>
      </c>
      <c r="BH160">
        <v>-4.2594260977174674</v>
      </c>
      <c r="BI160">
        <v>43535431.372232214</v>
      </c>
      <c r="BJ160">
        <v>28711881.690492462</v>
      </c>
      <c r="BK160">
        <v>9.9052805453486589E-2</v>
      </c>
      <c r="BL160">
        <v>-174.84700000000021</v>
      </c>
      <c r="BM160">
        <v>92.272113071689205</v>
      </c>
      <c r="BN160">
        <v>-4.3136844962232163E-2</v>
      </c>
      <c r="BO160">
        <v>0.7142857142857143</v>
      </c>
      <c r="BP160">
        <v>0.125</v>
      </c>
      <c r="BQ160">
        <v>0.25</v>
      </c>
      <c r="BR160">
        <v>1.510204081632653</v>
      </c>
      <c r="BS160">
        <v>345.26419999999962</v>
      </c>
      <c r="BT160">
        <v>1.0347747063914021</v>
      </c>
      <c r="BU160">
        <v>0.28428419570317415</v>
      </c>
      <c r="BV160">
        <v>42.35529796449913</v>
      </c>
      <c r="BW160">
        <v>3756.8764999999999</v>
      </c>
    </row>
    <row r="161" spans="1:75" x14ac:dyDescent="0.25">
      <c r="A161" s="1">
        <v>43220</v>
      </c>
      <c r="B161">
        <v>1.015833158241616</v>
      </c>
      <c r="C161">
        <v>0.95152729075136977</v>
      </c>
      <c r="D161">
        <v>0.96404195200971243</v>
      </c>
      <c r="E161">
        <v>1.053722979714665</v>
      </c>
      <c r="F161">
        <v>0.98701855118207904</v>
      </c>
      <c r="G161">
        <v>1.0675817373976391</v>
      </c>
      <c r="H161">
        <v>170583958800</v>
      </c>
      <c r="I161">
        <v>2309428347695</v>
      </c>
      <c r="J161">
        <v>-2.5204093965328078</v>
      </c>
      <c r="K161">
        <v>-3.769737695793252</v>
      </c>
      <c r="L161">
        <v>-4.1498849451968356</v>
      </c>
      <c r="M161">
        <v>12.721400260925289</v>
      </c>
      <c r="N161">
        <v>1.501500010490417</v>
      </c>
      <c r="O161">
        <v>51.4</v>
      </c>
      <c r="P161">
        <v>6</v>
      </c>
      <c r="Q161">
        <v>39.1601</v>
      </c>
      <c r="R161">
        <v>3.1</v>
      </c>
      <c r="S161">
        <v>11.527605491316599</v>
      </c>
      <c r="T161">
        <v>3916.4706505209169</v>
      </c>
      <c r="U161">
        <v>3790.1772800000008</v>
      </c>
      <c r="V161">
        <v>-55.751024919376505</v>
      </c>
      <c r="W161">
        <v>3802.9484927083331</v>
      </c>
      <c r="X161">
        <v>-161.16313400000126</v>
      </c>
      <c r="Y161">
        <v>-249.84140000000025</v>
      </c>
      <c r="Z161">
        <v>-1.5353114883388683</v>
      </c>
      <c r="AA161">
        <v>3714.6444000000001</v>
      </c>
      <c r="AB161">
        <v>-0.22070448035281195</v>
      </c>
      <c r="AC161">
        <v>-4.9327499999999418</v>
      </c>
      <c r="AD161">
        <v>-1.1719969456399446</v>
      </c>
      <c r="AE161">
        <v>36.701203955041471</v>
      </c>
      <c r="AF161">
        <v>44.042082829551667</v>
      </c>
      <c r="AG161">
        <v>37.190127191582604</v>
      </c>
      <c r="AH161">
        <v>-93.560153674085953</v>
      </c>
      <c r="AI161">
        <v>0</v>
      </c>
      <c r="AJ161">
        <v>-4.6076962207003165</v>
      </c>
      <c r="AK161">
        <v>40.754066115720455</v>
      </c>
      <c r="AL161">
        <v>-701.55432197850814</v>
      </c>
      <c r="AM161">
        <v>-0.47320631929432827</v>
      </c>
      <c r="AN161">
        <v>0</v>
      </c>
      <c r="AO161">
        <v>80.538850113108467</v>
      </c>
      <c r="AP161">
        <v>133.60168641102592</v>
      </c>
      <c r="AQ161">
        <v>45.926860199812964</v>
      </c>
      <c r="AR161">
        <v>50</v>
      </c>
      <c r="AS161">
        <v>0.96983645775992067</v>
      </c>
      <c r="AT161">
        <v>14108.051399999998</v>
      </c>
      <c r="AU161">
        <v>53.969050111703361</v>
      </c>
      <c r="AV161">
        <v>40872216230.760002</v>
      </c>
      <c r="AW161">
        <v>40851950393.703514</v>
      </c>
      <c r="AX161">
        <v>4048396120794</v>
      </c>
      <c r="AY161">
        <v>-123581540.09811163</v>
      </c>
      <c r="AZ161">
        <v>3802.9484927083331</v>
      </c>
      <c r="BA161">
        <v>3859.7929115384609</v>
      </c>
      <c r="BB161">
        <v>3771.1465749999998</v>
      </c>
      <c r="BC161">
        <v>4049.4018467142855</v>
      </c>
      <c r="BD161">
        <v>3790.8905333333328</v>
      </c>
      <c r="BE161">
        <v>0</v>
      </c>
      <c r="BF161">
        <v>91886159</v>
      </c>
      <c r="BG161">
        <v>-5050843.0198801802</v>
      </c>
      <c r="BH161">
        <v>-8.9647693489772244</v>
      </c>
      <c r="BI161">
        <v>46107381.288284756</v>
      </c>
      <c r="BJ161">
        <v>10392212.825474747</v>
      </c>
      <c r="BK161">
        <v>-0.19233666537503619</v>
      </c>
      <c r="BL161">
        <v>-181.46690000000035</v>
      </c>
      <c r="BM161">
        <v>92.750996099935591</v>
      </c>
      <c r="BN161">
        <v>-1.3648823809099981E-2</v>
      </c>
      <c r="BO161">
        <v>1</v>
      </c>
      <c r="BP161">
        <v>0</v>
      </c>
      <c r="BQ161">
        <v>0</v>
      </c>
      <c r="BR161">
        <v>1.3322851153039832</v>
      </c>
      <c r="BS161">
        <v>250.60030000000006</v>
      </c>
      <c r="BT161">
        <v>1.1927664789505588</v>
      </c>
      <c r="BU161">
        <v>0.33383991550290543</v>
      </c>
      <c r="BV161">
        <v>16.97324348492451</v>
      </c>
      <c r="BW161">
        <v>3802.3759</v>
      </c>
    </row>
    <row r="162" spans="1:75" x14ac:dyDescent="0.25">
      <c r="A162" s="1">
        <v>43251</v>
      </c>
      <c r="B162">
        <v>1.0444400341004121</v>
      </c>
      <c r="C162">
        <v>0.98730659131662857</v>
      </c>
      <c r="D162">
        <v>1.008607810271881</v>
      </c>
      <c r="E162">
        <v>1.0355264191528251</v>
      </c>
      <c r="F162">
        <v>0.97888057306485665</v>
      </c>
      <c r="G162">
        <v>1.0578679847640771</v>
      </c>
      <c r="H162">
        <v>172720666600</v>
      </c>
      <c r="I162">
        <v>2412173919798</v>
      </c>
      <c r="J162">
        <v>0.17893431259241591</v>
      </c>
      <c r="K162">
        <v>0.41224485082886902</v>
      </c>
      <c r="L162">
        <v>-1.8172547010709921</v>
      </c>
      <c r="M162">
        <v>12.721199989318849</v>
      </c>
      <c r="N162">
        <v>1.506100058555603</v>
      </c>
      <c r="O162">
        <v>51.9</v>
      </c>
      <c r="P162">
        <v>7</v>
      </c>
      <c r="Q162">
        <v>42.351599999999998</v>
      </c>
      <c r="R162">
        <v>3.4</v>
      </c>
      <c r="S162">
        <v>12.600458510311022</v>
      </c>
      <c r="T162">
        <v>3869.1711618733561</v>
      </c>
      <c r="U162">
        <v>3795.9031000000004</v>
      </c>
      <c r="V162">
        <v>-19.156366734842777</v>
      </c>
      <c r="W162">
        <v>3816.0264822916665</v>
      </c>
      <c r="X162">
        <v>-24.223129999999401</v>
      </c>
      <c r="Y162">
        <v>-203.72339999999986</v>
      </c>
      <c r="Z162">
        <v>0.14062317363578922</v>
      </c>
      <c r="AA162">
        <v>3886.1658113913154</v>
      </c>
      <c r="AB162">
        <v>-1.6859042075835818E-2</v>
      </c>
      <c r="AC162">
        <v>-24.536216666666405</v>
      </c>
      <c r="AD162">
        <v>-1.1272532741197727</v>
      </c>
      <c r="AE162">
        <v>21.02813774501222</v>
      </c>
      <c r="AF162">
        <v>11.89815376974876</v>
      </c>
      <c r="AG162">
        <v>44.962804843421985</v>
      </c>
      <c r="AH162">
        <v>-107.17233429242427</v>
      </c>
      <c r="AI162">
        <v>-39.067700000000059</v>
      </c>
      <c r="AJ162">
        <v>-3.1019005006883713</v>
      </c>
      <c r="AK162">
        <v>61.26544361671651</v>
      </c>
      <c r="AL162">
        <v>1059.4529364625957</v>
      </c>
      <c r="AM162">
        <v>-0.47761284276083249</v>
      </c>
      <c r="AN162">
        <v>21.850672236017687</v>
      </c>
      <c r="AO162">
        <v>62.716724360783836</v>
      </c>
      <c r="AP162">
        <v>185.24068212922194</v>
      </c>
      <c r="AQ162">
        <v>100.55914786378433</v>
      </c>
      <c r="AR162">
        <v>41.666666666666671</v>
      </c>
      <c r="AS162">
        <v>0.80258396846992197</v>
      </c>
      <c r="AT162">
        <v>14204.9408</v>
      </c>
      <c r="AU162">
        <v>67.444390157876029</v>
      </c>
      <c r="AV162">
        <v>40978810738.760002</v>
      </c>
      <c r="AW162">
        <v>41034569256.244408</v>
      </c>
      <c r="AX162">
        <v>4023867017194</v>
      </c>
      <c r="AY162">
        <v>-130267625.53587414</v>
      </c>
      <c r="AZ162">
        <v>3816.0264822916665</v>
      </c>
      <c r="BA162">
        <v>3840.3189999999991</v>
      </c>
      <c r="BB162">
        <v>3734.1759750000001</v>
      </c>
      <c r="BC162">
        <v>4087.217248285714</v>
      </c>
      <c r="BD162">
        <v>3844.3924333333334</v>
      </c>
      <c r="BE162">
        <v>1.2187608543156287</v>
      </c>
      <c r="BF162">
        <v>80898071.799999997</v>
      </c>
      <c r="BG162">
        <v>-2050957.5222935963</v>
      </c>
      <c r="BH162">
        <v>-4.2438686881056409</v>
      </c>
      <c r="BI162">
        <v>42173003.175572127</v>
      </c>
      <c r="BJ162">
        <v>9225927.2279474251</v>
      </c>
      <c r="BK162">
        <v>-0.2679617640458099</v>
      </c>
      <c r="BL162">
        <v>-121.72159999999985</v>
      </c>
      <c r="BM162">
        <v>93.737173735300658</v>
      </c>
      <c r="BN162">
        <v>-2.5797119324493769E-2</v>
      </c>
      <c r="BO162">
        <v>0.8571428571428571</v>
      </c>
      <c r="BP162">
        <v>9.0909090909090912E-2</v>
      </c>
      <c r="BQ162">
        <v>0.22222222222222221</v>
      </c>
      <c r="BR162">
        <v>1.2010846080719042</v>
      </c>
      <c r="BS162">
        <v>215.38880000000017</v>
      </c>
      <c r="BT162">
        <v>1.0765677321318983</v>
      </c>
      <c r="BU162">
        <v>0.2207663825951815</v>
      </c>
      <c r="BV162">
        <v>16.188120042424796</v>
      </c>
      <c r="BW162">
        <v>3510.9845</v>
      </c>
    </row>
    <row r="163" spans="1:75" x14ac:dyDescent="0.25">
      <c r="A163" s="1">
        <v>43281</v>
      </c>
      <c r="B163">
        <v>1.0185176995283709</v>
      </c>
      <c r="C163">
        <v>0.90164741451475638</v>
      </c>
      <c r="D163">
        <v>0.92646141159038686</v>
      </c>
      <c r="E163">
        <v>1.0993633267250249</v>
      </c>
      <c r="F163">
        <v>0.97321637278660722</v>
      </c>
      <c r="G163">
        <v>1.1296186104814721</v>
      </c>
      <c r="H163">
        <v>164807879800</v>
      </c>
      <c r="I163">
        <v>2228002176390</v>
      </c>
      <c r="J163">
        <v>-6.710332052723933</v>
      </c>
      <c r="K163">
        <v>-8.088745723448131</v>
      </c>
      <c r="L163">
        <v>-9.3268341127094363</v>
      </c>
      <c r="M163">
        <v>11.88669967651367</v>
      </c>
      <c r="N163">
        <v>1.444399952888489</v>
      </c>
      <c r="O163">
        <v>51.5</v>
      </c>
      <c r="P163">
        <v>6.8</v>
      </c>
      <c r="Q163">
        <v>44.020299999999999</v>
      </c>
      <c r="R163">
        <v>4.0999999999999996</v>
      </c>
      <c r="S163">
        <v>9.3502970304061499</v>
      </c>
      <c r="T163">
        <v>3756.582398829069</v>
      </c>
      <c r="U163">
        <v>3497.0722000000001</v>
      </c>
      <c r="V163">
        <v>-92.447752243610466</v>
      </c>
      <c r="W163">
        <v>3572.3379468749999</v>
      </c>
      <c r="X163">
        <v>-204.07607600000074</v>
      </c>
      <c r="Y163">
        <v>-519.87039999999979</v>
      </c>
      <c r="Z163">
        <v>-3.0037875349834269</v>
      </c>
      <c r="AA163">
        <v>3652.7921143274807</v>
      </c>
      <c r="AB163">
        <v>-0.34166560701626436</v>
      </c>
      <c r="AC163">
        <v>-51.12023333333309</v>
      </c>
      <c r="AD163">
        <v>-2.6055087836062465</v>
      </c>
      <c r="AE163">
        <v>16.208716847873557</v>
      </c>
      <c r="AF163">
        <v>9.6841779161359227</v>
      </c>
      <c r="AG163">
        <v>36.992733297817928</v>
      </c>
      <c r="AH163">
        <v>-94.643447172094483</v>
      </c>
      <c r="AI163">
        <v>0</v>
      </c>
      <c r="AJ163">
        <v>-8.2324290724502767</v>
      </c>
      <c r="AK163">
        <v>66.869296102922462</v>
      </c>
      <c r="AL163">
        <v>1671.4024857438296</v>
      </c>
      <c r="AM163">
        <v>-0.83583424644290161</v>
      </c>
      <c r="AN163">
        <v>0</v>
      </c>
      <c r="AO163">
        <v>77.259594015719529</v>
      </c>
      <c r="AP163">
        <v>162.65158478628027</v>
      </c>
      <c r="AQ163">
        <v>32.888990203931364</v>
      </c>
      <c r="AR163">
        <v>33.333333333333329</v>
      </c>
      <c r="AS163">
        <v>0.58819996789145257</v>
      </c>
      <c r="AT163">
        <v>13914.427500000002</v>
      </c>
      <c r="AU163">
        <v>61.667377238230181</v>
      </c>
      <c r="AV163">
        <v>40403373484.760002</v>
      </c>
      <c r="AW163">
        <v>40101900850.238632</v>
      </c>
      <c r="AX163">
        <v>3983320345594</v>
      </c>
      <c r="AY163">
        <v>-148550492.97326091</v>
      </c>
      <c r="AZ163">
        <v>3572.3379468749999</v>
      </c>
      <c r="BA163">
        <v>3713.1946269230766</v>
      </c>
      <c r="BB163">
        <v>3435.2637750000004</v>
      </c>
      <c r="BC163">
        <v>3851.1968760000009</v>
      </c>
      <c r="BD163">
        <v>3548.7749333333336</v>
      </c>
      <c r="BE163">
        <v>0</v>
      </c>
      <c r="BF163">
        <v>79905849.200000003</v>
      </c>
      <c r="BG163">
        <v>-209408.75512171746</v>
      </c>
      <c r="BH163">
        <v>5.5422170394255295</v>
      </c>
      <c r="BI163">
        <v>34282414.408688352</v>
      </c>
      <c r="BJ163">
        <v>25446610.224635482</v>
      </c>
      <c r="BK163">
        <v>-0.19502847035364135</v>
      </c>
      <c r="BL163">
        <v>-314.96889999999985</v>
      </c>
      <c r="BM163">
        <v>93.660190791265904</v>
      </c>
      <c r="BN163">
        <v>-6.4593999233448524E-2</v>
      </c>
      <c r="BO163">
        <v>1</v>
      </c>
      <c r="BP163">
        <v>9.0909090909090912E-2</v>
      </c>
      <c r="BQ163">
        <v>0.22222222222222221</v>
      </c>
      <c r="BR163">
        <v>1.1047632963179426</v>
      </c>
      <c r="BS163">
        <v>442.90000000000009</v>
      </c>
      <c r="BT163">
        <v>1.3102690138356001</v>
      </c>
      <c r="BU163">
        <v>0.44718952514116578</v>
      </c>
      <c r="BV163">
        <v>63.5792526906219</v>
      </c>
      <c r="BW163">
        <v>3517.6568000000002</v>
      </c>
    </row>
    <row r="164" spans="1:75" x14ac:dyDescent="0.25">
      <c r="A164" s="1">
        <v>43312</v>
      </c>
      <c r="B164">
        <v>1.0262681771735771</v>
      </c>
      <c r="C164">
        <v>0.94043941927552777</v>
      </c>
      <c r="D164">
        <v>1.003766546321825</v>
      </c>
      <c r="E164">
        <v>1.0224171954466961</v>
      </c>
      <c r="F164">
        <v>0.9369105024685751</v>
      </c>
      <c r="G164">
        <v>1.0912645260703431</v>
      </c>
      <c r="H164">
        <v>186056544600</v>
      </c>
      <c r="I164">
        <v>2309083072664</v>
      </c>
      <c r="J164">
        <v>2.629642227152051</v>
      </c>
      <c r="K164">
        <v>3.1766170640379339E-3</v>
      </c>
      <c r="L164">
        <v>-0.55670778382994612</v>
      </c>
      <c r="M164">
        <v>12.041500091552731</v>
      </c>
      <c r="N164">
        <v>1.4860999584198</v>
      </c>
      <c r="O164">
        <v>51.2</v>
      </c>
      <c r="P164">
        <v>6</v>
      </c>
      <c r="Q164">
        <v>43.497799999999998</v>
      </c>
      <c r="R164">
        <v>4.7</v>
      </c>
      <c r="S164">
        <v>13.610992112840123</v>
      </c>
      <c r="T164">
        <v>3604.6729615694899</v>
      </c>
      <c r="U164">
        <v>3533.5921800000006</v>
      </c>
      <c r="V164">
        <v>-13.218682785895453</v>
      </c>
      <c r="W164">
        <v>3507.3929822916666</v>
      </c>
      <c r="X164">
        <v>-98.198695999999018</v>
      </c>
      <c r="Y164">
        <v>-758.24180000000024</v>
      </c>
      <c r="Z164">
        <v>1.0276583676881796</v>
      </c>
      <c r="AA164">
        <v>3493.1545000000001</v>
      </c>
      <c r="AB164">
        <v>-4.2593955732378355E-2</v>
      </c>
      <c r="AC164">
        <v>-23.623399999999947</v>
      </c>
      <c r="AD164">
        <v>0.38631192602148906</v>
      </c>
      <c r="AE164">
        <v>66.189223636005181</v>
      </c>
      <c r="AF164">
        <v>65.868218445921656</v>
      </c>
      <c r="AG164">
        <v>52.326466797270207</v>
      </c>
      <c r="AH164">
        <v>23.693544229752984</v>
      </c>
      <c r="AI164">
        <v>10.624645454545771</v>
      </c>
      <c r="AJ164">
        <v>0.71483876738320895</v>
      </c>
      <c r="AK164">
        <v>33.058785040134794</v>
      </c>
      <c r="AL164">
        <v>3.4529574183165095</v>
      </c>
      <c r="AM164">
        <v>0.34702074886328971</v>
      </c>
      <c r="AN164">
        <v>-6.8192979657285324</v>
      </c>
      <c r="AO164">
        <v>39.915043359067212</v>
      </c>
      <c r="AP164">
        <v>191.98700998778932</v>
      </c>
      <c r="AQ164">
        <v>78.793746125478719</v>
      </c>
      <c r="AR164">
        <v>41.666666666666671</v>
      </c>
      <c r="AS164">
        <v>0.98479047916389673</v>
      </c>
      <c r="AT164">
        <v>13982.6122</v>
      </c>
      <c r="AU164">
        <v>56.532864330021653</v>
      </c>
      <c r="AV164">
        <v>40428309452.760002</v>
      </c>
      <c r="AW164">
        <v>40379753805.308075</v>
      </c>
      <c r="AX164">
        <v>3981166393794</v>
      </c>
      <c r="AY164">
        <v>163445820.93778059</v>
      </c>
      <c r="AZ164">
        <v>3507.3929822916666</v>
      </c>
      <c r="BA164">
        <v>3468.1095846153848</v>
      </c>
      <c r="BB164">
        <v>3517.6525499999998</v>
      </c>
      <c r="BC164">
        <v>3711.7554508571438</v>
      </c>
      <c r="BD164">
        <v>3627.0236666666669</v>
      </c>
      <c r="BE164">
        <v>0.68485462264544716</v>
      </c>
      <c r="BF164">
        <v>81476811.599999994</v>
      </c>
      <c r="BG164">
        <v>842494.78356860159</v>
      </c>
      <c r="BH164">
        <v>4.2201661698832194</v>
      </c>
      <c r="BI164">
        <v>27820236.083572354</v>
      </c>
      <c r="BJ164">
        <v>28717874.042600304</v>
      </c>
      <c r="BK164">
        <v>0.19317284653399278</v>
      </c>
      <c r="BL164">
        <v>24.9671000000003</v>
      </c>
      <c r="BM164">
        <v>89.707717868274443</v>
      </c>
      <c r="BN164">
        <v>2.4543070830559715E-2</v>
      </c>
      <c r="BO164">
        <v>1</v>
      </c>
      <c r="BP164">
        <v>0.16666666666666666</v>
      </c>
      <c r="BQ164">
        <v>0</v>
      </c>
      <c r="BR164">
        <v>0.90029692011968121</v>
      </c>
      <c r="BS164">
        <v>300.78319999999985</v>
      </c>
      <c r="BT164">
        <v>1.3978060025484724</v>
      </c>
      <c r="BU164">
        <v>0.26198842702154995</v>
      </c>
      <c r="BV164">
        <v>-12.763399507624012</v>
      </c>
      <c r="BW164">
        <v>3334.5036</v>
      </c>
    </row>
    <row r="165" spans="1:75" x14ac:dyDescent="0.25">
      <c r="A165" s="1">
        <v>43343</v>
      </c>
      <c r="B165">
        <v>1.003845916541555</v>
      </c>
      <c r="C165">
        <v>0.90906073937392828</v>
      </c>
      <c r="D165">
        <v>0.94461060923621665</v>
      </c>
      <c r="E165">
        <v>1.06270870422812</v>
      </c>
      <c r="F165">
        <v>0.96236558269122874</v>
      </c>
      <c r="G165">
        <v>1.104267155166007</v>
      </c>
      <c r="H165">
        <v>172448466900</v>
      </c>
      <c r="I165">
        <v>2107961108258</v>
      </c>
      <c r="J165">
        <v>-2.7758094172453451</v>
      </c>
      <c r="K165">
        <v>-5.703669181698368</v>
      </c>
      <c r="L165">
        <v>-7.2058840137848357</v>
      </c>
      <c r="M165">
        <v>11.195699691772459</v>
      </c>
      <c r="N165">
        <v>1.3926999568939209</v>
      </c>
      <c r="O165">
        <v>51.3</v>
      </c>
      <c r="P165">
        <v>6</v>
      </c>
      <c r="Q165">
        <v>43.343499999999999</v>
      </c>
      <c r="R165">
        <v>4.5999999999999996</v>
      </c>
      <c r="S165">
        <v>8.0183740085177249</v>
      </c>
      <c r="T165">
        <v>3450.8640322349338</v>
      </c>
      <c r="U165">
        <v>3375.7830799999997</v>
      </c>
      <c r="V165">
        <v>-23.090244700164476</v>
      </c>
      <c r="W165">
        <v>3350.5991677083334</v>
      </c>
      <c r="X165">
        <v>-69.62441600000011</v>
      </c>
      <c r="Y165">
        <v>-689.13790000000017</v>
      </c>
      <c r="Z165">
        <v>-1.0565564084613923</v>
      </c>
      <c r="AA165">
        <v>3270.1854430885892</v>
      </c>
      <c r="AB165">
        <v>-0.1170485052968709</v>
      </c>
      <c r="AC165">
        <v>-9.9845500000005813</v>
      </c>
      <c r="AD165">
        <v>0.20426181232276064</v>
      </c>
      <c r="AE165">
        <v>65.010331998892141</v>
      </c>
      <c r="AF165">
        <v>80.186311976659198</v>
      </c>
      <c r="AG165">
        <v>44.435297125746821</v>
      </c>
      <c r="AH165">
        <v>8.7920478555383728</v>
      </c>
      <c r="AI165">
        <v>2.1628000000000611</v>
      </c>
      <c r="AJ165">
        <v>1.2918563197301527</v>
      </c>
      <c r="AK165">
        <v>60.844029912813212</v>
      </c>
      <c r="AL165">
        <v>-632.32656815459313</v>
      </c>
      <c r="AM165">
        <v>0.3012144090418481</v>
      </c>
      <c r="AN165">
        <v>11.78098471625313</v>
      </c>
      <c r="AO165">
        <v>39.54559512557487</v>
      </c>
      <c r="AP165">
        <v>159.17518728771793</v>
      </c>
      <c r="AQ165">
        <v>59.338831695492189</v>
      </c>
      <c r="AR165">
        <v>50</v>
      </c>
      <c r="AS165">
        <v>0.88835847286260228</v>
      </c>
      <c r="AT165">
        <v>13753.427999999996</v>
      </c>
      <c r="AU165">
        <v>66.892810800519953</v>
      </c>
      <c r="AV165">
        <v>39939758605.760002</v>
      </c>
      <c r="AW165">
        <v>40087876827.203514</v>
      </c>
      <c r="AX165">
        <v>3978100214694</v>
      </c>
      <c r="AY165">
        <v>-106502873.44977461</v>
      </c>
      <c r="AZ165">
        <v>3350.5991677083334</v>
      </c>
      <c r="BA165">
        <v>3362.8654615384607</v>
      </c>
      <c r="BB165">
        <v>3363.5549499999997</v>
      </c>
      <c r="BC165">
        <v>3528.0862904285714</v>
      </c>
      <c r="BD165">
        <v>3458.9564333333333</v>
      </c>
      <c r="BE165">
        <v>1.0329128237512797</v>
      </c>
      <c r="BF165">
        <v>76265353.799999997</v>
      </c>
      <c r="BG165">
        <v>-2701027.6418059827</v>
      </c>
      <c r="BH165">
        <v>-5.9662925254916779</v>
      </c>
      <c r="BI165">
        <v>35259846.39353624</v>
      </c>
      <c r="BJ165">
        <v>11463126.260090819</v>
      </c>
      <c r="BK165">
        <v>9.3024136664371246E-2</v>
      </c>
      <c r="BL165">
        <v>42.527599999999893</v>
      </c>
      <c r="BM165">
        <v>92.39655711597365</v>
      </c>
      <c r="BN165">
        <v>2.0169059046749854E-2</v>
      </c>
      <c r="BO165">
        <v>0.8571428571428571</v>
      </c>
      <c r="BP165">
        <v>0.1111111111111111</v>
      </c>
      <c r="BQ165">
        <v>9.0909090909090912E-2</v>
      </c>
      <c r="BR165">
        <v>0.7756539235412474</v>
      </c>
      <c r="BS165">
        <v>334.59450000000015</v>
      </c>
      <c r="BT165">
        <v>1.4259368629175075</v>
      </c>
      <c r="BU165">
        <v>0.34269394982447066</v>
      </c>
      <c r="BV165">
        <v>-33.472847061870773</v>
      </c>
      <c r="BW165">
        <v>3438.8649</v>
      </c>
    </row>
    <row r="166" spans="1:75" x14ac:dyDescent="0.25">
      <c r="A166" s="1">
        <v>43373</v>
      </c>
      <c r="B166">
        <v>1.038416626569576</v>
      </c>
      <c r="C166">
        <v>0.96106462578949714</v>
      </c>
      <c r="D166">
        <v>1.035587515581853</v>
      </c>
      <c r="E166">
        <v>1.0027318898163169</v>
      </c>
      <c r="F166">
        <v>0.92803805697630048</v>
      </c>
      <c r="G166">
        <v>1.0804857433146451</v>
      </c>
      <c r="H166">
        <v>132962881100</v>
      </c>
      <c r="I166">
        <v>1622261252946</v>
      </c>
      <c r="J166">
        <v>5.3421844984181446</v>
      </c>
      <c r="K166">
        <v>2.2917789783763798</v>
      </c>
      <c r="L166">
        <v>-0.29274176747116082</v>
      </c>
      <c r="M166">
        <v>11.69009971618652</v>
      </c>
      <c r="N166">
        <v>1.4517999887466431</v>
      </c>
      <c r="O166">
        <v>50.8</v>
      </c>
      <c r="P166">
        <v>6.1</v>
      </c>
      <c r="Q166">
        <v>45.074300000000001</v>
      </c>
      <c r="R166">
        <v>4.0999999999999996</v>
      </c>
      <c r="S166">
        <v>15.468946550258645</v>
      </c>
      <c r="T166">
        <v>3404.6203456514713</v>
      </c>
      <c r="U166">
        <v>3409.9972600000001</v>
      </c>
      <c r="V166">
        <v>15.788460383339043</v>
      </c>
      <c r="W166">
        <v>3363.1093062499999</v>
      </c>
      <c r="X166">
        <v>-20.199074000001019</v>
      </c>
      <c r="Y166">
        <v>-459.63279999999986</v>
      </c>
      <c r="Z166">
        <v>-4.3313127974229919E-2</v>
      </c>
      <c r="AA166">
        <v>3242.8917678079574</v>
      </c>
      <c r="AB166">
        <v>2.1537044662597538E-2</v>
      </c>
      <c r="AC166">
        <v>26.546783333334133</v>
      </c>
      <c r="AD166">
        <v>3.6124391624920684</v>
      </c>
      <c r="AE166">
        <v>86.416637929630681</v>
      </c>
      <c r="AF166">
        <v>88.554137051986814</v>
      </c>
      <c r="AG166">
        <v>73.315821926605409</v>
      </c>
      <c r="AH166">
        <v>116.05410981579877</v>
      </c>
      <c r="AI166">
        <v>0</v>
      </c>
      <c r="AJ166">
        <v>6.6575438162929492</v>
      </c>
      <c r="AK166">
        <v>60.489271638698995</v>
      </c>
      <c r="AL166">
        <v>463.92362309139344</v>
      </c>
      <c r="AM166">
        <v>0.86975023840628751</v>
      </c>
      <c r="AN166">
        <v>0</v>
      </c>
      <c r="AO166">
        <v>3.6574503040543478</v>
      </c>
      <c r="AP166">
        <v>286.55031778422716</v>
      </c>
      <c r="AQ166">
        <v>133.3667072461059</v>
      </c>
      <c r="AR166">
        <v>66.666666666666657</v>
      </c>
      <c r="AS166">
        <v>1.2161299018356311</v>
      </c>
      <c r="AT166">
        <v>13867.991399999995</v>
      </c>
      <c r="AU166">
        <v>51.421604734785035</v>
      </c>
      <c r="AV166">
        <v>40018169768.760002</v>
      </c>
      <c r="AW166">
        <v>40550279529.514145</v>
      </c>
      <c r="AX166">
        <v>3987554047194</v>
      </c>
      <c r="AY166">
        <v>138561599.92586935</v>
      </c>
      <c r="AZ166">
        <v>3363.1093062499999</v>
      </c>
      <c r="BA166">
        <v>3320.4067076923084</v>
      </c>
      <c r="BB166">
        <v>3406.4056</v>
      </c>
      <c r="BC166">
        <v>3504.2017268571431</v>
      </c>
      <c r="BD166">
        <v>3667.6362333333336</v>
      </c>
      <c r="BE166">
        <v>0</v>
      </c>
      <c r="BF166">
        <v>84957407.599999994</v>
      </c>
      <c r="BG166">
        <v>2740754.6253054715</v>
      </c>
      <c r="BH166">
        <v>4.0695393529176238</v>
      </c>
      <c r="BI166">
        <v>33629387.069686957</v>
      </c>
      <c r="BJ166">
        <v>17171297.866064332</v>
      </c>
      <c r="BK166">
        <v>0.4896153779177046</v>
      </c>
      <c r="BL166">
        <v>214.65329999999994</v>
      </c>
      <c r="BM166">
        <v>100.30690919782531</v>
      </c>
      <c r="BN166">
        <v>5.7220828884554299E-2</v>
      </c>
      <c r="BO166">
        <v>1</v>
      </c>
      <c r="BP166">
        <v>0.1</v>
      </c>
      <c r="BQ166">
        <v>0.1</v>
      </c>
      <c r="BR166">
        <v>0.73611111111111116</v>
      </c>
      <c r="BS166">
        <v>256.86200000000008</v>
      </c>
      <c r="BT166">
        <v>1.2217836686304555</v>
      </c>
      <c r="BU166">
        <v>0.26330548748904725</v>
      </c>
      <c r="BV166">
        <v>-7.7473638369182182E-2</v>
      </c>
      <c r="BW166">
        <v>3153.8234000000002</v>
      </c>
    </row>
    <row r="167" spans="1:75" x14ac:dyDescent="0.25">
      <c r="A167" s="1">
        <v>43404</v>
      </c>
      <c r="B167">
        <v>1.0008640930158781</v>
      </c>
      <c r="C167">
        <v>0.89526851734346868</v>
      </c>
      <c r="D167">
        <v>0.9382024901895234</v>
      </c>
      <c r="E167">
        <v>1.066788996492321</v>
      </c>
      <c r="F167">
        <v>0.95423805277112217</v>
      </c>
      <c r="G167">
        <v>1.117948496598254</v>
      </c>
      <c r="H167">
        <v>174175266800</v>
      </c>
      <c r="I167">
        <v>1941885368368</v>
      </c>
      <c r="J167">
        <v>-5.9672702418981372</v>
      </c>
      <c r="K167">
        <v>-8.9362229436271932</v>
      </c>
      <c r="L167">
        <v>-11.002015173238171</v>
      </c>
      <c r="M167">
        <v>10.737400054931641</v>
      </c>
      <c r="N167">
        <v>1.295400023460388</v>
      </c>
      <c r="O167">
        <v>50.2</v>
      </c>
      <c r="P167">
        <v>5.8</v>
      </c>
      <c r="Q167">
        <v>46.895099999999999</v>
      </c>
      <c r="R167">
        <v>3.6</v>
      </c>
      <c r="S167">
        <v>19.027690524791502</v>
      </c>
      <c r="T167">
        <v>3284.4624879270054</v>
      </c>
      <c r="U167">
        <v>3141.7832399999998</v>
      </c>
      <c r="V167">
        <v>-42.381598277481771</v>
      </c>
      <c r="W167">
        <v>3158.4059197916663</v>
      </c>
      <c r="X167">
        <v>-108.23666400000047</v>
      </c>
      <c r="Y167">
        <v>-603.05309999999963</v>
      </c>
      <c r="Z167">
        <v>-2.6697153861068226</v>
      </c>
      <c r="AA167">
        <v>3044.4478714794673</v>
      </c>
      <c r="AB167">
        <v>-0.21016067009881151</v>
      </c>
      <c r="AC167">
        <v>-35.862066666666578</v>
      </c>
      <c r="AD167">
        <v>0.25565059498219278</v>
      </c>
      <c r="AE167">
        <v>44.758990963291474</v>
      </c>
      <c r="AF167">
        <v>40.954465139652115</v>
      </c>
      <c r="AG167">
        <v>49.240897668728081</v>
      </c>
      <c r="AH167">
        <v>-1.944827838211336</v>
      </c>
      <c r="AI167">
        <v>3.9688090909098719</v>
      </c>
      <c r="AJ167">
        <v>0.87549092395994066</v>
      </c>
      <c r="AK167">
        <v>41.585386846383706</v>
      </c>
      <c r="AL167">
        <v>796.16704661142671</v>
      </c>
      <c r="AM167">
        <v>0.12259798287749706</v>
      </c>
      <c r="AN167">
        <v>59.769295672813726</v>
      </c>
      <c r="AO167">
        <v>49.866577278190292</v>
      </c>
      <c r="AP167">
        <v>275.18623880603394</v>
      </c>
      <c r="AQ167">
        <v>82.524159303719429</v>
      </c>
      <c r="AR167">
        <v>66.666666666666657</v>
      </c>
      <c r="AS167">
        <v>1.1980849509371994</v>
      </c>
      <c r="AT167">
        <v>13695.683699999994</v>
      </c>
      <c r="AU167">
        <v>31.416018416191207</v>
      </c>
      <c r="AV167">
        <v>40006995378.760002</v>
      </c>
      <c r="AW167">
        <v>39967690825.688545</v>
      </c>
      <c r="AX167">
        <v>3971069180594</v>
      </c>
      <c r="AY167">
        <v>114561474.61014569</v>
      </c>
      <c r="AZ167">
        <v>3158.4059197916663</v>
      </c>
      <c r="BA167">
        <v>3229.764596153846</v>
      </c>
      <c r="BB167">
        <v>3104.479875</v>
      </c>
      <c r="BC167">
        <v>3334.9532304285713</v>
      </c>
      <c r="BD167">
        <v>3276.3483666666671</v>
      </c>
      <c r="BE167">
        <v>1.0549574549096872</v>
      </c>
      <c r="BF167">
        <v>105473703.2</v>
      </c>
      <c r="BG167">
        <v>9001932.0766541865</v>
      </c>
      <c r="BH167">
        <v>9.8155021301803558</v>
      </c>
      <c r="BI167">
        <v>44990185.058824725</v>
      </c>
      <c r="BJ167">
        <v>18999648.017448701</v>
      </c>
      <c r="BK167">
        <v>0.4102476334495006</v>
      </c>
      <c r="BL167">
        <v>27.371800000000349</v>
      </c>
      <c r="BM167">
        <v>93.504420228717976</v>
      </c>
      <c r="BN167">
        <v>3.4698074724158728E-2</v>
      </c>
      <c r="BO167">
        <v>1</v>
      </c>
      <c r="BP167">
        <v>0</v>
      </c>
      <c r="BQ167">
        <v>0.2</v>
      </c>
      <c r="BR167">
        <v>0.741135549981778</v>
      </c>
      <c r="BS167">
        <v>429.36659999999983</v>
      </c>
      <c r="BT167">
        <v>2.1726622862084608</v>
      </c>
      <c r="BU167">
        <v>0.27972443172712552</v>
      </c>
      <c r="BV167">
        <v>19.229046237939428</v>
      </c>
      <c r="BW167">
        <v>3172.69</v>
      </c>
    </row>
    <row r="168" spans="1:75" x14ac:dyDescent="0.25">
      <c r="A168" s="1">
        <v>43434</v>
      </c>
      <c r="B168">
        <v>1.0343466756582469</v>
      </c>
      <c r="C168">
        <v>0.98150415578038697</v>
      </c>
      <c r="D168">
        <v>0.99607183469054705</v>
      </c>
      <c r="E168">
        <v>1.038425783798606</v>
      </c>
      <c r="F168">
        <v>0.98537487116610833</v>
      </c>
      <c r="G168">
        <v>1.053838304776046</v>
      </c>
      <c r="H168">
        <v>208607075100</v>
      </c>
      <c r="I168">
        <v>2226474246363</v>
      </c>
      <c r="J168">
        <v>-0.94145506583988015</v>
      </c>
      <c r="K168">
        <v>1.026826144892623</v>
      </c>
      <c r="L168">
        <v>2.4364666567646909</v>
      </c>
      <c r="M168">
        <v>10.582699775695801</v>
      </c>
      <c r="N168">
        <v>1.2762999534606929</v>
      </c>
      <c r="O168">
        <v>50</v>
      </c>
      <c r="P168">
        <v>5.9</v>
      </c>
      <c r="Q168">
        <v>46.241500000000002</v>
      </c>
      <c r="R168">
        <v>3.3</v>
      </c>
      <c r="S168">
        <v>16.542638492935751</v>
      </c>
      <c r="T168">
        <v>3245.8148791703879</v>
      </c>
      <c r="U168">
        <v>3153.5522999999998</v>
      </c>
      <c r="V168">
        <v>-16.063211983676865</v>
      </c>
      <c r="W168">
        <v>3178.559771875</v>
      </c>
      <c r="X168">
        <v>-33.662591999999677</v>
      </c>
      <c r="Y168">
        <v>-629.68589999999995</v>
      </c>
      <c r="Z168">
        <v>2.6402665502159972E-2</v>
      </c>
      <c r="AA168">
        <v>3245.8375324553754</v>
      </c>
      <c r="AB168">
        <v>-4.1995749214325952E-2</v>
      </c>
      <c r="AC168">
        <v>11.219483333333756</v>
      </c>
      <c r="AD168">
        <v>-0.76353417209756813</v>
      </c>
      <c r="AE168">
        <v>22.337454629577838</v>
      </c>
      <c r="AF168">
        <v>17.40810590365022</v>
      </c>
      <c r="AG168">
        <v>48.071725757891102</v>
      </c>
      <c r="AH168">
        <v>-70.562060281634942</v>
      </c>
      <c r="AI168">
        <v>-20.295454545454959</v>
      </c>
      <c r="AJ168">
        <v>-1.0063424846877917</v>
      </c>
      <c r="AK168">
        <v>53.489250752198238</v>
      </c>
      <c r="AL168">
        <v>-89.659602818377081</v>
      </c>
      <c r="AM168">
        <v>-0.62562917969695231</v>
      </c>
      <c r="AN168">
        <v>-37.683964802713298</v>
      </c>
      <c r="AO168">
        <v>72.43189964477132</v>
      </c>
      <c r="AP168">
        <v>184.78880829103269</v>
      </c>
      <c r="AQ168">
        <v>98.885683589569538</v>
      </c>
      <c r="AR168">
        <v>50</v>
      </c>
      <c r="AS168">
        <v>0.87069036104221131</v>
      </c>
      <c r="AT168">
        <v>13711.542999999991</v>
      </c>
      <c r="AU168">
        <v>38.870155539137535</v>
      </c>
      <c r="AV168">
        <v>40064905233.760002</v>
      </c>
      <c r="AW168">
        <v>40313988273.499367</v>
      </c>
      <c r="AX168">
        <v>3950329490294</v>
      </c>
      <c r="AY168">
        <v>146627741.22767568</v>
      </c>
      <c r="AZ168">
        <v>3178.559771875</v>
      </c>
      <c r="BA168">
        <v>3196.2568384615379</v>
      </c>
      <c r="BB168">
        <v>3154.4547750000002</v>
      </c>
      <c r="BC168">
        <v>3392.5706207142862</v>
      </c>
      <c r="BD168">
        <v>3193.8889999999997</v>
      </c>
      <c r="BE168">
        <v>0.99943510482110476</v>
      </c>
      <c r="BF168">
        <v>68217687.400000006</v>
      </c>
      <c r="BG168">
        <v>-7423766.2538193893</v>
      </c>
      <c r="BH168">
        <v>-12.785658680160541</v>
      </c>
      <c r="BI168">
        <v>29865571.054647315</v>
      </c>
      <c r="BJ168">
        <v>19872813.846982256</v>
      </c>
      <c r="BK168">
        <v>0.64229139202719299</v>
      </c>
      <c r="BL168">
        <v>-32.252700000000004</v>
      </c>
      <c r="BM168">
        <v>98.026420717116793</v>
      </c>
      <c r="BN168">
        <v>-3.7003880679891236E-2</v>
      </c>
      <c r="BO168">
        <v>1</v>
      </c>
      <c r="BP168">
        <v>0</v>
      </c>
      <c r="BQ168">
        <v>0.1111111111111111</v>
      </c>
      <c r="BR168">
        <v>0.71708523592085238</v>
      </c>
      <c r="BS168">
        <v>168.3140999999996</v>
      </c>
      <c r="BT168">
        <v>1.4295290585891853</v>
      </c>
      <c r="BU168">
        <v>0.22964811701353707</v>
      </c>
      <c r="BV168">
        <v>-8.4932884758130189</v>
      </c>
      <c r="BW168">
        <v>3010.6536000000001</v>
      </c>
    </row>
    <row r="169" spans="1:75" x14ac:dyDescent="0.25">
      <c r="A169" s="1">
        <v>43465</v>
      </c>
      <c r="B169">
        <v>1.0039726300556</v>
      </c>
      <c r="C169">
        <v>0.90927946393614933</v>
      </c>
      <c r="D169">
        <v>0.92331902407536182</v>
      </c>
      <c r="E169">
        <v>1.0873518295163549</v>
      </c>
      <c r="F169">
        <v>0.98479446456410658</v>
      </c>
      <c r="G169">
        <v>1.1041408828365451</v>
      </c>
      <c r="H169">
        <v>142703983700</v>
      </c>
      <c r="I169">
        <v>1620743954687</v>
      </c>
      <c r="J169">
        <v>-5.5578058804111707</v>
      </c>
      <c r="K169">
        <v>-5.0210622902519546</v>
      </c>
      <c r="L169">
        <v>-4.7665394209741807</v>
      </c>
      <c r="M169">
        <v>10.234299659729</v>
      </c>
      <c r="N169">
        <v>1.256800055503845</v>
      </c>
      <c r="O169">
        <v>49.4</v>
      </c>
      <c r="P169">
        <v>5.4</v>
      </c>
      <c r="Q169">
        <v>47.226599999999998</v>
      </c>
      <c r="R169">
        <v>2.7</v>
      </c>
      <c r="S169">
        <v>16.862499563704588</v>
      </c>
      <c r="T169">
        <v>3166.6734078895583</v>
      </c>
      <c r="U169">
        <v>3011.73432</v>
      </c>
      <c r="V169">
        <v>-52.282229158893188</v>
      </c>
      <c r="W169">
        <v>3056.1345510416668</v>
      </c>
      <c r="X169">
        <v>-115.97301800000014</v>
      </c>
      <c r="Y169">
        <v>-500.33089999999993</v>
      </c>
      <c r="Z169">
        <v>-1.8186254580977945</v>
      </c>
      <c r="AA169">
        <v>3110.9980514136223</v>
      </c>
      <c r="AB169">
        <v>-0.23080782112363027</v>
      </c>
      <c r="AC169">
        <v>-13.613783333332776</v>
      </c>
      <c r="AD169">
        <v>-2.1504681152701628</v>
      </c>
      <c r="AE169">
        <v>17.265748814692714</v>
      </c>
      <c r="AF169">
        <v>16.22909371171399</v>
      </c>
      <c r="AG169">
        <v>29.541854804091152</v>
      </c>
      <c r="AH169">
        <v>-82.507851511972092</v>
      </c>
      <c r="AI169">
        <v>0</v>
      </c>
      <c r="AJ169">
        <v>-5.0449484597470979</v>
      </c>
      <c r="AK169">
        <v>45.97916661658266</v>
      </c>
      <c r="AL169">
        <v>-281.00823551774249</v>
      </c>
      <c r="AM169">
        <v>-0.80574258870704396</v>
      </c>
      <c r="AN169">
        <v>0</v>
      </c>
      <c r="AO169">
        <v>82.99499975297789</v>
      </c>
      <c r="AP169">
        <v>126.81795272183882</v>
      </c>
      <c r="AQ169">
        <v>50.124824917828512</v>
      </c>
      <c r="AR169">
        <v>25</v>
      </c>
      <c r="AS169">
        <v>0.82952818400374484</v>
      </c>
      <c r="AT169">
        <v>13507.144899999994</v>
      </c>
      <c r="AU169">
        <v>46.8177833012154</v>
      </c>
      <c r="AV169">
        <v>39690329668.760002</v>
      </c>
      <c r="AW169">
        <v>40096450723.979454</v>
      </c>
      <c r="AX169">
        <v>3946477847794</v>
      </c>
      <c r="AY169">
        <v>-136059275.82184786</v>
      </c>
      <c r="AZ169">
        <v>3056.1345510416668</v>
      </c>
      <c r="BA169">
        <v>3132.7754500000001</v>
      </c>
      <c r="BB169">
        <v>3004.6879749999998</v>
      </c>
      <c r="BC169">
        <v>3274.8140092857147</v>
      </c>
      <c r="BD169">
        <v>3048.3408666666664</v>
      </c>
      <c r="BE169">
        <v>0</v>
      </c>
      <c r="BF169">
        <v>68646327.200000003</v>
      </c>
      <c r="BG169">
        <v>-3974412.7808983708</v>
      </c>
      <c r="BH169">
        <v>-0.56451305495529991</v>
      </c>
      <c r="BI169">
        <v>31334628.138091713</v>
      </c>
      <c r="BJ169">
        <v>9435228.4321205169</v>
      </c>
      <c r="BK169">
        <v>-0.17850234639597512</v>
      </c>
      <c r="BL169">
        <v>-159.95559999999978</v>
      </c>
      <c r="BM169">
        <v>96.035277168295281</v>
      </c>
      <c r="BN169">
        <v>-4.7622156749124719E-2</v>
      </c>
      <c r="BO169">
        <v>1</v>
      </c>
      <c r="BP169">
        <v>0</v>
      </c>
      <c r="BQ169">
        <v>0</v>
      </c>
      <c r="BR169">
        <v>0.71708523592085238</v>
      </c>
      <c r="BS169">
        <v>308.76470000000018</v>
      </c>
      <c r="BT169">
        <v>1.1601589414900879</v>
      </c>
      <c r="BU169">
        <v>0.35760111252154386</v>
      </c>
      <c r="BV169">
        <v>14.040039545013791</v>
      </c>
      <c r="BW169">
        <v>3201.6331</v>
      </c>
    </row>
    <row r="170" spans="1:75" x14ac:dyDescent="0.25">
      <c r="A170" s="1">
        <v>43496</v>
      </c>
      <c r="B170">
        <v>1.070200751895698</v>
      </c>
      <c r="C170">
        <v>0.97307388625126501</v>
      </c>
      <c r="D170">
        <v>1.06117387367614</v>
      </c>
      <c r="E170">
        <v>1.00850650250961</v>
      </c>
      <c r="F170">
        <v>0.91697874437892335</v>
      </c>
      <c r="G170">
        <v>1.0998144817333571</v>
      </c>
      <c r="H170">
        <v>180780779400</v>
      </c>
      <c r="I170">
        <v>1947904136762</v>
      </c>
      <c r="J170">
        <v>8.3019722004963992</v>
      </c>
      <c r="K170">
        <v>4.8532453966048328</v>
      </c>
      <c r="L170">
        <v>0.20243585690460361</v>
      </c>
      <c r="M170">
        <v>10.890700340271</v>
      </c>
      <c r="N170">
        <v>1.32070004940033</v>
      </c>
      <c r="O170">
        <v>49.5</v>
      </c>
      <c r="P170">
        <v>5.7</v>
      </c>
      <c r="Q170">
        <v>45.2774</v>
      </c>
      <c r="R170">
        <v>0.9</v>
      </c>
      <c r="S170">
        <v>17.021120333552112</v>
      </c>
      <c r="T170">
        <v>3157.5173637699108</v>
      </c>
      <c r="U170">
        <v>3186.4666200000001</v>
      </c>
      <c r="V170">
        <v>24.447413447191593</v>
      </c>
      <c r="W170">
        <v>3159.3788541666668</v>
      </c>
      <c r="X170">
        <v>45.401177999999618</v>
      </c>
      <c r="Y170">
        <v>-316.02370000000019</v>
      </c>
      <c r="Z170">
        <v>2.1431987049553824</v>
      </c>
      <c r="AA170">
        <v>3168.7369066206616</v>
      </c>
      <c r="AB170">
        <v>0.13950105903783072</v>
      </c>
      <c r="AC170">
        <v>6.1761333333333823</v>
      </c>
      <c r="AD170">
        <v>1.1857804654978739</v>
      </c>
      <c r="AE170">
        <v>66.045649693451665</v>
      </c>
      <c r="AF170">
        <v>64.987373529449954</v>
      </c>
      <c r="AG170">
        <v>67.393555602939131</v>
      </c>
      <c r="AH170">
        <v>103.80771952395713</v>
      </c>
      <c r="AI170">
        <v>34.295627272726961</v>
      </c>
      <c r="AJ170">
        <v>2.3543134914992025</v>
      </c>
      <c r="AK170">
        <v>69.737687722281663</v>
      </c>
      <c r="AL170">
        <v>435.58273412510505</v>
      </c>
      <c r="AM170">
        <v>0.52863790645176068</v>
      </c>
      <c r="AN170">
        <v>-2.8444730727808731</v>
      </c>
      <c r="AO170">
        <v>16.557548373682476</v>
      </c>
      <c r="AP170">
        <v>274.82930178159046</v>
      </c>
      <c r="AQ170">
        <v>183.44862636230147</v>
      </c>
      <c r="AR170">
        <v>58.333333333333336</v>
      </c>
      <c r="AS170">
        <v>1.4833395688835354</v>
      </c>
      <c r="AT170">
        <v>13656.283299999996</v>
      </c>
      <c r="AU170">
        <v>39.193570651013957</v>
      </c>
      <c r="AV170">
        <v>40025139478.760002</v>
      </c>
      <c r="AW170">
        <v>40811872200.474449</v>
      </c>
      <c r="AX170">
        <v>3985873473194</v>
      </c>
      <c r="AY170">
        <v>178437646.789738</v>
      </c>
      <c r="AZ170">
        <v>3159.3788541666668</v>
      </c>
      <c r="BA170">
        <v>3096.3004153846155</v>
      </c>
      <c r="BB170">
        <v>3176.9387999999999</v>
      </c>
      <c r="BC170">
        <v>3343.9319377142861</v>
      </c>
      <c r="BD170">
        <v>3287.0797999999995</v>
      </c>
      <c r="BE170">
        <v>1.1320704450184209</v>
      </c>
      <c r="BF170">
        <v>78848570</v>
      </c>
      <c r="BG170">
        <v>-537750.75836206437</v>
      </c>
      <c r="BH170">
        <v>-0.83844704944137427</v>
      </c>
      <c r="BI170">
        <v>37727681.674152367</v>
      </c>
      <c r="BJ170">
        <v>13345926.447374046</v>
      </c>
      <c r="BK170">
        <v>0.84265123447589541</v>
      </c>
      <c r="BL170">
        <v>73.642699999999877</v>
      </c>
      <c r="BM170">
        <v>99.478795041373886</v>
      </c>
      <c r="BN170">
        <v>1.0450666567633948E-2</v>
      </c>
      <c r="BO170">
        <v>1</v>
      </c>
      <c r="BP170">
        <v>0</v>
      </c>
      <c r="BQ170">
        <v>7.6923076923076927E-2</v>
      </c>
      <c r="BR170">
        <v>0.75581265369997763</v>
      </c>
      <c r="BS170">
        <v>293.03830000000016</v>
      </c>
      <c r="BT170">
        <v>0.95864293364260456</v>
      </c>
      <c r="BU170">
        <v>0.363161452872797</v>
      </c>
      <c r="BV170">
        <v>6.9799737905175938</v>
      </c>
      <c r="BW170">
        <v>3669.3703</v>
      </c>
    </row>
    <row r="171" spans="1:75" x14ac:dyDescent="0.25">
      <c r="A171" s="1">
        <v>43524</v>
      </c>
      <c r="B171">
        <v>1.1662813434525821</v>
      </c>
      <c r="C171">
        <v>0.99441469668836568</v>
      </c>
      <c r="D171">
        <v>1.13753051825267</v>
      </c>
      <c r="E171">
        <v>1.0252747726224301</v>
      </c>
      <c r="F171">
        <v>0.87418726858938167</v>
      </c>
      <c r="G171">
        <v>1.1728319657146791</v>
      </c>
      <c r="H171">
        <v>281007825500</v>
      </c>
      <c r="I171">
        <v>2958605035064</v>
      </c>
      <c r="J171">
        <v>10.48938000441238</v>
      </c>
      <c r="K171">
        <v>15.93471807170515</v>
      </c>
      <c r="L171">
        <v>20.32378078550903</v>
      </c>
      <c r="M171">
        <v>12.232399940490721</v>
      </c>
      <c r="N171">
        <v>1.4752000570297239</v>
      </c>
      <c r="O171">
        <v>49.2</v>
      </c>
      <c r="P171">
        <v>6.7977530000000002</v>
      </c>
      <c r="Q171">
        <v>41.307299999999998</v>
      </c>
      <c r="R171">
        <v>0.1</v>
      </c>
      <c r="S171">
        <v>46.253553726574829</v>
      </c>
      <c r="T171">
        <v>3307.68965601032</v>
      </c>
      <c r="U171">
        <v>3656.4114399999999</v>
      </c>
      <c r="V171">
        <v>134.56960075257348</v>
      </c>
      <c r="W171">
        <v>3543.7892781249998</v>
      </c>
      <c r="X171">
        <v>326.87669600000027</v>
      </c>
      <c r="Y171">
        <v>334.86670000000004</v>
      </c>
      <c r="Z171">
        <v>4.9307252628902569</v>
      </c>
      <c r="AA171">
        <v>3591.7869101590813</v>
      </c>
      <c r="AB171">
        <v>0.60642547835991689</v>
      </c>
      <c r="AC171">
        <v>56.691500000000815</v>
      </c>
      <c r="AD171">
        <v>4.3424928390792292</v>
      </c>
      <c r="AE171">
        <v>83.212281022283875</v>
      </c>
      <c r="AF171">
        <v>86.976558458140502</v>
      </c>
      <c r="AG171">
        <v>76.532692140274065</v>
      </c>
      <c r="AH171">
        <v>107.98066468756302</v>
      </c>
      <c r="AI171">
        <v>141.83505454545411</v>
      </c>
      <c r="AJ171">
        <v>10.180206179239665</v>
      </c>
      <c r="AK171">
        <v>54.87394688398323</v>
      </c>
      <c r="AL171">
        <v>-127.59562763802396</v>
      </c>
      <c r="AM171">
        <v>0.6912616743209371</v>
      </c>
      <c r="AN171">
        <v>51.195694642884646</v>
      </c>
      <c r="AO171">
        <v>17.756390950956007</v>
      </c>
      <c r="AP171">
        <v>389.23175020936975</v>
      </c>
      <c r="AQ171">
        <v>486.09515630949966</v>
      </c>
      <c r="AR171">
        <v>50</v>
      </c>
      <c r="AS171">
        <v>1.2605802544326921</v>
      </c>
      <c r="AT171">
        <v>14012.501699999997</v>
      </c>
      <c r="AU171">
        <v>59.962761608558047</v>
      </c>
      <c r="AV171">
        <v>40171256533.760002</v>
      </c>
      <c r="AW171">
        <v>43773313853.695465</v>
      </c>
      <c r="AX171">
        <v>4000485178694</v>
      </c>
      <c r="AY171">
        <v>703165144.04637051</v>
      </c>
      <c r="AZ171">
        <v>3543.7892781249998</v>
      </c>
      <c r="BA171">
        <v>3343.262784615385</v>
      </c>
      <c r="BB171">
        <v>3683.1873249999999</v>
      </c>
      <c r="BC171">
        <v>3697.6376061428573</v>
      </c>
      <c r="BD171">
        <v>4014.1154666666666</v>
      </c>
      <c r="BE171">
        <v>0.68235280561695477</v>
      </c>
      <c r="BF171">
        <v>271776004.19999999</v>
      </c>
      <c r="BG171">
        <v>46842025.543264635</v>
      </c>
      <c r="BH171">
        <v>32.101025687327443</v>
      </c>
      <c r="BI171">
        <v>70049029.054791689</v>
      </c>
      <c r="BJ171">
        <v>79236831.141059324</v>
      </c>
      <c r="BK171">
        <v>0.77158318047360808</v>
      </c>
      <c r="BL171">
        <v>339.03499999999985</v>
      </c>
      <c r="BM171">
        <v>116.12608241277862</v>
      </c>
      <c r="BN171">
        <v>9.0115080508500395E-2</v>
      </c>
      <c r="BO171">
        <v>0.8571428571428571</v>
      </c>
      <c r="BP171">
        <v>0</v>
      </c>
      <c r="BQ171">
        <v>7.6923076923076927E-2</v>
      </c>
      <c r="BR171">
        <v>0.91142191142191142</v>
      </c>
      <c r="BS171">
        <v>560.47969999999987</v>
      </c>
      <c r="BT171">
        <v>1.6018671687652615</v>
      </c>
      <c r="BU171">
        <v>0.58562623733434915</v>
      </c>
      <c r="BV171">
        <v>65.191828684377057</v>
      </c>
      <c r="BW171">
        <v>3872.3411999999998</v>
      </c>
    </row>
    <row r="172" spans="1:75" x14ac:dyDescent="0.25">
      <c r="A172" s="1">
        <v>43555</v>
      </c>
      <c r="B172">
        <v>1.050649655276928</v>
      </c>
      <c r="C172">
        <v>0.98691528044714982</v>
      </c>
      <c r="D172">
        <v>1.046800596137176</v>
      </c>
      <c r="E172">
        <v>1.0036769745393299</v>
      </c>
      <c r="F172">
        <v>0.94279205045257897</v>
      </c>
      <c r="G172">
        <v>1.064579377878212</v>
      </c>
      <c r="H172">
        <v>463173872500</v>
      </c>
      <c r="I172">
        <v>5448925889751</v>
      </c>
      <c r="J172">
        <v>3.445144986194459</v>
      </c>
      <c r="K172">
        <v>6.702451609373794</v>
      </c>
      <c r="L172">
        <v>10.394716819699591</v>
      </c>
      <c r="M172">
        <v>12.70230007171631</v>
      </c>
      <c r="N172">
        <v>1.5074000358581541</v>
      </c>
      <c r="O172">
        <v>50.5</v>
      </c>
      <c r="P172">
        <v>3.3607170000000002</v>
      </c>
      <c r="Q172">
        <v>24.6539</v>
      </c>
      <c r="R172">
        <v>0.1</v>
      </c>
      <c r="S172">
        <v>45.692915208922599</v>
      </c>
      <c r="T172">
        <v>3550.1648232797615</v>
      </c>
      <c r="U172">
        <v>3757.4776599999996</v>
      </c>
      <c r="V172">
        <v>71.006437810311127</v>
      </c>
      <c r="W172">
        <v>3775.2315156249997</v>
      </c>
      <c r="X172">
        <v>286.8064700000009</v>
      </c>
      <c r="Y172">
        <v>433.47629999999981</v>
      </c>
      <c r="Z172">
        <v>0.84058294588054239</v>
      </c>
      <c r="AA172">
        <v>3687.5472</v>
      </c>
      <c r="AB172">
        <v>0.2895499531400938</v>
      </c>
      <c r="AC172">
        <v>11.176499999999578</v>
      </c>
      <c r="AD172">
        <v>2.3014307735706199</v>
      </c>
      <c r="AE172">
        <v>56.295315465498525</v>
      </c>
      <c r="AF172">
        <v>33.168894811682613</v>
      </c>
      <c r="AG172">
        <v>67.490228671261562</v>
      </c>
      <c r="AH172">
        <v>79.118829797758977</v>
      </c>
      <c r="AI172">
        <v>0</v>
      </c>
      <c r="AJ172">
        <v>3.9779639842080114</v>
      </c>
      <c r="AK172">
        <v>71.683054025427708</v>
      </c>
      <c r="AL172">
        <v>2943.487038155236</v>
      </c>
      <c r="AM172">
        <v>0.4179101888564698</v>
      </c>
      <c r="AN172">
        <v>0</v>
      </c>
      <c r="AO172">
        <v>1.9936986521870599</v>
      </c>
      <c r="AP172">
        <v>296.69172500238204</v>
      </c>
      <c r="AQ172">
        <v>188.15717771724084</v>
      </c>
      <c r="AR172">
        <v>58.333333333333336</v>
      </c>
      <c r="AS172">
        <v>0.85430936670677604</v>
      </c>
      <c r="AT172">
        <v>14250.692099999997</v>
      </c>
      <c r="AU172">
        <v>41.437503447484914</v>
      </c>
      <c r="AV172">
        <v>40942344758.760002</v>
      </c>
      <c r="AW172">
        <v>44752541588.518425</v>
      </c>
      <c r="AX172">
        <v>3983346662794</v>
      </c>
      <c r="AY172">
        <v>45203810.241658628</v>
      </c>
      <c r="AZ172">
        <v>3775.2315156249997</v>
      </c>
      <c r="BA172">
        <v>3753.4088538461533</v>
      </c>
      <c r="BB172">
        <v>3730.6469999999999</v>
      </c>
      <c r="BC172">
        <v>4005.4574267142862</v>
      </c>
      <c r="BD172">
        <v>3985.1451666666667</v>
      </c>
      <c r="BE172">
        <v>0</v>
      </c>
      <c r="BF172">
        <v>171860518.80000001</v>
      </c>
      <c r="BG172">
        <v>-7150786.684614067</v>
      </c>
      <c r="BH172">
        <v>-27.576528529474725</v>
      </c>
      <c r="BI172">
        <v>91570513.980065733</v>
      </c>
      <c r="BJ172">
        <v>28430459.598068275</v>
      </c>
      <c r="BK172">
        <v>0.48893986155235403</v>
      </c>
      <c r="BL172">
        <v>148.14709999999968</v>
      </c>
      <c r="BM172">
        <v>125.12499926489076</v>
      </c>
      <c r="BN172">
        <v>5.3180489363902125E-3</v>
      </c>
      <c r="BO172">
        <v>0.7142857142857143</v>
      </c>
      <c r="BP172">
        <v>0</v>
      </c>
      <c r="BQ172">
        <v>0.30769230769230771</v>
      </c>
      <c r="BR172">
        <v>0.9905273937532002</v>
      </c>
      <c r="BS172">
        <v>235.76719999999978</v>
      </c>
      <c r="BT172">
        <v>1.9901221505457285</v>
      </c>
      <c r="BU172">
        <v>0.30587366897956192</v>
      </c>
      <c r="BV172">
        <v>0.6906089706312124</v>
      </c>
      <c r="BW172">
        <v>3913.2109999999998</v>
      </c>
    </row>
    <row r="173" spans="1:75" x14ac:dyDescent="0.25">
      <c r="A173" s="1">
        <v>43585</v>
      </c>
      <c r="B173">
        <v>1.057654732178025</v>
      </c>
      <c r="C173">
        <v>0.99340766966872351</v>
      </c>
      <c r="D173">
        <v>1.003086561369362</v>
      </c>
      <c r="E173">
        <v>1.054400261064379</v>
      </c>
      <c r="F173">
        <v>0.99035089086686112</v>
      </c>
      <c r="G173">
        <v>1.064673410998253</v>
      </c>
      <c r="H173">
        <v>386448332700</v>
      </c>
      <c r="I173">
        <v>4965175239027</v>
      </c>
      <c r="J173">
        <v>3.7603733288652519</v>
      </c>
      <c r="K173">
        <v>-0.2865005190932024</v>
      </c>
      <c r="L173">
        <v>-4.3278836263841214</v>
      </c>
      <c r="M173">
        <v>12.57320022583008</v>
      </c>
      <c r="N173">
        <v>1.472300052642822</v>
      </c>
      <c r="O173">
        <v>50.1</v>
      </c>
      <c r="P173">
        <v>8.5</v>
      </c>
      <c r="Q173">
        <v>42.511200000000002</v>
      </c>
      <c r="R173">
        <v>0.4</v>
      </c>
      <c r="S173">
        <v>44.395565112106929</v>
      </c>
      <c r="T173">
        <v>3794.2465327335253</v>
      </c>
      <c r="U173">
        <v>3934.94488</v>
      </c>
      <c r="V173">
        <v>30.78783230641784</v>
      </c>
      <c r="W173">
        <v>3959.9753406250002</v>
      </c>
      <c r="X173">
        <v>155.57137199999988</v>
      </c>
      <c r="Y173">
        <v>759.38759999999957</v>
      </c>
      <c r="Z173">
        <v>1.0073670151733898</v>
      </c>
      <c r="AA173">
        <v>4067.7691161039997</v>
      </c>
      <c r="AB173">
        <v>0.1620526313297439</v>
      </c>
      <c r="AC173">
        <v>-48.015049999999974</v>
      </c>
      <c r="AD173">
        <v>-2.2930332276285519</v>
      </c>
      <c r="AE173">
        <v>18.43011189845075</v>
      </c>
      <c r="AF173">
        <v>9.8449129389286796</v>
      </c>
      <c r="AG173">
        <v>34.157657692815086</v>
      </c>
      <c r="AH173">
        <v>-129.76298576449611</v>
      </c>
      <c r="AI173">
        <v>-94.521054545455172</v>
      </c>
      <c r="AJ173">
        <v>-1.8905250562049483</v>
      </c>
      <c r="AK173">
        <v>20.820212238945278</v>
      </c>
      <c r="AL173">
        <v>222.29039745112729</v>
      </c>
      <c r="AM173">
        <v>-0.52485721817063502</v>
      </c>
      <c r="AN173">
        <v>-14.447546003956745</v>
      </c>
      <c r="AO173">
        <v>84.934888347250592</v>
      </c>
      <c r="AP173">
        <v>198.2837146967627</v>
      </c>
      <c r="AQ173">
        <v>117.56254000140484</v>
      </c>
      <c r="AR173">
        <v>58.333333333333336</v>
      </c>
      <c r="AS173">
        <v>1.0638137432245722</v>
      </c>
      <c r="AT173">
        <v>14307.0839</v>
      </c>
      <c r="AU173">
        <v>46.610007527684971</v>
      </c>
      <c r="AV173">
        <v>41258186277.760002</v>
      </c>
      <c r="AW173">
        <v>45462458516.714554</v>
      </c>
      <c r="AX173">
        <v>4013003499294</v>
      </c>
      <c r="AY173">
        <v>372651837.09979993</v>
      </c>
      <c r="AZ173">
        <v>3959.9753406250002</v>
      </c>
      <c r="BA173">
        <v>3964.70255</v>
      </c>
      <c r="BB173">
        <v>3907.3371500000003</v>
      </c>
      <c r="BC173">
        <v>4243.5412782857138</v>
      </c>
      <c r="BD173">
        <v>3938.8587999999991</v>
      </c>
      <c r="BE173">
        <v>0.76801654045626644</v>
      </c>
      <c r="BF173">
        <v>143466627.40000001</v>
      </c>
      <c r="BG173">
        <v>-16897634.127353895</v>
      </c>
      <c r="BH173">
        <v>-13.27465636609605</v>
      </c>
      <c r="BI173">
        <v>52517259.852058522</v>
      </c>
      <c r="BJ173">
        <v>20244229.326975368</v>
      </c>
      <c r="BK173">
        <v>0.6670422777034235</v>
      </c>
      <c r="BL173">
        <v>-75.405799999999999</v>
      </c>
      <c r="BM173">
        <v>113.56647770316594</v>
      </c>
      <c r="BN173">
        <v>-4.2578563655599568E-2</v>
      </c>
      <c r="BO173">
        <v>0.8571428571428571</v>
      </c>
      <c r="BP173">
        <v>0.16666666666666666</v>
      </c>
      <c r="BQ173">
        <v>0</v>
      </c>
      <c r="BR173">
        <v>1.0227392913802222</v>
      </c>
      <c r="BS173">
        <v>253.7494999999999</v>
      </c>
      <c r="BT173">
        <v>1.5385275765794664</v>
      </c>
      <c r="BU173">
        <v>0.37125323114427689</v>
      </c>
      <c r="BV173">
        <v>-24.824488765940867</v>
      </c>
      <c r="BW173">
        <v>3629.7892999999999</v>
      </c>
    </row>
    <row r="174" spans="1:75" x14ac:dyDescent="0.25">
      <c r="A174" s="1">
        <v>43616</v>
      </c>
      <c r="B174">
        <v>1.0043801496472979</v>
      </c>
      <c r="C174">
        <v>0.94203566470772171</v>
      </c>
      <c r="D174">
        <v>0.96151410441616214</v>
      </c>
      <c r="E174">
        <v>1.0445818163605249</v>
      </c>
      <c r="F174">
        <v>0.97974190953728357</v>
      </c>
      <c r="G174">
        <v>1.0661805993926139</v>
      </c>
      <c r="H174">
        <v>225546947400</v>
      </c>
      <c r="I174">
        <v>2876011001421</v>
      </c>
      <c r="J174">
        <v>-7.3439726789340849</v>
      </c>
      <c r="K174">
        <v>-7.2930011700742199</v>
      </c>
      <c r="L174">
        <v>-7.4527560687020049</v>
      </c>
      <c r="M174">
        <v>11.752499580383301</v>
      </c>
      <c r="N174">
        <v>1.3796999454498291</v>
      </c>
      <c r="O174">
        <v>49.4</v>
      </c>
      <c r="P174">
        <v>5.4</v>
      </c>
      <c r="Q174">
        <v>44.953299999999999</v>
      </c>
      <c r="R174">
        <v>0.9</v>
      </c>
      <c r="S174">
        <v>27.75414039770666</v>
      </c>
      <c r="T174">
        <v>3720.89537138586</v>
      </c>
      <c r="U174">
        <v>3648.8678400000003</v>
      </c>
      <c r="V174">
        <v>-56.543241484453119</v>
      </c>
      <c r="W174">
        <v>3657.9920197916663</v>
      </c>
      <c r="X174">
        <v>-196.68568199999936</v>
      </c>
      <c r="Y174">
        <v>457.09929999999986</v>
      </c>
      <c r="Z174">
        <v>-2.212507758871566</v>
      </c>
      <c r="AA174">
        <v>3686.8235655734043</v>
      </c>
      <c r="AB174">
        <v>-0.29844331738183083</v>
      </c>
      <c r="AC174">
        <v>5.2516833333338582</v>
      </c>
      <c r="AD174">
        <v>-0.43753955514614035</v>
      </c>
      <c r="AE174">
        <v>51.871696440103683</v>
      </c>
      <c r="AF174">
        <v>57.108203148305968</v>
      </c>
      <c r="AG174">
        <v>42.443802558818369</v>
      </c>
      <c r="AH174">
        <v>-21.356535012541606</v>
      </c>
      <c r="AI174">
        <v>-7.0222272727269228</v>
      </c>
      <c r="AJ174">
        <v>-2.6106946694075672</v>
      </c>
      <c r="AK174">
        <v>43.813027723325384</v>
      </c>
      <c r="AL174">
        <v>-185.36641837993687</v>
      </c>
      <c r="AM174">
        <v>-7.122844210577893E-2</v>
      </c>
      <c r="AN174">
        <v>-19.007957288703302</v>
      </c>
      <c r="AO174">
        <v>61.114190042454041</v>
      </c>
      <c r="AP174">
        <v>209.00295215181529</v>
      </c>
      <c r="AQ174">
        <v>37.99876264995472</v>
      </c>
      <c r="AR174">
        <v>41.666666666666671</v>
      </c>
      <c r="AS174">
        <v>0.92656741280552768</v>
      </c>
      <c r="AT174">
        <v>14044.747900000002</v>
      </c>
      <c r="AU174">
        <v>60.898883142460377</v>
      </c>
      <c r="AV174">
        <v>40854608049.760002</v>
      </c>
      <c r="AW174">
        <v>44356913934.630363</v>
      </c>
      <c r="AX174">
        <v>4034352927694</v>
      </c>
      <c r="AY174">
        <v>-30558744.096434746</v>
      </c>
      <c r="AZ174">
        <v>3657.9920197916663</v>
      </c>
      <c r="BA174">
        <v>3726.4031576923076</v>
      </c>
      <c r="BB174">
        <v>3636.4908</v>
      </c>
      <c r="BC174">
        <v>3870.6000624285707</v>
      </c>
      <c r="BD174">
        <v>3727.4191000000001</v>
      </c>
      <c r="BE174">
        <v>0.90085436646435546</v>
      </c>
      <c r="BF174">
        <v>100699476</v>
      </c>
      <c r="BG174">
        <v>-17381805.496518593</v>
      </c>
      <c r="BH174">
        <v>-15.753925427237231</v>
      </c>
      <c r="BI174">
        <v>37349276.227680437</v>
      </c>
      <c r="BJ174">
        <v>11349098.472706174</v>
      </c>
      <c r="BK174">
        <v>0.13007063381120967</v>
      </c>
      <c r="BL174">
        <v>-97.302999999999884</v>
      </c>
      <c r="BM174">
        <v>94.237457752621864</v>
      </c>
      <c r="BN174">
        <v>3.3051229722893547E-3</v>
      </c>
      <c r="BO174">
        <v>0.8571428571428571</v>
      </c>
      <c r="BP174">
        <v>0</v>
      </c>
      <c r="BQ174">
        <v>8.3333333333333329E-2</v>
      </c>
      <c r="BR174">
        <v>0.97172619047619047</v>
      </c>
      <c r="BS174">
        <v>356.95429999999988</v>
      </c>
      <c r="BT174">
        <v>1.7963625287916583</v>
      </c>
      <c r="BU174">
        <v>0.37920447806839774</v>
      </c>
      <c r="BV174">
        <v>-26.164289370611204</v>
      </c>
      <c r="BW174">
        <v>3825.5873000000001</v>
      </c>
    </row>
    <row r="175" spans="1:75" x14ac:dyDescent="0.25">
      <c r="A175" s="1">
        <v>43646</v>
      </c>
      <c r="B175">
        <v>1.0591859183259431</v>
      </c>
      <c r="C175">
        <v>0.97703795784258951</v>
      </c>
      <c r="D175">
        <v>1.050808674342335</v>
      </c>
      <c r="E175">
        <v>1.007972187695207</v>
      </c>
      <c r="F175">
        <v>0.92979624331145183</v>
      </c>
      <c r="G175">
        <v>1.0840785762968159</v>
      </c>
      <c r="H175">
        <v>200301733900</v>
      </c>
      <c r="I175">
        <v>2590891171985</v>
      </c>
      <c r="J175">
        <v>7.3893843040274243</v>
      </c>
      <c r="K175">
        <v>4.2863418424705202</v>
      </c>
      <c r="L175">
        <v>0.78337329159474667</v>
      </c>
      <c r="M175">
        <v>12.441800117492679</v>
      </c>
      <c r="N175">
        <v>1.4832999706268311</v>
      </c>
      <c r="O175">
        <v>49.4</v>
      </c>
      <c r="P175">
        <v>5</v>
      </c>
      <c r="Q175">
        <v>46.481400000000001</v>
      </c>
      <c r="R175">
        <v>0.6</v>
      </c>
      <c r="S175">
        <v>19.177075047979834</v>
      </c>
      <c r="T175">
        <v>3729.8857461944745</v>
      </c>
      <c r="U175">
        <v>3819.4622399999998</v>
      </c>
      <c r="V175">
        <v>33.929553461199703</v>
      </c>
      <c r="W175">
        <v>3775.3735999999994</v>
      </c>
      <c r="X175">
        <v>23.222827999998572</v>
      </c>
      <c r="Y175">
        <v>814.93370000000004</v>
      </c>
      <c r="Z175">
        <v>1.8669728867003994</v>
      </c>
      <c r="AA175">
        <v>3686.5328049778791</v>
      </c>
      <c r="AB175">
        <v>0.14546071191706589</v>
      </c>
      <c r="AC175">
        <v>-3.6297500000000582</v>
      </c>
      <c r="AD175">
        <v>1.7028180408892715</v>
      </c>
      <c r="AE175">
        <v>83.502748739844534</v>
      </c>
      <c r="AF175">
        <v>80.433587026238158</v>
      </c>
      <c r="AG175">
        <v>67.411402142385029</v>
      </c>
      <c r="AH175">
        <v>71.709919001544449</v>
      </c>
      <c r="AI175">
        <v>0</v>
      </c>
      <c r="AJ175">
        <v>3.6436768626725202</v>
      </c>
      <c r="AK175">
        <v>50.997099579074487</v>
      </c>
      <c r="AL175">
        <v>194.07462661806392</v>
      </c>
      <c r="AM175">
        <v>0.52810236333605765</v>
      </c>
      <c r="AN175">
        <v>0</v>
      </c>
      <c r="AO175">
        <v>12.784239884273033</v>
      </c>
      <c r="AP175">
        <v>233.74015316550219</v>
      </c>
      <c r="AQ175">
        <v>156.02220837915414</v>
      </c>
      <c r="AR175">
        <v>58.333333333333336</v>
      </c>
      <c r="AS175">
        <v>1.0718359084856242</v>
      </c>
      <c r="AT175">
        <v>14186.087500000001</v>
      </c>
      <c r="AU175">
        <v>49.650772525280431</v>
      </c>
      <c r="AV175">
        <v>40973145180.760002</v>
      </c>
      <c r="AW175">
        <v>45253850059.04483</v>
      </c>
      <c r="AX175">
        <v>4031902253994</v>
      </c>
      <c r="AY175">
        <v>68779139.319843918</v>
      </c>
      <c r="AZ175">
        <v>3775.3735999999994</v>
      </c>
      <c r="BA175">
        <v>3691.3083576923091</v>
      </c>
      <c r="BB175">
        <v>3832.386825</v>
      </c>
      <c r="BC175">
        <v>3978.6944028571429</v>
      </c>
      <c r="BD175">
        <v>4003.8029999999994</v>
      </c>
      <c r="BE175">
        <v>0</v>
      </c>
      <c r="BF175">
        <v>99212662.599999994</v>
      </c>
      <c r="BG175">
        <v>-3993892.0492330552</v>
      </c>
      <c r="BH175">
        <v>3.5513764856684298</v>
      </c>
      <c r="BI175">
        <v>39112724.666438214</v>
      </c>
      <c r="BJ175">
        <v>33769524.194121107</v>
      </c>
      <c r="BK175">
        <v>0.63954127718510556</v>
      </c>
      <c r="BL175">
        <v>134.49160000000029</v>
      </c>
      <c r="BM175">
        <v>96.228495038289793</v>
      </c>
      <c r="BN175">
        <v>4.4636937183475139E-2</v>
      </c>
      <c r="BO175">
        <v>1</v>
      </c>
      <c r="BP175">
        <v>9.0909090909090912E-2</v>
      </c>
      <c r="BQ175">
        <v>0.1111111111111111</v>
      </c>
      <c r="BR175">
        <v>0.99692780337941633</v>
      </c>
      <c r="BS175">
        <v>299.06889999999976</v>
      </c>
      <c r="BT175">
        <v>1.1376009681474666</v>
      </c>
      <c r="BU175">
        <v>0.33153621625625784</v>
      </c>
      <c r="BV175">
        <v>-6.8518144869253934</v>
      </c>
      <c r="BW175">
        <v>3835.3589000000002</v>
      </c>
    </row>
    <row r="176" spans="1:75" x14ac:dyDescent="0.25">
      <c r="A176" s="1">
        <v>43677</v>
      </c>
      <c r="B176">
        <v>1.0110517411023781</v>
      </c>
      <c r="C176">
        <v>0.96064032825320589</v>
      </c>
      <c r="D176">
        <v>0.98359400751610937</v>
      </c>
      <c r="E176">
        <v>1.027915718656734</v>
      </c>
      <c r="F176">
        <v>0.97666346166456541</v>
      </c>
      <c r="G176">
        <v>1.052476885850544</v>
      </c>
      <c r="H176">
        <v>212871617700</v>
      </c>
      <c r="I176">
        <v>2924769405216</v>
      </c>
      <c r="J176">
        <v>-0.6120593399668306</v>
      </c>
      <c r="K176">
        <v>-2.9730061983535009E-2</v>
      </c>
      <c r="L176">
        <v>-0.95499430176444466</v>
      </c>
      <c r="M176">
        <v>12.384200096130369</v>
      </c>
      <c r="N176">
        <v>1.488600015640259</v>
      </c>
      <c r="O176">
        <v>49.7</v>
      </c>
      <c r="P176">
        <v>6.3</v>
      </c>
      <c r="Q176">
        <v>45.905999999999999</v>
      </c>
      <c r="R176">
        <v>0</v>
      </c>
      <c r="S176">
        <v>17.290775031926252</v>
      </c>
      <c r="T176">
        <v>3791.6920505012654</v>
      </c>
      <c r="U176">
        <v>3853.91644</v>
      </c>
      <c r="V176">
        <v>17.446958870783419</v>
      </c>
      <c r="W176">
        <v>3838.9895197916662</v>
      </c>
      <c r="X176">
        <v>67.619518000000426</v>
      </c>
      <c r="Y176">
        <v>633.72580000000016</v>
      </c>
      <c r="Z176">
        <v>-0.3000085370311813</v>
      </c>
      <c r="AA176">
        <v>3781.6764369960956</v>
      </c>
      <c r="AB176">
        <v>5.1149070923724851E-2</v>
      </c>
      <c r="AC176">
        <v>5.0798500000000786</v>
      </c>
      <c r="AD176">
        <v>0.38268155797673525</v>
      </c>
      <c r="AE176">
        <v>73.410169542030346</v>
      </c>
      <c r="AF176">
        <v>87.167978773467709</v>
      </c>
      <c r="AG176">
        <v>50.949531570365458</v>
      </c>
      <c r="AH176">
        <v>61.757652618601512</v>
      </c>
      <c r="AI176">
        <v>13.358281818181695</v>
      </c>
      <c r="AJ176">
        <v>0.29211693003152261</v>
      </c>
      <c r="AK176">
        <v>59.720767773725377</v>
      </c>
      <c r="AL176">
        <v>-482.7714695152078</v>
      </c>
      <c r="AM176">
        <v>0.29147570974769821</v>
      </c>
      <c r="AN176">
        <v>-18.827157950406949</v>
      </c>
      <c r="AO176">
        <v>38.219802049906363</v>
      </c>
      <c r="AP176">
        <v>172.18341874375008</v>
      </c>
      <c r="AQ176">
        <v>112.23323796442708</v>
      </c>
      <c r="AR176">
        <v>58.333333333333336</v>
      </c>
      <c r="AS176">
        <v>1.2734791204875588</v>
      </c>
      <c r="AT176">
        <v>14226.570299999999</v>
      </c>
      <c r="AU176">
        <v>66.871935863797717</v>
      </c>
      <c r="AV176">
        <v>40969179809.760002</v>
      </c>
      <c r="AW176">
        <v>45415281566.518135</v>
      </c>
      <c r="AX176">
        <v>4050542493894</v>
      </c>
      <c r="AY176">
        <v>-19827367.426359955</v>
      </c>
      <c r="AZ176">
        <v>3838.9895197916662</v>
      </c>
      <c r="BA176">
        <v>3832.2001807692309</v>
      </c>
      <c r="BB176">
        <v>3873.2336999999998</v>
      </c>
      <c r="BC176">
        <v>4049.334059714286</v>
      </c>
      <c r="BD176">
        <v>3916.0207333333328</v>
      </c>
      <c r="BE176">
        <v>0.91916609832082274</v>
      </c>
      <c r="BF176">
        <v>87617839.400000006</v>
      </c>
      <c r="BG176">
        <v>-4829283.2223184016</v>
      </c>
      <c r="BH176">
        <v>-6.1340517966446431</v>
      </c>
      <c r="BI176">
        <v>37880195.420926362</v>
      </c>
      <c r="BJ176">
        <v>6889010.5958826076</v>
      </c>
      <c r="BK176">
        <v>0.3090600924670231</v>
      </c>
      <c r="BL176">
        <v>11.171100000000024</v>
      </c>
      <c r="BM176">
        <v>104.59757265796587</v>
      </c>
      <c r="BN176">
        <v>1.7457818615097619E-2</v>
      </c>
      <c r="BO176">
        <v>1</v>
      </c>
      <c r="BP176">
        <v>9.0909090909090912E-2</v>
      </c>
      <c r="BQ176">
        <v>0</v>
      </c>
      <c r="BR176">
        <v>1.042570068746695</v>
      </c>
      <c r="BS176">
        <v>196.57079999999996</v>
      </c>
      <c r="BT176">
        <v>0.94610578832086523</v>
      </c>
      <c r="BU176">
        <v>0.24093168459110928</v>
      </c>
      <c r="BV176">
        <v>-33.769136787855793</v>
      </c>
      <c r="BW176">
        <v>3799.5862999999999</v>
      </c>
    </row>
    <row r="177" spans="1:75" x14ac:dyDescent="0.25">
      <c r="A177" s="1">
        <v>43708</v>
      </c>
      <c r="B177">
        <v>1.0075698208599311</v>
      </c>
      <c r="C177">
        <v>0.93625531972384013</v>
      </c>
      <c r="D177">
        <v>0.99483209621220425</v>
      </c>
      <c r="E177">
        <v>1.012803893939717</v>
      </c>
      <c r="F177">
        <v>0.9411189318163401</v>
      </c>
      <c r="G177">
        <v>1.076169928900512</v>
      </c>
      <c r="H177">
        <v>210041733300</v>
      </c>
      <c r="I177">
        <v>2970405302648</v>
      </c>
      <c r="J177">
        <v>-1.3822479593575849</v>
      </c>
      <c r="K177">
        <v>-0.79471069504312153</v>
      </c>
      <c r="L177">
        <v>-0.34077724295732409</v>
      </c>
      <c r="M177">
        <v>11.82559967041016</v>
      </c>
      <c r="N177">
        <v>1.4464999437332151</v>
      </c>
      <c r="O177">
        <v>49.5</v>
      </c>
      <c r="P177">
        <v>4.8</v>
      </c>
      <c r="Q177">
        <v>46.311900000000001</v>
      </c>
      <c r="R177">
        <v>-0.3</v>
      </c>
      <c r="S177">
        <v>23.37640179347509</v>
      </c>
      <c r="T177">
        <v>3766.089726615523</v>
      </c>
      <c r="U177">
        <v>3795.0427600000003</v>
      </c>
      <c r="V177">
        <v>11.050451040354346</v>
      </c>
      <c r="W177">
        <v>3780.4938125000003</v>
      </c>
      <c r="X177">
        <v>5.6383660000001328</v>
      </c>
      <c r="Y177">
        <v>130.21599999999989</v>
      </c>
      <c r="Z177">
        <v>0.67251798992024892</v>
      </c>
      <c r="AA177">
        <v>3701.1314305565998</v>
      </c>
      <c r="AB177">
        <v>3.1678608322552641E-2</v>
      </c>
      <c r="AC177">
        <v>-1.8937999999998283</v>
      </c>
      <c r="AD177">
        <v>0.52988501449458048</v>
      </c>
      <c r="AE177">
        <v>64.195790423845281</v>
      </c>
      <c r="AF177">
        <v>68.568361167659376</v>
      </c>
      <c r="AG177">
        <v>57.515605857791321</v>
      </c>
      <c r="AH177">
        <v>62.24713029372149</v>
      </c>
      <c r="AI177">
        <v>0</v>
      </c>
      <c r="AJ177">
        <v>3.1822928597003886</v>
      </c>
      <c r="AK177">
        <v>60.776108117818239</v>
      </c>
      <c r="AL177">
        <v>-153.57675472623509</v>
      </c>
      <c r="AM177">
        <v>0.58246175619863305</v>
      </c>
      <c r="AN177">
        <v>0</v>
      </c>
      <c r="AO177">
        <v>20.603282159872943</v>
      </c>
      <c r="AP177">
        <v>240.75169026957082</v>
      </c>
      <c r="AQ177">
        <v>83.220770982480303</v>
      </c>
      <c r="AR177">
        <v>58.333333333333336</v>
      </c>
      <c r="AS177">
        <v>1.3395338455348353</v>
      </c>
      <c r="AT177">
        <v>14227.354099999995</v>
      </c>
      <c r="AU177">
        <v>60.556494613800545</v>
      </c>
      <c r="AV177">
        <v>40815117216.760002</v>
      </c>
      <c r="AW177">
        <v>45407182471.206276</v>
      </c>
      <c r="AX177">
        <v>4084981329194</v>
      </c>
      <c r="AY177">
        <v>102469583.96212147</v>
      </c>
      <c r="AZ177">
        <v>3780.4938125000003</v>
      </c>
      <c r="BA177">
        <v>3754.1407692307685</v>
      </c>
      <c r="BB177">
        <v>3790.8414000000002</v>
      </c>
      <c r="BC177">
        <v>3990.3594605714284</v>
      </c>
      <c r="BD177">
        <v>3992.8725333333336</v>
      </c>
      <c r="BE177">
        <v>0</v>
      </c>
      <c r="BF177">
        <v>97624019.200000003</v>
      </c>
      <c r="BG177">
        <v>297114.11755716323</v>
      </c>
      <c r="BH177">
        <v>3.4794557382820059</v>
      </c>
      <c r="BI177">
        <v>52805329.250045866</v>
      </c>
      <c r="BJ177">
        <v>19190134.768773176</v>
      </c>
      <c r="BK177">
        <v>0.5838147438693615</v>
      </c>
      <c r="BL177">
        <v>117.1848</v>
      </c>
      <c r="BM177">
        <v>99.104002273589018</v>
      </c>
      <c r="BN177">
        <v>2.234901204902238E-3</v>
      </c>
      <c r="BO177">
        <v>1</v>
      </c>
      <c r="BP177">
        <v>0</v>
      </c>
      <c r="BQ177">
        <v>0</v>
      </c>
      <c r="BR177">
        <v>0.91724941724941722</v>
      </c>
      <c r="BS177">
        <v>272.3732</v>
      </c>
      <c r="BT177">
        <v>1.0133942963657334</v>
      </c>
      <c r="BU177">
        <v>0.29757754769507844</v>
      </c>
      <c r="BV177">
        <v>-18.862808028468343</v>
      </c>
      <c r="BW177">
        <v>3814.5282000000002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D3B3-5D6E-4170-AD29-C1EDEE0D431E}">
  <dimension ref="A1:CA215"/>
  <sheetViews>
    <sheetView topLeftCell="BG1" workbookViewId="0">
      <selection activeCell="BY4" sqref="BY4"/>
    </sheetView>
  </sheetViews>
  <sheetFormatPr defaultRowHeight="13.8" x14ac:dyDescent="0.25"/>
  <cols>
    <col min="1" max="1" width="11.6640625" style="1" bestFit="1" customWidth="1"/>
    <col min="79" max="79" width="11.6640625" customWidth="1"/>
  </cols>
  <sheetData>
    <row r="1" spans="1:79" x14ac:dyDescent="0.25">
      <c r="A1" s="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12</v>
      </c>
      <c r="R1" t="s">
        <v>13</v>
      </c>
      <c r="S1" t="s">
        <v>30</v>
      </c>
      <c r="T1" t="s">
        <v>29</v>
      </c>
      <c r="U1" t="s">
        <v>28</v>
      </c>
      <c r="V1" t="s">
        <v>27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</row>
    <row r="2" spans="1:79" x14ac:dyDescent="0.25">
      <c r="A2" s="1">
        <v>38321</v>
      </c>
      <c r="S2">
        <v>0</v>
      </c>
      <c r="T2">
        <v>14.8</v>
      </c>
      <c r="U2">
        <v>14.2</v>
      </c>
      <c r="V2">
        <v>8.1</v>
      </c>
    </row>
    <row r="3" spans="1:79" x14ac:dyDescent="0.25">
      <c r="A3" s="1">
        <v>38352</v>
      </c>
      <c r="S3">
        <v>0</v>
      </c>
      <c r="T3">
        <v>14.4</v>
      </c>
      <c r="U3">
        <v>15.7</v>
      </c>
      <c r="V3">
        <v>7.1</v>
      </c>
    </row>
    <row r="4" spans="1:79" x14ac:dyDescent="0.25">
      <c r="A4" s="1">
        <v>38383</v>
      </c>
      <c r="B4">
        <f>[1]!s_mq_open("000300.SH",A4,1)</f>
        <v>994.76900000000001</v>
      </c>
      <c r="C4">
        <f>[1]!s_mq_close("000300.SH",A4,1)</f>
        <v>954.87900000000002</v>
      </c>
      <c r="D4">
        <f>[1]!s_mq_high("000300.SH",A4,1)</f>
        <v>1006.463</v>
      </c>
      <c r="E4">
        <f>[1]!s_mq_low("000300.SH",A4,1)</f>
        <v>943.43899999999996</v>
      </c>
      <c r="F4">
        <f t="shared" ref="F4:F67" si="0">D4/B4</f>
        <v>1.0117554929837982</v>
      </c>
      <c r="G4">
        <f t="shared" ref="G4:G67" si="1">E4/B4</f>
        <v>0.94840008082278393</v>
      </c>
      <c r="H4">
        <f t="shared" ref="H4:I35" si="2">C4/B4</f>
        <v>0.95990023814574044</v>
      </c>
      <c r="I4">
        <f t="shared" si="2"/>
        <v>1.0540215042953085</v>
      </c>
      <c r="J4">
        <f t="shared" ref="J4:J67" si="3">E4/C4</f>
        <v>0.98801942445063717</v>
      </c>
      <c r="K4">
        <f t="shared" ref="K4:K67" si="4">D4/E4</f>
        <v>1.0668024111786771</v>
      </c>
      <c r="L4">
        <f>[1]!s_mq_volume("000300.SH",A4,1)</f>
        <v>15259936633</v>
      </c>
      <c r="M4">
        <f>[1]!s_mq_amount("000300.SH",A4,1)</f>
        <v>91007761191</v>
      </c>
      <c r="N4">
        <f>[1]!s_mq_pctchange("000016.SH",A4)</f>
        <v>-3.43823867250167</v>
      </c>
      <c r="O4">
        <f>[1]!s_mq_pctchange("000906.SH",A4)</f>
        <v>-5.4763000000000002</v>
      </c>
      <c r="P4">
        <f>[1]!s_mq_pctchange("000905.SH",A4)</f>
        <v>-7.7346999999999948</v>
      </c>
      <c r="Q4">
        <f>AVERAGE(Q7:Q13)</f>
        <v>14.025228500366211</v>
      </c>
      <c r="R4">
        <f>AVERAGE(R7:R12)</f>
        <v>1.778500000635783</v>
      </c>
      <c r="S4">
        <v>54.7</v>
      </c>
      <c r="T4">
        <v>20.9</v>
      </c>
      <c r="U4">
        <v>14.2</v>
      </c>
      <c r="V4">
        <v>5.8</v>
      </c>
      <c r="W4">
        <f>[1]!dmi("000300.SH",A4,14,6,1,3,2)</f>
        <v>19.21215629522435</v>
      </c>
      <c r="X4">
        <f>[1]!expma("000300.SH",A4,12,3,2)</f>
        <v>1005.2804895822708</v>
      </c>
      <c r="Y4">
        <f>[1]!ma("000300.SH",A4,5,3,1)</f>
        <v>977.28439999999989</v>
      </c>
      <c r="Z4">
        <f>[1]!macd("000300.SH",A4,26,12,9,1,3,1)</f>
        <v>-12.357098288773955</v>
      </c>
      <c r="AA4">
        <f>[1]!bbi("000300.SH",A4,3,"6","12","24","1",1)</f>
        <v>977.48434374999999</v>
      </c>
      <c r="AB4">
        <f>[1]!dma("000300.SH",A4,"10","50",10,"1","1",1)</f>
        <v>-41.385980000000131</v>
      </c>
      <c r="AC4">
        <f>[1]!mtm("000300.SH",A4,"6",6,"1","1",3)</f>
        <v>-133.79799999999989</v>
      </c>
      <c r="AD4">
        <f>[1]!priceosc("000300.SH",A4,"26","12","1",1)</f>
        <v>-1.1876602691120213</v>
      </c>
      <c r="AE4">
        <f>[1]!sar("000300.SH",A4,4,"2","20","1",1)</f>
        <v>949.00386665492795</v>
      </c>
      <c r="AF4">
        <f>[1]!trix("000300.SH",A4,12,"20","1","1",1)</f>
        <v>-0.1664026820331482</v>
      </c>
      <c r="AG4">
        <f>[1]!s_techind_b3612("000300.SH",A4,1,1)</f>
        <v>-14.51949999999988</v>
      </c>
      <c r="AH4">
        <f>[1]!bias("000300.SH",A4,12,1,1)</f>
        <v>-2.2396692586106433</v>
      </c>
      <c r="AI4">
        <f>[1]!kdj("000300.SH",A4,9,3,3,1,1,1)</f>
        <v>44.066390968546067</v>
      </c>
      <c r="AJ4">
        <f>[1]!slowkd("000300.SH",A4,9,"3","3","5","1","1",1)</f>
        <v>55.749911819073397</v>
      </c>
      <c r="AK4">
        <f>[1]!rsi("000300.SH",A4,6,1,1)</f>
        <v>28.517452110284893</v>
      </c>
      <c r="AL4">
        <f>[1]!cci("000300.SH",A4,14,"1",1)</f>
        <v>-110.4337306029277</v>
      </c>
      <c r="AM4">
        <f>[1]!dpo("000300.SH",A4,20,"6","1","1",1)</f>
        <v>-20.826000000000022</v>
      </c>
      <c r="AN4">
        <f>[1]!roc("000300.SH",A4,"12",6,"1","1",1)</f>
        <v>-4.2129570649137191</v>
      </c>
      <c r="AO4">
        <f>[1]!vrsi("000300.SH",A4,6,1)</f>
        <v>10.675319523209716</v>
      </c>
      <c r="AP4">
        <f>[1]!si("000300.SH",A4,"1",1)</f>
        <v>-338.62916512059246</v>
      </c>
      <c r="AQ4">
        <f>[1]!srdm("000300.SH",A4,30,"1","1",1)</f>
        <v>0.13364509325044638</v>
      </c>
      <c r="AR4">
        <f>[1]!vroc("000300.SH",A4,12,1)</f>
        <v>12.320193222779331</v>
      </c>
      <c r="AS4">
        <f>[1]!wr("000300.SH",A4,14,"1",1)</f>
        <v>81.848184818481755</v>
      </c>
      <c r="AT4">
        <f>[1]!arbr("000300.SH",A4,26,"1","1",1)</f>
        <v>116.48496605236689</v>
      </c>
      <c r="AU4">
        <f>[1]!cr("000300.SH",A4,26,"1",1)</f>
        <v>-135.11477639787478</v>
      </c>
      <c r="AV4">
        <f>[1]!psy("000300.SH",A4,12,"6","1","1",1)</f>
        <v>33.333333333333329</v>
      </c>
      <c r="AW4">
        <f>[1]!vr("000300.SH",A4,26,1)</f>
        <v>0.81974060282283068</v>
      </c>
      <c r="AX4">
        <f>[1]!wad("000300.SH",A4,30,"1","1",1)</f>
        <v>-337.82500000000005</v>
      </c>
      <c r="AY4">
        <f>[1]!mfi("000300.SH",A4,14,"1",1)</f>
        <v>56.598868659212506</v>
      </c>
      <c r="AZ4">
        <f>[1]!obv("000300.SH",A4,"1","1",1)</f>
        <v>-16151334.01</v>
      </c>
      <c r="BA4">
        <f>[1]!pvt("000300.SH",A4,"1",1)</f>
        <v>-1034701.6288883463</v>
      </c>
      <c r="BB4">
        <f>[1]!sobv("000300.SH",A4,1)</f>
        <v>-1511614883</v>
      </c>
      <c r="BC4">
        <f>[1]!wvad("000300.SH",A4,24,"6","1","1",1)</f>
        <v>-24783160.922583323</v>
      </c>
      <c r="BD4">
        <f>[1]!bbiboll("000300.SH",A4,10,"3","1","1",1)</f>
        <v>977.48434374999999</v>
      </c>
      <c r="BE4">
        <f>[1]!boll("000300.SH",A4,26,"2",1,1,1)</f>
        <v>988.35561538461536</v>
      </c>
      <c r="BF4">
        <f>[1]!cdp("000300.SH",A4,"1","1",1)</f>
        <v>969.81275000000005</v>
      </c>
      <c r="BG4">
        <f>[1]!env("000300.SH",A4,"14","1","1",1)</f>
        <v>1038.3976542857145</v>
      </c>
      <c r="BH4">
        <f>[1]!mike("000300.SH",A4,12,"1","1",1)</f>
        <v>972.43166666666673</v>
      </c>
      <c r="BI4">
        <f>[1]!volumeratio("000300.SH",A4,5,1)</f>
        <v>0.76141652001113691</v>
      </c>
      <c r="BJ4">
        <f>[1]!vma("000300.SH",A4,5,1)</f>
        <v>7401739.6120000007</v>
      </c>
      <c r="BK4">
        <f>[1]!vmacd("000300.SH",A4,"12","26",9,"1",1)</f>
        <v>1493141.4850775779</v>
      </c>
      <c r="BL4">
        <f>[1]!vosc("000300.SH",A4,"12","26",1)</f>
        <v>30.802142162092096</v>
      </c>
      <c r="BM4">
        <f>[1]!tapi("000300.SH",A4,6,"1",1)</f>
        <v>3241734.380021194</v>
      </c>
      <c r="BN4">
        <f>[1]!vstd("000300.SH",A4,10,1)</f>
        <v>3186927.2644526577</v>
      </c>
      <c r="BO4">
        <f>[1]!adtm("000300.SH",A4,23,"8","1","1",1)</f>
        <v>5.1228889862268423E-2</v>
      </c>
      <c r="BP4">
        <f>[1]!mi("000300.SH",A4,12,"1","1",1)</f>
        <v>-41.997999999999934</v>
      </c>
      <c r="BQ4">
        <f>[1]!s_techind_rc("000300.SH",A4,50,1)</f>
        <v>87.49352878168834</v>
      </c>
      <c r="BR4">
        <f>[1]!srmi("000300.SH",A4,9,"1",1)</f>
        <v>-2.0324431690518664E-2</v>
      </c>
      <c r="BS4">
        <f>[1]!pwmi("000300.SH",A4,7,"1","1",1)</f>
        <v>1</v>
      </c>
      <c r="BT4">
        <f>[1]!prdstrong("000300.SH",A4,20,"1","1",1)</f>
        <v>8.3333333333333329E-2</v>
      </c>
      <c r="BU4">
        <f>[1]!prdweak("000300.SH",A4,20,"1","1",1)</f>
        <v>0</v>
      </c>
      <c r="BV4">
        <f>[1]!bottom("000300.SH",A4,125,"5","20","1","1",1)</f>
        <v>0.73637908118421325</v>
      </c>
      <c r="BW4">
        <f>[1]!atr("000300.SH",A4,14,"1","3",3)</f>
        <v>63.024000000000001</v>
      </c>
      <c r="BX4">
        <f>[1]!std("000300.SH",A4,26,"1",1)</f>
        <v>1.0666546095114555</v>
      </c>
      <c r="BY4">
        <f>[1]!vhf("000300.SH",A4,28,"1",1)</f>
        <v>0.31309183826845033</v>
      </c>
      <c r="BZ4">
        <f>[1]!volati("000300.SH",A4,10,"1",1)</f>
        <v>18.570344545159092</v>
      </c>
      <c r="CA4" s="2">
        <f>[1]!s_mq_close("000300.SH",A4,3)</f>
        <v>954.87900000000002</v>
      </c>
    </row>
    <row r="5" spans="1:79" x14ac:dyDescent="0.25">
      <c r="A5" s="1">
        <v>38411</v>
      </c>
      <c r="B5">
        <f>[1]!s_mq_open("000300.SH",A5,1)</f>
        <v>953.33</v>
      </c>
      <c r="C5">
        <f>[1]!s_mq_close("000300.SH",A5,1)</f>
        <v>1039.989</v>
      </c>
      <c r="D5">
        <f>[1]!s_mq_high("000300.SH",A5,1)</f>
        <v>1059.4829999999999</v>
      </c>
      <c r="E5">
        <f>[1]!s_mq_low("000300.SH",A5,1)</f>
        <v>952.74099999999999</v>
      </c>
      <c r="F5">
        <f t="shared" si="0"/>
        <v>1.1113496900338811</v>
      </c>
      <c r="G5">
        <f t="shared" si="1"/>
        <v>0.99938216567190785</v>
      </c>
      <c r="H5">
        <f t="shared" si="2"/>
        <v>1.0909013667879957</v>
      </c>
      <c r="I5">
        <f t="shared" si="2"/>
        <v>1.0187444290276146</v>
      </c>
      <c r="J5">
        <f t="shared" si="3"/>
        <v>0.91610680497582186</v>
      </c>
      <c r="K5">
        <f t="shared" si="4"/>
        <v>1.1120367445087385</v>
      </c>
      <c r="L5">
        <f>[1]!s_mq_volume("000300.SH",A5,1)</f>
        <v>17878439347</v>
      </c>
      <c r="M5">
        <f>[1]!s_mq_amount("000300.SH",A5,1)</f>
        <v>108735682753</v>
      </c>
      <c r="N5">
        <f>[1]!s_mq_pctchange("000016.SH",A5)</f>
        <v>6.7751516737879935</v>
      </c>
      <c r="O5">
        <f>[1]!s_mq_pctchange("000906.SH",A5)</f>
        <v>9.4153106575388001</v>
      </c>
      <c r="P5">
        <f>[1]!s_mq_pctchange("000905.SH",A5)</f>
        <v>10.642570934034779</v>
      </c>
      <c r="Q5">
        <f>AVERAGE(Q8:Q14)</f>
        <v>13.796571322849818</v>
      </c>
      <c r="R5">
        <f>AVERAGE(R8:R13)</f>
        <v>1.7373166680335999</v>
      </c>
      <c r="S5">
        <v>54.5</v>
      </c>
      <c r="T5">
        <v>7.6</v>
      </c>
      <c r="U5">
        <v>13.07</v>
      </c>
      <c r="V5">
        <v>5.38</v>
      </c>
      <c r="W5">
        <f>[1]!dmi("000300.SH",A5,14,6,1,3,2)</f>
        <v>21.362175331823206</v>
      </c>
      <c r="X5">
        <f>[1]!expma("000300.SH",A5,12,3,2)</f>
        <v>1021.8820945779922</v>
      </c>
      <c r="Y5">
        <f>[1]!ma("000300.SH",A5,5,3,1)</f>
        <v>1044.5796</v>
      </c>
      <c r="Z5">
        <f>[1]!macd("000300.SH",A5,26,12,9,1,3,1)</f>
        <v>12.696650852479138</v>
      </c>
      <c r="AA5">
        <f>[1]!bbi("000300.SH",A5,3,"6","12","24","1",1)</f>
        <v>1027.997875</v>
      </c>
      <c r="AB5">
        <f>[1]!dma("000300.SH",A5,"10","50",10,"1","1",1)</f>
        <v>25.463899999999626</v>
      </c>
      <c r="AC5">
        <f>[1]!mtm("000300.SH",A5,"6",6,"1","1",3)</f>
        <v>-15.980999999999995</v>
      </c>
      <c r="AD5">
        <f>[1]!priceosc("000300.SH",A5,"26","12","1",1)</f>
        <v>2.602668527846371</v>
      </c>
      <c r="AE5">
        <f>[1]!sar("000300.SH",A5,4,"2","20","1",1)</f>
        <v>1016.5576552372714</v>
      </c>
      <c r="AF5">
        <f>[1]!trix("000300.SH",A5,12,"20","1","1",1)</f>
        <v>0.19938532072590254</v>
      </c>
      <c r="AG5">
        <f>[1]!s_techind_b3612("000300.SH",A5,1,1)</f>
        <v>2.6481666666668389</v>
      </c>
      <c r="AH5">
        <f>[1]!bias("000300.SH",A5,12,1,1)</f>
        <v>1.3324875878569322</v>
      </c>
      <c r="AI5">
        <f>[1]!kdj("000300.SH",A5,9,3,3,1,1,1)</f>
        <v>79.497590099061355</v>
      </c>
      <c r="AJ5">
        <f>[1]!slowkd("000300.SH",A5,9,"3","3","5","1","1",1)</f>
        <v>88.015931569599502</v>
      </c>
      <c r="AK5">
        <f>[1]!rsi("000300.SH",A5,6,1,1)</f>
        <v>63.024370801667182</v>
      </c>
      <c r="AL5">
        <f>[1]!cci("000300.SH",A5,14,"1",1)</f>
        <v>75.812307996080875</v>
      </c>
      <c r="AM5">
        <f>[1]!dpo("000300.SH",A5,20,"6","1","1",1)</f>
        <v>11.911818181818262</v>
      </c>
      <c r="AN5">
        <f>[1]!roc("000300.SH",A5,"12",6,"1","1",1)</f>
        <v>8.7910363606502848</v>
      </c>
      <c r="AO5">
        <f>[1]!vrsi("000300.SH",A5,6,1)</f>
        <v>60.385320941154987</v>
      </c>
      <c r="AP5">
        <f>[1]!si("000300.SH",A5,"1",1)</f>
        <v>-139.798029082103</v>
      </c>
      <c r="AQ5">
        <f>[1]!srdm("000300.SH",A5,30,"1","1",1)</f>
        <v>0.67770771178013067</v>
      </c>
      <c r="AR5">
        <f>[1]!vroc("000300.SH",A5,12,1)</f>
        <v>74.504635284615688</v>
      </c>
      <c r="AS5">
        <f>[1]!wr("000300.SH",A5,14,"1",1)</f>
        <v>18.26272694909213</v>
      </c>
      <c r="AT5">
        <f>[1]!arbr("000300.SH",A5,26,"1","1",1)</f>
        <v>217.40113309703736</v>
      </c>
      <c r="AU5">
        <f>[1]!cr("000300.SH",A5,26,"1",1)</f>
        <v>136.15531854794128</v>
      </c>
      <c r="AV5">
        <f>[1]!psy("000300.SH",A5,12,"6","1","1",1)</f>
        <v>58.333333333333336</v>
      </c>
      <c r="AW5">
        <f>[1]!vr("000300.SH",A5,26,1)</f>
        <v>1.1088572752918782</v>
      </c>
      <c r="AX5">
        <f>[1]!wad("000300.SH",A5,30,"1","1",1)</f>
        <v>-250.07700000000011</v>
      </c>
      <c r="AY5">
        <f>[1]!mfi("000300.SH",A5,14,"1",1)</f>
        <v>60.653264822313943</v>
      </c>
      <c r="AZ5">
        <f>[1]!obv("000300.SH",A5,"1","1",1)</f>
        <v>31131555.260000002</v>
      </c>
      <c r="BA5">
        <f>[1]!pvt("000300.SH",A5,"1",1)</f>
        <v>146070730.97073624</v>
      </c>
      <c r="BB5">
        <f>[1]!sobv("000300.SH",A5,1)</f>
        <v>3216674044</v>
      </c>
      <c r="BC5">
        <f>[1]!wvad("000300.SH",A5,24,"6","1","1",1)</f>
        <v>8769891.8740513101</v>
      </c>
      <c r="BD5">
        <f>[1]!bbiboll("000300.SH",A5,10,"3","1","1",1)</f>
        <v>1027.997875</v>
      </c>
      <c r="BE5">
        <f>[1]!boll("000300.SH",A5,26,"2",1,1,1)</f>
        <v>999.60196153846175</v>
      </c>
      <c r="BF5">
        <f>[1]!cdp("000300.SH",A5,"1","1",1)</f>
        <v>1049.74675</v>
      </c>
      <c r="BG5">
        <f>[1]!env("000300.SH",A5,"14","1","1",1)</f>
        <v>1077.1562514285715</v>
      </c>
      <c r="BH5">
        <f>[1]!mike("000300.SH",A5,12,"1","1",1)</f>
        <v>1125.5029999999997</v>
      </c>
      <c r="BI5">
        <f>[1]!volumeratio("000300.SH",A5,5,1)</f>
        <v>0.81709787426371927</v>
      </c>
      <c r="BJ5">
        <f>[1]!vma("000300.SH",A5,5,1)</f>
        <v>16491521.993999999</v>
      </c>
      <c r="BK5">
        <f>[1]!vmacd("000300.SH",A5,"12","26",9,"1",1)</f>
        <v>2478002.2891379502</v>
      </c>
      <c r="BL5">
        <f>[1]!vosc("000300.SH",A5,"12","26",1)</f>
        <v>22.801049610582538</v>
      </c>
      <c r="BM5">
        <f>[1]!tapi("000300.SH",A5,6,"1",1)</f>
        <v>6271119.8580707703</v>
      </c>
      <c r="BN5">
        <f>[1]!vstd("000300.SH",A5,10,1)</f>
        <v>3927832.2063578381</v>
      </c>
      <c r="BO5">
        <f>[1]!adtm("000300.SH",A5,23,"8","1","1",1)</f>
        <v>0.54488976561636804</v>
      </c>
      <c r="BP5">
        <f>[1]!mi("000300.SH",A5,12,"1","1",1)</f>
        <v>84.038000000000011</v>
      </c>
      <c r="BQ5">
        <f>[1]!s_techind_rc("000300.SH",A5,50,1)</f>
        <v>99.124360450486876</v>
      </c>
      <c r="BR5">
        <f>[1]!srmi("000300.SH",A5,9,"1",1)</f>
        <v>2.2241581401341828E-2</v>
      </c>
      <c r="BS5">
        <f>[1]!pwmi("000300.SH",A5,7,"1","1",1)</f>
        <v>1</v>
      </c>
      <c r="BT5">
        <f>[1]!prdstrong("000300.SH",A5,20,"1","1",1)</f>
        <v>9.0909090909090912E-2</v>
      </c>
      <c r="BU5">
        <f>[1]!prdweak("000300.SH",A5,20,"1","1",1)</f>
        <v>0</v>
      </c>
      <c r="BV5">
        <f>[1]!bottom("000300.SH",A5,125,"5","20","1","1",1)</f>
        <v>0.78068410462776661</v>
      </c>
      <c r="BW5">
        <f>[1]!atr("000300.SH",A5,14,"1","3",3)</f>
        <v>106.74199999999996</v>
      </c>
      <c r="BX5">
        <f>[1]!std("000300.SH",A5,26,"1",1)</f>
        <v>1.6669531792099721</v>
      </c>
      <c r="BY5">
        <f>[1]!vhf("000300.SH",A5,28,"1",1)</f>
        <v>0.29569913236013523</v>
      </c>
      <c r="BZ5">
        <f>[1]!volati("000300.SH",A5,10,"1",1)</f>
        <v>-22.144744082095038</v>
      </c>
      <c r="CA5" s="2">
        <f>[1]!s_mq_close("000300.SH",A5,3)</f>
        <v>1039.989</v>
      </c>
    </row>
    <row r="6" spans="1:79" x14ac:dyDescent="0.25">
      <c r="A6" s="1">
        <v>38442</v>
      </c>
      <c r="B6">
        <f>[1]!s_mq_open("000300.SH",A6,1)</f>
        <v>1039.3510000000001</v>
      </c>
      <c r="C6">
        <f>[1]!s_mq_close("000300.SH",A6,1)</f>
        <v>942.20299999999997</v>
      </c>
      <c r="D6">
        <f>[1]!s_mq_high("000300.SH",A6,1)</f>
        <v>1054.6400000000001</v>
      </c>
      <c r="E6">
        <f>[1]!s_mq_low("000300.SH",A6,1)</f>
        <v>928.33500000000004</v>
      </c>
      <c r="F6">
        <f t="shared" si="0"/>
        <v>1.0147101412323651</v>
      </c>
      <c r="G6">
        <f t="shared" si="1"/>
        <v>0.89318719085275322</v>
      </c>
      <c r="H6">
        <f t="shared" si="2"/>
        <v>0.90653013274630023</v>
      </c>
      <c r="I6">
        <f t="shared" si="2"/>
        <v>1.1193341562274797</v>
      </c>
      <c r="J6">
        <f t="shared" si="3"/>
        <v>0.98528130349829079</v>
      </c>
      <c r="K6">
        <f t="shared" si="4"/>
        <v>1.1360554110315781</v>
      </c>
      <c r="L6">
        <f>[1]!s_mq_volume("000300.SH",A6,1)</f>
        <v>23759256380</v>
      </c>
      <c r="M6">
        <f>[1]!s_mq_amount("000300.SH",A6,1)</f>
        <v>153976854038</v>
      </c>
      <c r="N6">
        <f>[1]!s_mq_pctchange("000016.SH",A6)</f>
        <v>-8.4267671478191595</v>
      </c>
      <c r="O6">
        <f>[1]!s_mq_pctchange("000906.SH",A6)</f>
        <v>-10.209004925384379</v>
      </c>
      <c r="P6">
        <f>[1]!s_mq_pctchange("000905.SH",A6)</f>
        <v>-12.223085339918715</v>
      </c>
      <c r="Q6">
        <f>AVERAGE(Q9:Q15)</f>
        <v>13.881728581019811</v>
      </c>
      <c r="R6">
        <f>AVERAGE(R9:R14)</f>
        <v>1.72653333346049</v>
      </c>
      <c r="S6">
        <v>57.9</v>
      </c>
      <c r="T6">
        <v>15.1</v>
      </c>
      <c r="U6">
        <v>14.21</v>
      </c>
      <c r="V6">
        <v>5.6</v>
      </c>
      <c r="W6">
        <f>[1]!dmi("000300.SH",A6,14,6,1,3,2)</f>
        <v>17.065374847145133</v>
      </c>
      <c r="X6">
        <f>[1]!expma("000300.SH",A6,12,3,2)</f>
        <v>996.4221781270129</v>
      </c>
      <c r="Y6">
        <f>[1]!ma("000300.SH",A6,5,3,1)</f>
        <v>951.61560000000009</v>
      </c>
      <c r="Z6">
        <f>[1]!macd("000300.SH",A6,26,12,9,1,3,1)</f>
        <v>-19.074050978838386</v>
      </c>
      <c r="AA6">
        <f>[1]!bbi("000300.SH",A6,3,"6","12","24","1",1)</f>
        <v>966.06814583333346</v>
      </c>
      <c r="AB6">
        <f>[1]!dma("000300.SH",A6,"10","50",10,"1","1",1)</f>
        <v>-37.697340000000395</v>
      </c>
      <c r="AC6">
        <f>[1]!mtm("000300.SH",A6,"6",6,"1","1",3)</f>
        <v>-167.12100000000009</v>
      </c>
      <c r="AD6">
        <f>[1]!priceosc("000300.SH",A6,"26","12","1",1)</f>
        <v>-3.6776286856378064</v>
      </c>
      <c r="AE6">
        <f>[1]!sar("000300.SH",A6,4,"2","20","1",1)</f>
        <v>959.94806884794389</v>
      </c>
      <c r="AF6">
        <f>[1]!trix("000300.SH",A6,12,"20","1","1",1)</f>
        <v>-0.28312437926961703</v>
      </c>
      <c r="AG6">
        <f>[1]!s_techind_b3612("000300.SH",A6,1,1)</f>
        <v>-9.0041666666667197</v>
      </c>
      <c r="AH6">
        <f>[1]!bias("000300.SH",A6,12,1,1)</f>
        <v>-2.5508776245326636</v>
      </c>
      <c r="AI6">
        <f>[1]!kdj("000300.SH",A6,9,3,3,1,1,1)</f>
        <v>14.88389109837845</v>
      </c>
      <c r="AJ6">
        <f>[1]!slowkd("000300.SH",A6,9,"3","3","5","1","1",1)</f>
        <v>13.188562400258753</v>
      </c>
      <c r="AK6">
        <f>[1]!rsi("000300.SH",A6,6,1,1)</f>
        <v>22.021704278060469</v>
      </c>
      <c r="AL6">
        <f>[1]!cci("000300.SH",A6,14,"1",1)</f>
        <v>-114.18232440555718</v>
      </c>
      <c r="AM6">
        <f>[1]!dpo("000300.SH",A6,20,"6","1","1",1)</f>
        <v>-21.372818181818161</v>
      </c>
      <c r="AN6">
        <f>[1]!roc("000300.SH",A6,"12",6,"1","1",1)</f>
        <v>-7.0368408018367665</v>
      </c>
      <c r="AO6">
        <f>[1]!vrsi("000300.SH",A6,6,1)</f>
        <v>29.884505732518502</v>
      </c>
      <c r="AP6">
        <f>[1]!si("000300.SH",A6,"1",1)</f>
        <v>-62.21925707836467</v>
      </c>
      <c r="AQ6">
        <f>[1]!srdm("000300.SH",A6,30,"1","1",1)</f>
        <v>-0.82855298070035588</v>
      </c>
      <c r="AR6">
        <f>[1]!vroc("000300.SH",A6,12,1)</f>
        <v>-34.545486387693622</v>
      </c>
      <c r="AS6">
        <f>[1]!wr("000300.SH",A6,14,"1",1)</f>
        <v>87.75322771507804</v>
      </c>
      <c r="AT6">
        <f>[1]!arbr("000300.SH",A6,26,"1","1",1)</f>
        <v>111.79527099348341</v>
      </c>
      <c r="AU6">
        <f>[1]!cr("000300.SH",A6,26,"1",1)</f>
        <v>35.722135690512985</v>
      </c>
      <c r="AV6">
        <f>[1]!psy("000300.SH",A6,12,"6","1","1",1)</f>
        <v>33.333333333333329</v>
      </c>
      <c r="AW6">
        <f>[1]!vr("000300.SH",A6,26,1)</f>
        <v>0.67883625520840363</v>
      </c>
      <c r="AX6">
        <f>[1]!wad("000300.SH",A6,30,"1","1",1)</f>
        <v>-347.44199999999978</v>
      </c>
      <c r="AY6">
        <f>[1]!mfi("000300.SH",A6,14,"1",1)</f>
        <v>31.750096011829967</v>
      </c>
      <c r="AZ6">
        <f>[1]!obv("000300.SH",A6,"1","1",1)</f>
        <v>-42966956.920000002</v>
      </c>
      <c r="BA6">
        <f>[1]!pvt("000300.SH",A6,"1",1)</f>
        <v>38838395.982369706</v>
      </c>
      <c r="BB6">
        <f>[1]!sobv("000300.SH",A6,1)</f>
        <v>-4193177174</v>
      </c>
      <c r="BC6">
        <f>[1]!wvad("000300.SH",A6,24,"6","1","1",1)</f>
        <v>-48178052.297643617</v>
      </c>
      <c r="BD6">
        <f>[1]!bbiboll("000300.SH",A6,10,"3","1","1",1)</f>
        <v>966.06814583333346</v>
      </c>
      <c r="BE6">
        <f>[1]!boll("000300.SH",A6,26,"2",1,1,1)</f>
        <v>1002.4243461538463</v>
      </c>
      <c r="BF6">
        <f>[1]!cdp("000300.SH",A6,"1","1",1)</f>
        <v>940.78899999999999</v>
      </c>
      <c r="BG6">
        <f>[1]!env("000300.SH",A6,"14","1","1",1)</f>
        <v>1033.26892</v>
      </c>
      <c r="BH6">
        <f>[1]!mike("000300.SH",A6,12,"1","1",1)</f>
        <v>946.9336666666668</v>
      </c>
      <c r="BI6">
        <f>[1]!volumeratio("000300.SH",A6,5,1)</f>
        <v>0.9932364940855084</v>
      </c>
      <c r="BJ6">
        <f>[1]!vma("000300.SH",A6,5,1)</f>
        <v>7632711.5659999996</v>
      </c>
      <c r="BK6">
        <f>[1]!vmacd("000300.SH",A6,"12","26",9,"1",1)</f>
        <v>-866017.17506540893</v>
      </c>
      <c r="BL6">
        <f>[1]!vosc("000300.SH",A6,"12","26",1)</f>
        <v>-21.991443303979519</v>
      </c>
      <c r="BM6">
        <f>[1]!tapi("000300.SH",A6,6,"1",1)</f>
        <v>3856403.6526147183</v>
      </c>
      <c r="BN6">
        <f>[1]!vstd("000300.SH",A6,10,1)</f>
        <v>1637244.1459782331</v>
      </c>
      <c r="BO6">
        <f>[1]!adtm("000300.SH",A6,23,"8","1","1",1)</f>
        <v>-0.56899393924537733</v>
      </c>
      <c r="BP6">
        <f>[1]!mi("000300.SH",A6,12,"1","1",1)</f>
        <v>-71.32000000000005</v>
      </c>
      <c r="BQ6">
        <f>[1]!s_techind_rc("000300.SH",A6,50,1)</f>
        <v>94.491016763026067</v>
      </c>
      <c r="BR6">
        <f>[1]!srmi("000300.SH",A6,9,"1",1)</f>
        <v>-3.7256875437458162E-2</v>
      </c>
      <c r="BS6">
        <f>[1]!pwmi("000300.SH",A6,7,"1","1",1)</f>
        <v>1</v>
      </c>
      <c r="BT6">
        <f>[1]!prdstrong("000300.SH",A6,20,"1","1",1)</f>
        <v>0</v>
      </c>
      <c r="BU6">
        <f>[1]!prdweak("000300.SH",A6,20,"1","1",1)</f>
        <v>0</v>
      </c>
      <c r="BV6">
        <f>[1]!bottom("000300.SH",A6,125,"5","20","1","1",1)</f>
        <v>0.74140926227073245</v>
      </c>
      <c r="BW6">
        <f>[1]!atr("000300.SH",A6,14,"1","3",3)</f>
        <v>126.30500000000006</v>
      </c>
      <c r="BX6">
        <f>[1]!std("000300.SH",A6,26,"1",1)</f>
        <v>0.9833871073449254</v>
      </c>
      <c r="BY6">
        <f>[1]!vhf("000300.SH",A6,28,"1",1)</f>
        <v>0.46587296303077713</v>
      </c>
      <c r="BZ6">
        <f>[1]!volati("000300.SH",A6,10,"1",1)</f>
        <v>-10.126575507254268</v>
      </c>
      <c r="CA6" s="2">
        <f>[1]!s_mq_close("000300.SH",A6,3)</f>
        <v>942.20299999999997</v>
      </c>
    </row>
    <row r="7" spans="1:79" x14ac:dyDescent="0.25">
      <c r="A7" s="1">
        <v>38472</v>
      </c>
      <c r="B7">
        <f>[1]!s_mq_open("000300.SH",A7,1)</f>
        <v>941.43100000000004</v>
      </c>
      <c r="C7">
        <f>[1]!s_mq_close("000300.SH",A7,1)</f>
        <v>932.39499999999998</v>
      </c>
      <c r="D7">
        <f>[1]!s_mq_high("000300.SH",A7,1)</f>
        <v>1008.735</v>
      </c>
      <c r="E7">
        <f>[1]!s_mq_low("000300.SH",A7,1)</f>
        <v>914.82899999999995</v>
      </c>
      <c r="F7">
        <f t="shared" si="0"/>
        <v>1.0714911661077657</v>
      </c>
      <c r="G7">
        <f t="shared" si="1"/>
        <v>0.97174301674790819</v>
      </c>
      <c r="H7">
        <f t="shared" si="2"/>
        <v>0.99040184570085321</v>
      </c>
      <c r="I7">
        <f t="shared" si="2"/>
        <v>1.081875170930775</v>
      </c>
      <c r="J7">
        <f t="shared" si="3"/>
        <v>0.9811603451326959</v>
      </c>
      <c r="K7">
        <f t="shared" si="4"/>
        <v>1.1026486917227154</v>
      </c>
      <c r="L7">
        <f>[1]!s_mq_volume("000300.SH",A7,1)</f>
        <v>25952512706</v>
      </c>
      <c r="M7">
        <f>[1]!s_mq_amount("000300.SH",A7,1)</f>
        <v>161126256107</v>
      </c>
      <c r="N7">
        <f>[1]!s_mq_pctchange("000016.SH",A7)</f>
        <v>-0.74591506245703654</v>
      </c>
      <c r="O7">
        <f>[1]!s_mq_pctchange("000906.SH",A7)</f>
        <v>-2.3891696432128851</v>
      </c>
      <c r="P7">
        <f>[1]!s_mq_pctchange("000905.SH",A7)</f>
        <v>-5.4077369128235802</v>
      </c>
      <c r="Q7">
        <f>[1]!s_val_pe_ttm("000300.SH",A7)</f>
        <v>15.053400039672852</v>
      </c>
      <c r="R7">
        <f>[1]!s_val_pb_lf("000300.SH",A7)</f>
        <v>1.8661999702453613</v>
      </c>
      <c r="S7">
        <v>56.7</v>
      </c>
      <c r="T7">
        <v>16</v>
      </c>
      <c r="U7">
        <v>14.63</v>
      </c>
      <c r="V7">
        <v>5.78</v>
      </c>
      <c r="W7">
        <f>[1]!dmi("000300.SH",A7,14,6,1,3,2)</f>
        <v>17.126367872872745</v>
      </c>
      <c r="X7">
        <f>[1]!expma("000300.SH",A7,12,3,2)</f>
        <v>980.13825820429895</v>
      </c>
      <c r="Y7">
        <f>[1]!ma("000300.SH",A7,5,3,1)</f>
        <v>933.6450000000001</v>
      </c>
      <c r="Z7">
        <f>[1]!macd("000300.SH",A7,26,12,9,1,3,1)</f>
        <v>-14.166505237582896</v>
      </c>
      <c r="AA7">
        <f>[1]!bbi("000300.SH",A7,3,"6","12","24","1",1)</f>
        <v>944.6223854166667</v>
      </c>
      <c r="AB7">
        <f>[1]!dma("000300.SH",A7,"10","50",10,"1","1",1)</f>
        <v>-44.917160000000081</v>
      </c>
      <c r="AC7">
        <f>[1]!mtm("000300.SH",A7,"6",6,"1","1",3)</f>
        <v>-117.904</v>
      </c>
      <c r="AD7">
        <f>[1]!priceosc("000300.SH",A7,"26","12","1",1)</f>
        <v>-1.2118861699946726</v>
      </c>
      <c r="AE7">
        <f>[1]!sar("000300.SH",A7,4,"2","20","1",1)</f>
        <v>959.77115228726848</v>
      </c>
      <c r="AF7">
        <f>[1]!trix("000300.SH",A7,12,"20","1","1",1)</f>
        <v>-0.19627746075539831</v>
      </c>
      <c r="AG7">
        <f>[1]!s_techind_b3612("000300.SH",A7,1,1)</f>
        <v>-0.86366666666674519</v>
      </c>
      <c r="AH7">
        <f>[1]!bias("000300.SH",A7,12,1,1)</f>
        <v>-1.7918984377009113</v>
      </c>
      <c r="AI7">
        <f>[1]!kdj("000300.SH",A7,9,3,3,1,1,1)</f>
        <v>27.985991408280512</v>
      </c>
      <c r="AJ7">
        <f>[1]!slowkd("000300.SH",A7,9,"3","3","5","1","1",1)</f>
        <v>23.48094687648852</v>
      </c>
      <c r="AK7">
        <f>[1]!rsi("000300.SH",A7,6,1,1)</f>
        <v>37.537422346039875</v>
      </c>
      <c r="AL7">
        <f>[1]!cci("000300.SH",A7,14,"1",1)</f>
        <v>-67.772803153776891</v>
      </c>
      <c r="AM7">
        <f>[1]!dpo("000300.SH",A7,20,"6","1","1",1)</f>
        <v>0</v>
      </c>
      <c r="AN7">
        <f>[1]!roc("000300.SH",A7,"12",6,"1","1",1)</f>
        <v>-6.8443400939154753</v>
      </c>
      <c r="AO7">
        <f>[1]!vrsi("000300.SH",A7,6,1)</f>
        <v>40.41809395311391</v>
      </c>
      <c r="AP7">
        <f>[1]!si("000300.SH",A7,"1",1)</f>
        <v>28.345548171109527</v>
      </c>
      <c r="AQ7">
        <f>[1]!srdm("000300.SH",A7,30,"1","1",1)</f>
        <v>-0.70038184500564171</v>
      </c>
      <c r="AR7">
        <f>[1]!vroc("000300.SH",A7,12,1)</f>
        <v>0</v>
      </c>
      <c r="AS7">
        <f>[1]!wr("000300.SH",A7,14,"1",1)</f>
        <v>80.837787716810283</v>
      </c>
      <c r="AT7">
        <f>[1]!arbr("000300.SH",A7,26,"1","1",1)</f>
        <v>181.92765674304968</v>
      </c>
      <c r="AU7">
        <f>[1]!cr("000300.SH",A7,26,"1",1)</f>
        <v>79.967146222393779</v>
      </c>
      <c r="AV7">
        <f>[1]!psy("000300.SH",A7,12,"6","1","1",1)</f>
        <v>33.333333333333329</v>
      </c>
      <c r="AW7">
        <f>[1]!vr("000300.SH",A7,26,1)</f>
        <v>0.72709007019971617</v>
      </c>
      <c r="AX7">
        <f>[1]!wad("000300.SH",A7,30,"1","1",1)</f>
        <v>-344.89599999999962</v>
      </c>
      <c r="AY7">
        <f>[1]!mfi("000300.SH",A7,14,"1",1)</f>
        <v>53.013297405092146</v>
      </c>
      <c r="AZ7">
        <f>[1]!obv("000300.SH",A7,"1","1",1)</f>
        <v>-67562222.239999995</v>
      </c>
      <c r="BA7">
        <f>[1]!pvt("000300.SH",A7,"1",1)</f>
        <v>94143167.968331695</v>
      </c>
      <c r="BB7">
        <f>[1]!sobv("000300.SH",A7,1)</f>
        <v>-6652703706</v>
      </c>
      <c r="BC7">
        <f>[1]!wvad("000300.SH",A7,24,"6","1","1",1)</f>
        <v>-23673347.010184325</v>
      </c>
      <c r="BD7">
        <f>[1]!bbiboll("000300.SH",A7,10,"3","1","1",1)</f>
        <v>944.6223854166667</v>
      </c>
      <c r="BE7">
        <f>[1]!boll("000300.SH",A7,26,"2",1,1,1)</f>
        <v>960.91315384615405</v>
      </c>
      <c r="BF7">
        <f>[1]!cdp("000300.SH",A7,"1","1",1)</f>
        <v>936.11975000000007</v>
      </c>
      <c r="BG7">
        <f>[1]!env("000300.SH",A7,"14","1","1",1)</f>
        <v>1012.4882257142858</v>
      </c>
      <c r="BH7">
        <f>[1]!mike("000300.SH",A7,12,"1","1",1)</f>
        <v>954.94299999999998</v>
      </c>
      <c r="BI7">
        <f>[1]!volumeratio("000300.SH",A7,5,1)</f>
        <v>0</v>
      </c>
      <c r="BJ7">
        <f>[1]!vma("000300.SH",A7,5,1)</f>
        <v>11904093</v>
      </c>
      <c r="BK7">
        <f>[1]!vmacd("000300.SH",A7,"12","26",9,"1",1)</f>
        <v>63044.65881008625</v>
      </c>
      <c r="BL7">
        <f>[1]!vosc("000300.SH",A7,"12","26",1)</f>
        <v>-5.5463006789769391</v>
      </c>
      <c r="BM7">
        <f>[1]!tapi("000300.SH",A7,6,"1",1)</f>
        <v>5912277.1790611362</v>
      </c>
      <c r="BN7">
        <f>[1]!vstd("000300.SH",A7,10,1)</f>
        <v>1691707.4588221216</v>
      </c>
      <c r="BO7">
        <f>[1]!adtm("000300.SH",A7,23,"8","1","1",1)</f>
        <v>0.31070014938555512</v>
      </c>
      <c r="BP7">
        <f>[1]!mi("000300.SH",A7,12,"1","1",1)</f>
        <v>-68.504999999999995</v>
      </c>
      <c r="BQ7">
        <f>[1]!s_techind_rc("000300.SH",A7,50,1)</f>
        <v>92.678332695528582</v>
      </c>
      <c r="BR7">
        <f>[1]!srmi("000300.SH",A7,9,"1",1)</f>
        <v>-3.2556455261202925E-2</v>
      </c>
      <c r="BS7">
        <f>[1]!pwmi("000300.SH",A7,7,"1","1",1)</f>
        <v>1</v>
      </c>
      <c r="BT7">
        <f>[1]!prdstrong("000300.SH",A7,20,"1","1",1)</f>
        <v>0</v>
      </c>
      <c r="BU7">
        <f>[1]!prdweak("000300.SH",A7,20,"1","1",1)</f>
        <v>0</v>
      </c>
      <c r="BV7">
        <f>[1]!bottom("000300.SH",A7,125,"5","20","1","1",1)</f>
        <v>0.69844502036282852</v>
      </c>
      <c r="BW7">
        <f>[1]!atr("000300.SH",A7,14,"1","3",3)</f>
        <v>93.906000000000063</v>
      </c>
      <c r="BX7">
        <f>[1]!std("000300.SH",A7,26,"1",1)</f>
        <v>1.4606133893971358</v>
      </c>
      <c r="BY7">
        <f>[1]!vhf("000300.SH",A7,28,"1",1)</f>
        <v>0.24415283183731848</v>
      </c>
      <c r="BZ7">
        <f>[1]!volati("000300.SH",A7,10,"1",1)</f>
        <v>-7.4177601898497825</v>
      </c>
      <c r="CA7" s="2">
        <f>[1]!s_mq_close("000300.SH",A7,3)</f>
        <v>932.39499999999998</v>
      </c>
    </row>
    <row r="8" spans="1:79" x14ac:dyDescent="0.25">
      <c r="A8" s="1">
        <v>38503</v>
      </c>
      <c r="B8">
        <f>[1]!s_mq_open("000300.SH",A8,1)</f>
        <v>934.65</v>
      </c>
      <c r="C8">
        <f>[1]!s_mq_close("000300.SH",A8,1)</f>
        <v>855.94600000000003</v>
      </c>
      <c r="D8">
        <f>[1]!s_mq_high("000300.SH",A8,1)</f>
        <v>937.39</v>
      </c>
      <c r="E8">
        <f>[1]!s_mq_low("000300.SH",A8,1)</f>
        <v>842.10199999999998</v>
      </c>
      <c r="F8">
        <f t="shared" si="0"/>
        <v>1.0029315786658108</v>
      </c>
      <c r="G8">
        <f t="shared" si="1"/>
        <v>0.90098111592574759</v>
      </c>
      <c r="H8">
        <f t="shared" si="2"/>
        <v>0.91579307762263951</v>
      </c>
      <c r="I8">
        <f t="shared" si="2"/>
        <v>1.0951508623207538</v>
      </c>
      <c r="J8">
        <f t="shared" si="3"/>
        <v>0.98382608248651193</v>
      </c>
      <c r="K8">
        <f t="shared" si="4"/>
        <v>1.1131549384753867</v>
      </c>
      <c r="L8">
        <f>[1]!s_mq_volume("000300.SH",A8,1)</f>
        <v>14190800200</v>
      </c>
      <c r="M8">
        <f>[1]!s_mq_amount("000300.SH",A8,1)</f>
        <v>77564121441</v>
      </c>
      <c r="N8">
        <f>[1]!s_mq_pctchange("000016.SH",A8)</f>
        <v>-7.4373331712530355</v>
      </c>
      <c r="O8">
        <f>[1]!s_mq_pctchange("000906.SH",A8)</f>
        <v>-7.965033283248502</v>
      </c>
      <c r="P8">
        <f>[1]!s_mq_pctchange("000905.SH",A8)</f>
        <v>-5.9861186322499371</v>
      </c>
      <c r="Q8">
        <f>[1]!s_val_pe_ttm("000300.SH",A8)</f>
        <v>13.68649959564209</v>
      </c>
      <c r="R8">
        <f>[1]!s_val_pb_lf("000300.SH",A8)</f>
        <v>1.6777000427246094</v>
      </c>
      <c r="S8">
        <v>52.9</v>
      </c>
      <c r="T8">
        <v>16.600000000000001</v>
      </c>
      <c r="U8">
        <v>14.87</v>
      </c>
      <c r="V8">
        <v>5.9</v>
      </c>
      <c r="W8">
        <f>[1]!dmi("000300.SH",A8,14,6,1,3,2)</f>
        <v>9.8870253406666215</v>
      </c>
      <c r="X8">
        <f>[1]!expma("000300.SH",A8,12,3,2)</f>
        <v>924.67047968800591</v>
      </c>
      <c r="Y8">
        <f>[1]!ma("000300.SH",A8,5,3,1)</f>
        <v>857.36959999999999</v>
      </c>
      <c r="Z8">
        <f>[1]!macd("000300.SH",A8,26,12,9,1,3,1)</f>
        <v>-25.246106500006249</v>
      </c>
      <c r="AA8">
        <f>[1]!bbi("000300.SH",A8,3,"6","12","24","1",1)</f>
        <v>869.11498958333334</v>
      </c>
      <c r="AB8">
        <f>[1]!dma("000300.SH",A8,"10","50",10,"1","1",1)</f>
        <v>-68.143199999999979</v>
      </c>
      <c r="AC8">
        <f>[1]!mtm("000300.SH",A8,"6",6,"1","1",3)</f>
        <v>-206.86800000000005</v>
      </c>
      <c r="AD8">
        <f>[1]!priceosc("000300.SH",A8,"26","12","1",1)</f>
        <v>-3.5523729210789798</v>
      </c>
      <c r="AE8">
        <f>[1]!sar("000300.SH",A8,4,"2","20","1",1)</f>
        <v>863.19799999999998</v>
      </c>
      <c r="AF8">
        <f>[1]!trix("000300.SH",A8,12,"20","1","1",1)</f>
        <v>-0.43380795755897222</v>
      </c>
      <c r="AG8">
        <f>[1]!s_techind_b3612("000300.SH",A8,1,1)</f>
        <v>-5.5286666666668225</v>
      </c>
      <c r="AH8">
        <f>[1]!bias("000300.SH",A8,12,1,1)</f>
        <v>-1.4786425754984744</v>
      </c>
      <c r="AI8">
        <f>[1]!kdj("000300.SH",A8,9,3,3,1,1,1)</f>
        <v>21.223349859853247</v>
      </c>
      <c r="AJ8">
        <f>[1]!slowkd("000300.SH",A8,9,"3","3","5","1","1",1)</f>
        <v>14.943671824442104</v>
      </c>
      <c r="AK8">
        <f>[1]!rsi("000300.SH",A8,6,1,1)</f>
        <v>29.011235647819017</v>
      </c>
      <c r="AL8">
        <f>[1]!cci("000300.SH",A8,14,"1",1)</f>
        <v>-89.314213452734705</v>
      </c>
      <c r="AM8">
        <f>[1]!dpo("000300.SH",A8,20,"6","1","1",1)</f>
        <v>-12.257363636363493</v>
      </c>
      <c r="AN8">
        <f>[1]!roc("000300.SH",A8,"12",6,"1","1",1)</f>
        <v>-3.5600528650442831</v>
      </c>
      <c r="AO8">
        <f>[1]!vrsi("000300.SH",A8,6,1)</f>
        <v>48.213691678196838</v>
      </c>
      <c r="AP8">
        <f>[1]!si("000300.SH",A8,"1",1)</f>
        <v>42.075926982958485</v>
      </c>
      <c r="AQ8">
        <f>[1]!srdm("000300.SH",A8,30,"1","1",1)</f>
        <v>-0.41374671314131767</v>
      </c>
      <c r="AR8">
        <f>[1]!vroc("000300.SH",A8,12,1)</f>
        <v>-37.3243226755297</v>
      </c>
      <c r="AS8">
        <f>[1]!wr("000300.SH",A8,14,"1",1)</f>
        <v>76.114973861734541</v>
      </c>
      <c r="AT8">
        <f>[1]!arbr("000300.SH",A8,26,"1","1",1)</f>
        <v>126.46130121897303</v>
      </c>
      <c r="AU8">
        <f>[1]!cr("000300.SH",A8,26,"1",1)</f>
        <v>38.274324814676923</v>
      </c>
      <c r="AV8">
        <f>[1]!psy("000300.SH",A8,12,"6","1","1",1)</f>
        <v>58.333333333333336</v>
      </c>
      <c r="AW8">
        <f>[1]!vr("000300.SH",A8,26,1)</f>
        <v>0.77970874551801261</v>
      </c>
      <c r="AX8">
        <f>[1]!wad("000300.SH",A8,30,"1","1",1)</f>
        <v>-384.00799999999936</v>
      </c>
      <c r="AY8">
        <f>[1]!mfi("000300.SH",A8,14,"1",1)</f>
        <v>54.927169926704678</v>
      </c>
      <c r="AZ8">
        <f>[1]!obv("000300.SH",A8,"1","1",1)</f>
        <v>-69938152.239999995</v>
      </c>
      <c r="BA8">
        <f>[1]!pvt("000300.SH",A8,"1",1)</f>
        <v>25593301.997789621</v>
      </c>
      <c r="BB8">
        <f>[1]!sobv("000300.SH",A8,1)</f>
        <v>-6852149706</v>
      </c>
      <c r="BC8">
        <f>[1]!wvad("000300.SH",A8,24,"6","1","1",1)</f>
        <v>-34841281.724860221</v>
      </c>
      <c r="BD8">
        <f>[1]!bbiboll("000300.SH",A8,10,"3","1","1",1)</f>
        <v>869.11498958333334</v>
      </c>
      <c r="BE8">
        <f>[1]!boll("000300.SH",A8,26,"2",1,1,1)</f>
        <v>899.65507692307676</v>
      </c>
      <c r="BF8">
        <f>[1]!cdp("000300.SH",A8,"1","1",1)</f>
        <v>852.94699999999989</v>
      </c>
      <c r="BG8">
        <f>[1]!env("000300.SH",A8,"14","1","1",1)</f>
        <v>923.62880428571441</v>
      </c>
      <c r="BH8">
        <f>[1]!mike("000300.SH",A8,12,"1","1",1)</f>
        <v>872.85466666666673</v>
      </c>
      <c r="BI8">
        <f>[1]!volumeratio("000300.SH",A8,5,1)</f>
        <v>0.93250216982941736</v>
      </c>
      <c r="BJ8">
        <f>[1]!vma("000300.SH",A8,5,1)</f>
        <v>7126145.7999999998</v>
      </c>
      <c r="BK8">
        <f>[1]!vmacd("000300.SH",A8,"12","26",9,"1",1)</f>
        <v>-1041374.1349187184</v>
      </c>
      <c r="BL8">
        <f>[1]!vosc("000300.SH",A8,"12","26",1)</f>
        <v>-19.985373795698642</v>
      </c>
      <c r="BM8">
        <f>[1]!tapi("000300.SH",A8,6,"1",1)</f>
        <v>3394812.5616316185</v>
      </c>
      <c r="BN8">
        <f>[1]!vstd("000300.SH",A8,10,1)</f>
        <v>743287.24386363581</v>
      </c>
      <c r="BO8">
        <f>[1]!adtm("000300.SH",A8,23,"8","1","1",1)</f>
        <v>-0.43017934798055957</v>
      </c>
      <c r="BP8">
        <f>[1]!mi("000300.SH",A8,12,"1","1",1)</f>
        <v>-31.59699999999998</v>
      </c>
      <c r="BQ8">
        <f>[1]!s_techind_rc("000300.SH",A8,50,1)</f>
        <v>84.452548190815605</v>
      </c>
      <c r="BR8">
        <f>[1]!srmi("000300.SH",A8,9,"1",1)</f>
        <v>-3.0853853504771309E-2</v>
      </c>
      <c r="BS8">
        <f>[1]!pwmi("000300.SH",A8,7,"1","1",1)</f>
        <v>0.8571428571428571</v>
      </c>
      <c r="BT8">
        <f>[1]!prdstrong("000300.SH",A8,20,"1","1",1)</f>
        <v>8.3333333333333329E-2</v>
      </c>
      <c r="BU8">
        <f>[1]!prdweak("000300.SH",A8,20,"1","1",1)</f>
        <v>0</v>
      </c>
      <c r="BV8">
        <f>[1]!bottom("000300.SH",A8,125,"5","20","1","1",1)</f>
        <v>0.6578947368421052</v>
      </c>
      <c r="BW8">
        <f>[1]!atr("000300.SH",A8,14,"1","3",3)</f>
        <v>95.288000000000011</v>
      </c>
      <c r="BX8">
        <f>[1]!std("000300.SH",A8,26,"1",1)</f>
        <v>1.0264422882764992</v>
      </c>
      <c r="BY8">
        <f>[1]!vhf("000300.SH",A8,28,"1",1)</f>
        <v>0.5360857571962806</v>
      </c>
      <c r="BZ8">
        <f>[1]!volati("000300.SH",A8,10,"1",1)</f>
        <v>-18.108036482522298</v>
      </c>
      <c r="CA8" s="2">
        <f>[1]!s_mq_close("000300.SH",A8,3)</f>
        <v>855.94600000000003</v>
      </c>
    </row>
    <row r="9" spans="1:79" x14ac:dyDescent="0.25">
      <c r="A9" s="1">
        <v>38533</v>
      </c>
      <c r="B9">
        <f>[1]!s_mq_open("000300.SH",A9,1)</f>
        <v>855.20600000000002</v>
      </c>
      <c r="C9">
        <f>[1]!s_mq_close("000300.SH",A9,1)</f>
        <v>878.68600000000004</v>
      </c>
      <c r="D9">
        <f>[1]!s_mq_high("000300.SH",A9,1)</f>
        <v>925.36500000000001</v>
      </c>
      <c r="E9">
        <f>[1]!s_mq_low("000300.SH",A9,1)</f>
        <v>807.78399999999999</v>
      </c>
      <c r="F9">
        <f t="shared" si="0"/>
        <v>1.0820375441706442</v>
      </c>
      <c r="G9">
        <f t="shared" si="1"/>
        <v>0.94454903263073453</v>
      </c>
      <c r="H9">
        <f t="shared" si="2"/>
        <v>1.0274553733252574</v>
      </c>
      <c r="I9">
        <f t="shared" si="2"/>
        <v>1.053123641437328</v>
      </c>
      <c r="J9">
        <f t="shared" si="3"/>
        <v>0.91930905920886408</v>
      </c>
      <c r="K9">
        <f t="shared" si="4"/>
        <v>1.1455599516702486</v>
      </c>
      <c r="L9">
        <f>[1]!s_mq_volume("000300.SH",A9,1)</f>
        <v>31258565700</v>
      </c>
      <c r="M9">
        <f>[1]!s_mq_amount("000300.SH",A9,1)</f>
        <v>168157029175</v>
      </c>
      <c r="N9">
        <f>[1]!s_mq_pctchange("000016.SH",A9)</f>
        <v>3.7920812260515468</v>
      </c>
      <c r="O9">
        <f>[1]!s_mq_pctchange("000906.SH",A9)</f>
        <v>1.0687290083930545</v>
      </c>
      <c r="P9">
        <f>[1]!s_mq_pctchange("000905.SH",A9)</f>
        <v>-0.67388488991958484</v>
      </c>
      <c r="Q9">
        <f>[1]!s_val_pe_ttm("000300.SH",A9)</f>
        <v>13.867500305175781</v>
      </c>
      <c r="R9">
        <f>[1]!s_val_pb_lf("000300.SH",A9)</f>
        <v>1.7381000518798828</v>
      </c>
      <c r="S9">
        <v>51.7</v>
      </c>
      <c r="T9">
        <v>16.8</v>
      </c>
      <c r="U9">
        <v>14.89</v>
      </c>
      <c r="V9">
        <v>5.2</v>
      </c>
      <c r="W9">
        <f>[1]!dmi("000300.SH",A9,14,6,1,3,2)</f>
        <v>15.351856877439845</v>
      </c>
      <c r="X9">
        <f>[1]!expma("000300.SH",A9,12,3,2)</f>
        <v>903.4839733484265</v>
      </c>
      <c r="Y9">
        <f>[1]!ma("000300.SH",A9,5,3,1)</f>
        <v>899.12880000000007</v>
      </c>
      <c r="Z9">
        <f>[1]!macd("000300.SH",A9,26,12,9,1,3,1)</f>
        <v>3.0228002340928697</v>
      </c>
      <c r="AA9">
        <f>[1]!bbi("000300.SH",A9,3,"6","12","24","1",1)</f>
        <v>890.77678125</v>
      </c>
      <c r="AB9">
        <f>[1]!dma("000300.SH",A9,"10","50",10,"1","1",1)</f>
        <v>3.5180600000002187</v>
      </c>
      <c r="AC9">
        <f>[1]!mtm("000300.SH",A9,"6",6,"1","1",3)</f>
        <v>-121.31399999999996</v>
      </c>
      <c r="AD9">
        <f>[1]!priceosc("000300.SH",A9,"26","12","1",1)</f>
        <v>1.9251755201892127</v>
      </c>
      <c r="AE9">
        <f>[1]!sar("000300.SH",A9,4,"2","20","1",1)</f>
        <v>920.64700000000005</v>
      </c>
      <c r="AF9">
        <f>[1]!trix("000300.SH",A9,12,"20","1","1",1)</f>
        <v>0.12479651724173464</v>
      </c>
      <c r="AG9">
        <f>[1]!s_techind_b3612("000300.SH",A9,1,1)</f>
        <v>-4.4359999999998081</v>
      </c>
      <c r="AH9">
        <f>[1]!bias("000300.SH",A9,12,1,1)</f>
        <v>-1.6276882110412683</v>
      </c>
      <c r="AI9">
        <f>[1]!kdj("000300.SH",A9,9,3,3,1,1,1)</f>
        <v>50.384197817504109</v>
      </c>
      <c r="AJ9">
        <f>[1]!slowkd("000300.SH",A9,9,"3","3","5","1","1",1)</f>
        <v>66.882573815424578</v>
      </c>
      <c r="AK9">
        <f>[1]!rsi("000300.SH",A9,6,1,1)</f>
        <v>37.986317870151723</v>
      </c>
      <c r="AL9">
        <f>[1]!cci("000300.SH",A9,14,"1",1)</f>
        <v>-60.712280331533044</v>
      </c>
      <c r="AM9">
        <f>[1]!dpo("000300.SH",A9,20,"6","1","1",1)</f>
        <v>-16.938090909090874</v>
      </c>
      <c r="AN9">
        <f>[1]!roc("000300.SH",A9,"12",6,"1","1",1)</f>
        <v>-0.54904322060083488</v>
      </c>
      <c r="AO9">
        <f>[1]!vrsi("000300.SH",A9,6,1)</f>
        <v>51.195432103443217</v>
      </c>
      <c r="AP9">
        <f>[1]!si("000300.SH",A9,"1",1)</f>
        <v>-527.77138529260867</v>
      </c>
      <c r="AQ9">
        <f>[1]!srdm("000300.SH",A9,30,"1","1",1)</f>
        <v>0.43092121696557983</v>
      </c>
      <c r="AR9">
        <f>[1]!vroc("000300.SH",A9,12,1)</f>
        <v>-24.318199722942058</v>
      </c>
      <c r="AS9">
        <f>[1]!wr("000300.SH",A9,14,"1",1)</f>
        <v>71.337980278816687</v>
      </c>
      <c r="AT9">
        <f>[1]!arbr("000300.SH",A9,26,"1","1",1)</f>
        <v>187.55611279651171</v>
      </c>
      <c r="AU9">
        <f>[1]!cr("000300.SH",A9,26,"1",1)</f>
        <v>110.97320684962213</v>
      </c>
      <c r="AV9">
        <f>[1]!psy("000300.SH",A9,12,"6","1","1",1)</f>
        <v>58.333333333333336</v>
      </c>
      <c r="AW9">
        <f>[1]!vr("000300.SH",A9,26,1)</f>
        <v>0.84285160969637529</v>
      </c>
      <c r="AX9">
        <f>[1]!wad("000300.SH",A9,30,"1","1",1)</f>
        <v>-367.40199999999936</v>
      </c>
      <c r="AY9">
        <f>[1]!mfi("000300.SH",A9,14,"1",1)</f>
        <v>34.885628659249051</v>
      </c>
      <c r="AZ9">
        <f>[1]!obv("000300.SH",A9,"1","1",1)</f>
        <v>-70511979.239999995</v>
      </c>
      <c r="BA9">
        <f>[1]!pvt("000300.SH",A9,"1",1)</f>
        <v>267625282.55141336</v>
      </c>
      <c r="BB9">
        <f>[1]!sobv("000300.SH",A9,1)</f>
        <v>-8314923006</v>
      </c>
      <c r="BC9">
        <f>[1]!wvad("000300.SH",A9,24,"6","1","1",1)</f>
        <v>-9023968.6131814234</v>
      </c>
      <c r="BD9">
        <f>[1]!bbiboll("000300.SH",A9,10,"3","1","1",1)</f>
        <v>890.77678125</v>
      </c>
      <c r="BE9">
        <f>[1]!boll("000300.SH",A9,26,"2",1,1,1)</f>
        <v>876.02876923076917</v>
      </c>
      <c r="BF9">
        <f>[1]!cdp("000300.SH",A9,"1","1",1)</f>
        <v>900.86275000000001</v>
      </c>
      <c r="BG9">
        <f>[1]!env("000300.SH",A9,"14","1","1",1)</f>
        <v>946.06476428571432</v>
      </c>
      <c r="BH9">
        <f>[1]!mike("000300.SH",A9,12,"1","1",1)</f>
        <v>906.62100000000009</v>
      </c>
      <c r="BI9">
        <f>[1]!volumeratio("000300.SH",A9,5,1)</f>
        <v>0.96609163144894417</v>
      </c>
      <c r="BJ9">
        <f>[1]!vma("000300.SH",A9,5,1)</f>
        <v>11505715.6</v>
      </c>
      <c r="BK9">
        <f>[1]!vmacd("000300.SH",A9,"12","26",9,"1",1)</f>
        <v>-238075.31136597396</v>
      </c>
      <c r="BL9">
        <f>[1]!vosc("000300.SH",A9,"12","26",1)</f>
        <v>-7.2400500379592625</v>
      </c>
      <c r="BM9">
        <f>[1]!tapi("000300.SH",A9,6,"1",1)</f>
        <v>5178785.7111138655</v>
      </c>
      <c r="BN9">
        <f>[1]!vstd("000300.SH",A9,10,1)</f>
        <v>3340448.0050197607</v>
      </c>
      <c r="BO9">
        <f>[1]!adtm("000300.SH",A9,23,"8","1","1",1)</f>
        <v>0.49384484124565858</v>
      </c>
      <c r="BP9">
        <f>[1]!mi("000300.SH",A9,12,"1","1",1)</f>
        <v>-4.8509999999999991</v>
      </c>
      <c r="BQ9">
        <f>[1]!s_techind_rc("000300.SH",A9,50,1)</f>
        <v>89.028192203449947</v>
      </c>
      <c r="BR9">
        <f>[1]!srmi("000300.SH",A9,9,"1",1)</f>
        <v>-1.8844884675894016E-3</v>
      </c>
      <c r="BS9">
        <f>[1]!pwmi("000300.SH",A9,7,"1","1",1)</f>
        <v>1</v>
      </c>
      <c r="BT9">
        <f>[1]!prdstrong("000300.SH",A9,20,"1","1",1)</f>
        <v>9.0909090909090912E-2</v>
      </c>
      <c r="BU9">
        <f>[1]!prdweak("000300.SH",A9,20,"1","1",1)</f>
        <v>0.1111111111111111</v>
      </c>
      <c r="BV9">
        <f>[1]!bottom("000300.SH",A9,125,"5","20","1","1",1)</f>
        <v>0.68918918918918914</v>
      </c>
      <c r="BW9">
        <f>[1]!atr("000300.SH",A9,14,"1","3",3)</f>
        <v>117.58100000000002</v>
      </c>
      <c r="BX9">
        <f>[1]!std("000300.SH",A9,26,"1",1)</f>
        <v>2.1874005298374226</v>
      </c>
      <c r="BY9">
        <f>[1]!vhf("000300.SH",A9,28,"1",1)</f>
        <v>0.29425628308169</v>
      </c>
      <c r="BZ9">
        <f>[1]!volati("000300.SH",A9,10,"1",1)</f>
        <v>-32.242416710890446</v>
      </c>
      <c r="CA9" s="2">
        <f>[1]!s_mq_close("000300.SH",A9,3)</f>
        <v>878.68600000000004</v>
      </c>
    </row>
    <row r="10" spans="1:79" x14ac:dyDescent="0.25">
      <c r="A10" s="1">
        <v>38564</v>
      </c>
      <c r="B10">
        <f>[1]!s_mq_open("000300.SH",A10,1)</f>
        <v>875.93499999999995</v>
      </c>
      <c r="C10">
        <f>[1]!s_mq_close("000300.SH",A10,1)</f>
        <v>888.16399999999999</v>
      </c>
      <c r="D10">
        <f>[1]!s_mq_high("000300.SH",A10,1)</f>
        <v>900.99699999999996</v>
      </c>
      <c r="E10">
        <f>[1]!s_mq_low("000300.SH",A10,1)</f>
        <v>818.86300000000006</v>
      </c>
      <c r="F10">
        <f t="shared" si="0"/>
        <v>1.0286117120562599</v>
      </c>
      <c r="G10">
        <f t="shared" si="1"/>
        <v>0.93484448046944135</v>
      </c>
      <c r="H10">
        <f t="shared" si="2"/>
        <v>1.0139610815871041</v>
      </c>
      <c r="I10">
        <f t="shared" si="2"/>
        <v>1.0144489080845429</v>
      </c>
      <c r="J10">
        <f t="shared" si="3"/>
        <v>0.92197274377254657</v>
      </c>
      <c r="K10">
        <f t="shared" si="4"/>
        <v>1.1003024926025475</v>
      </c>
      <c r="L10">
        <f>[1]!s_mq_volume("000300.SH",A10,1)</f>
        <v>24107629100</v>
      </c>
      <c r="M10">
        <f>[1]!s_mq_amount("000300.SH",A10,1)</f>
        <v>117223941638</v>
      </c>
      <c r="N10">
        <f>[1]!s_mq_pctchange("000016.SH",A10)</f>
        <v>3.9428403475867846</v>
      </c>
      <c r="O10">
        <f>[1]!s_mq_pctchange("000906.SH",A10)</f>
        <v>-1.1041559433476622</v>
      </c>
      <c r="P10">
        <f>[1]!s_mq_pctchange("000905.SH",A10)</f>
        <v>-5.8972687371604771</v>
      </c>
      <c r="Q10">
        <f>[1]!s_val_pe_ttm("000300.SH",A10)</f>
        <v>13.833399772644043</v>
      </c>
      <c r="R10">
        <f>[1]!s_val_pb_lf("000300.SH",A10)</f>
        <v>1.7925000190734863</v>
      </c>
      <c r="S10">
        <v>51.1</v>
      </c>
      <c r="T10">
        <v>16.100000000000001</v>
      </c>
      <c r="U10">
        <v>14.76</v>
      </c>
      <c r="V10">
        <v>5.2</v>
      </c>
      <c r="W10">
        <f>[1]!dmi("000300.SH",A10,14,6,1,3,2)</f>
        <v>18.658149791832905</v>
      </c>
      <c r="X10">
        <f>[1]!expma("000300.SH",A10,12,3,2)</f>
        <v>880.13373712223517</v>
      </c>
      <c r="Y10">
        <f>[1]!ma("000300.SH",A10,5,3,1)</f>
        <v>881.28019999999992</v>
      </c>
      <c r="Z10">
        <f>[1]!macd("000300.SH",A10,26,12,9,1,3,1)</f>
        <v>2.75679084571766</v>
      </c>
      <c r="AA10">
        <f>[1]!bbi("000300.SH",A10,3,"6","12","24","1",1)</f>
        <v>871.56182291666664</v>
      </c>
      <c r="AB10">
        <f>[1]!dma("000300.SH",A10,"10","50",10,"1","1",1)</f>
        <v>-3.7262000000002899</v>
      </c>
      <c r="AC10">
        <f>[1]!mtm("000300.SH",A10,"6",6,"1","1",3)</f>
        <v>-66.715000000000032</v>
      </c>
      <c r="AD10">
        <f>[1]!priceosc("000300.SH",A10,"26","12","1",1)</f>
        <v>-0.30926879603690122</v>
      </c>
      <c r="AE10">
        <f>[1]!sar("000300.SH",A10,4,"2","20","1",1)</f>
        <v>841.5901458038785</v>
      </c>
      <c r="AF10">
        <f>[1]!trix("000300.SH",A10,12,"20","1","1",1)</f>
        <v>-3.0873456116572554E-2</v>
      </c>
      <c r="AG10">
        <f>[1]!s_techind_b3612("000300.SH",A10,1,1)</f>
        <v>13.337999999999965</v>
      </c>
      <c r="AH10">
        <f>[1]!bias("000300.SH",A10,12,1,1)</f>
        <v>3.35584580014033</v>
      </c>
      <c r="AI10">
        <f>[1]!kdj("000300.SH",A10,9,3,3,1,1,1)</f>
        <v>83.963520537253871</v>
      </c>
      <c r="AJ10">
        <f>[1]!slowkd("000300.SH",A10,9,"3","3","5","1","1",1)</f>
        <v>90.293424822780068</v>
      </c>
      <c r="AK10">
        <f>[1]!rsi("000300.SH",A10,6,1,1)</f>
        <v>72.617135532686746</v>
      </c>
      <c r="AL10">
        <f>[1]!cci("000300.SH",A10,14,"1",1)</f>
        <v>126.54692056551657</v>
      </c>
      <c r="AM10">
        <f>[1]!dpo("000300.SH",A10,20,"6","1","1",1)</f>
        <v>0</v>
      </c>
      <c r="AN10">
        <f>[1]!roc("000300.SH",A10,"12",6,"1","1",1)</f>
        <v>4.9552663516226652</v>
      </c>
      <c r="AO10">
        <f>[1]!vrsi("000300.SH",A10,6,1)</f>
        <v>33.774935010820435</v>
      </c>
      <c r="AP10">
        <f>[1]!si("000300.SH",A10,"1",1)</f>
        <v>-84.95397163595851</v>
      </c>
      <c r="AQ10">
        <f>[1]!srdm("000300.SH",A10,30,"1","1",1)</f>
        <v>0.74796652879820558</v>
      </c>
      <c r="AR10">
        <f>[1]!vroc("000300.SH",A10,12,1)</f>
        <v>0</v>
      </c>
      <c r="AS10">
        <f>[1]!wr("000300.SH",A10,14,"1",1)</f>
        <v>15.624467333869024</v>
      </c>
      <c r="AT10">
        <f>[1]!arbr("000300.SH",A10,26,"1","1",1)</f>
        <v>197.54054535733664</v>
      </c>
      <c r="AU10">
        <f>[1]!cr("000300.SH",A10,26,"1",1)</f>
        <v>89.950073964496255</v>
      </c>
      <c r="AV10">
        <f>[1]!psy("000300.SH",A10,12,"6","1","1",1)</f>
        <v>58.333333333333336</v>
      </c>
      <c r="AW10">
        <f>[1]!vr("000300.SH",A10,26,1)</f>
        <v>1.0546046455353544</v>
      </c>
      <c r="AX10">
        <f>[1]!wad("000300.SH",A10,30,"1","1",1)</f>
        <v>-371.7229999999995</v>
      </c>
      <c r="AY10">
        <f>[1]!mfi("000300.SH",A10,14,"1",1)</f>
        <v>47.329372939535354</v>
      </c>
      <c r="AZ10">
        <f>[1]!obv("000300.SH",A10,"1","1",1)</f>
        <v>-73656300.239999995</v>
      </c>
      <c r="BA10">
        <f>[1]!pvt("000300.SH",A10,"1",1)</f>
        <v>371055870.83603197</v>
      </c>
      <c r="BB10">
        <f>[1]!sobv("000300.SH",A10,1)</f>
        <v>-6861299706</v>
      </c>
      <c r="BC10">
        <f>[1]!wvad("000300.SH",A10,24,"6","1","1",1)</f>
        <v>315859.20404137613</v>
      </c>
      <c r="BD10">
        <f>[1]!bbiboll("000300.SH",A10,10,"3","1","1",1)</f>
        <v>871.56182291666664</v>
      </c>
      <c r="BE10">
        <f>[1]!boll("000300.SH",A10,26,"2",1,1,1)</f>
        <v>861.98396153846159</v>
      </c>
      <c r="BF10">
        <f>[1]!cdp("000300.SH",A10,"1","1",1)</f>
        <v>892.81674999999996</v>
      </c>
      <c r="BG10">
        <f>[1]!env("000300.SH",A10,"14","1","1",1)</f>
        <v>909.32577000000015</v>
      </c>
      <c r="BH10">
        <f>[1]!mike("000300.SH",A10,12,"1","1",1)</f>
        <v>946.61700000000019</v>
      </c>
      <c r="BI10">
        <f>[1]!volumeratio("000300.SH",A10,5,1)</f>
        <v>0</v>
      </c>
      <c r="BJ10">
        <f>[1]!vma("000300.SH",A10,5,1)</f>
        <v>17614465.199999999</v>
      </c>
      <c r="BK10">
        <f>[1]!vmacd("000300.SH",A10,"12","26",9,"1",1)</f>
        <v>1709410.776605699</v>
      </c>
      <c r="BL10">
        <f>[1]!vosc("000300.SH",A10,"12","26",1)</f>
        <v>14.525992842180052</v>
      </c>
      <c r="BM10">
        <f>[1]!tapi("000300.SH",A10,6,"1",1)</f>
        <v>5917697.8208420249</v>
      </c>
      <c r="BN10">
        <f>[1]!vstd("000300.SH",A10,10,1)</f>
        <v>6127627.5430778442</v>
      </c>
      <c r="BO10">
        <f>[1]!adtm("000300.SH",A10,23,"8","1","1",1)</f>
        <v>-5.8662331240609182E-5</v>
      </c>
      <c r="BP10">
        <f>[1]!mi("000300.SH",A10,12,"1","1",1)</f>
        <v>41.932999999999993</v>
      </c>
      <c r="BQ10">
        <f>[1]!s_techind_rc("000300.SH",A10,50,1)</f>
        <v>100.61182899600458</v>
      </c>
      <c r="BR10">
        <f>[1]!srmi("000300.SH",A10,9,"1",1)</f>
        <v>6.2115780418931621E-2</v>
      </c>
      <c r="BS10">
        <f>[1]!pwmi("000300.SH",A10,7,"1","1",1)</f>
        <v>0.7142857142857143</v>
      </c>
      <c r="BT10">
        <f>[1]!prdstrong("000300.SH",A10,20,"1","1",1)</f>
        <v>0.18181818181818182</v>
      </c>
      <c r="BU10">
        <f>[1]!prdweak("000300.SH",A10,20,"1","1",1)</f>
        <v>0.1111111111111111</v>
      </c>
      <c r="BV10">
        <f>[1]!bottom("000300.SH",A10,125,"5","20","1","1",1)</f>
        <v>0.71245732033403264</v>
      </c>
      <c r="BW10">
        <f>[1]!atr("000300.SH",A10,14,"1","3",3)</f>
        <v>82.133999999999901</v>
      </c>
      <c r="BX10">
        <f>[1]!std("000300.SH",A10,26,"1",1)</f>
        <v>1.3991787321962967</v>
      </c>
      <c r="BY10">
        <f>[1]!vhf("000300.SH",A10,28,"1",1)</f>
        <v>0.35901540768275664</v>
      </c>
      <c r="BZ10">
        <f>[1]!volati("000300.SH",A10,10,"1",1)</f>
        <v>-17.270030142114422</v>
      </c>
      <c r="CA10" s="2">
        <f>[1]!s_mq_close("000300.SH",A10,3)</f>
        <v>888.16399999999999</v>
      </c>
    </row>
    <row r="11" spans="1:79" x14ac:dyDescent="0.25">
      <c r="A11" s="1">
        <v>38595</v>
      </c>
      <c r="B11">
        <f>[1]!s_mq_open("000300.SH",A11,1)</f>
        <v>887.71799999999996</v>
      </c>
      <c r="C11">
        <f>[1]!s_mq_close("000300.SH",A11,1)</f>
        <v>927.91600000000005</v>
      </c>
      <c r="D11">
        <f>[1]!s_mq_high("000300.SH",A11,1)</f>
        <v>959.34299999999996</v>
      </c>
      <c r="E11">
        <f>[1]!s_mq_low("000300.SH",A11,1)</f>
        <v>885.85</v>
      </c>
      <c r="F11">
        <f t="shared" si="0"/>
        <v>1.0806844065345076</v>
      </c>
      <c r="G11">
        <f t="shared" si="1"/>
        <v>0.99789572814790295</v>
      </c>
      <c r="H11">
        <f t="shared" si="2"/>
        <v>1.0452823982390806</v>
      </c>
      <c r="I11">
        <f t="shared" si="2"/>
        <v>1.0338683673953244</v>
      </c>
      <c r="J11">
        <f t="shared" si="3"/>
        <v>0.95466615512611053</v>
      </c>
      <c r="K11">
        <f t="shared" si="4"/>
        <v>1.0829632556301856</v>
      </c>
      <c r="L11">
        <f>[1]!s_mq_volume("000300.SH",A11,1)</f>
        <v>44592117200</v>
      </c>
      <c r="M11">
        <f>[1]!s_mq_amount("000300.SH",A11,1)</f>
        <v>218259053702</v>
      </c>
      <c r="N11">
        <f>[1]!s_mq_pctchange("000016.SH",A11)</f>
        <v>3.5660485498939964</v>
      </c>
      <c r="O11">
        <f>[1]!s_mq_pctchange("000906.SH",A11)</f>
        <v>7.6473734451975472</v>
      </c>
      <c r="P11">
        <f>[1]!s_mq_pctchange("000905.SH",A11)</f>
        <v>13.468532876850258</v>
      </c>
      <c r="Q11">
        <f>[1]!s_val_pe_ttm("000300.SH",A11)</f>
        <v>14.249300003051758</v>
      </c>
      <c r="R11">
        <f>[1]!s_val_pb_lf("000300.SH",A11)</f>
        <v>1.812999963760376</v>
      </c>
      <c r="S11">
        <v>52.6</v>
      </c>
      <c r="T11">
        <v>16</v>
      </c>
      <c r="U11">
        <v>14.96</v>
      </c>
      <c r="V11">
        <v>5.3</v>
      </c>
      <c r="W11">
        <f>[1]!dmi("000300.SH",A11,14,6,1,3,2)</f>
        <v>28.623785469365004</v>
      </c>
      <c r="X11">
        <f>[1]!expma("000300.SH",A11,12,3,2)</f>
        <v>907.34225931346168</v>
      </c>
      <c r="Y11">
        <f>[1]!ma("000300.SH",A11,5,3,1)</f>
        <v>923.70860000000016</v>
      </c>
      <c r="Z11">
        <f>[1]!macd("000300.SH",A11,26,12,9,1,3,1)</f>
        <v>8.2198577484244879</v>
      </c>
      <c r="AA11">
        <f>[1]!bbi("000300.SH",A11,3,"6","12","24","1",1)</f>
        <v>924.84295833333329</v>
      </c>
      <c r="AB11">
        <f>[1]!dma("000300.SH",A11,"10","50",10,"1","1",1)</f>
        <v>32.165340000000015</v>
      </c>
      <c r="AC11">
        <f>[1]!mtm("000300.SH",A11,"6",6,"1","1",3)</f>
        <v>-112.07299999999998</v>
      </c>
      <c r="AD11">
        <f>[1]!priceosc("000300.SH",A11,"26","12","1",1)</f>
        <v>0.62198315265314941</v>
      </c>
      <c r="AE11">
        <f>[1]!sar("000300.SH",A11,4,"2","20","1",1)</f>
        <v>943.64333908372203</v>
      </c>
      <c r="AF11">
        <f>[1]!trix("000300.SH",A11,12,"20","1","1",1)</f>
        <v>0.18334461352115597</v>
      </c>
      <c r="AG11">
        <f>[1]!s_techind_b3612("000300.SH",A11,1,1)</f>
        <v>-4.8100000000000591</v>
      </c>
      <c r="AH11">
        <f>[1]!bias("000300.SH",A11,12,1,1)</f>
        <v>-9.9299662840474853E-2</v>
      </c>
      <c r="AI11">
        <f>[1]!kdj("000300.SH",A11,9,3,3,1,1,1)</f>
        <v>39.895281521560968</v>
      </c>
      <c r="AJ11">
        <f>[1]!slowkd("000300.SH",A11,9,"3","3","5","1","1",1)</f>
        <v>28.073046066356643</v>
      </c>
      <c r="AK11">
        <f>[1]!rsi("000300.SH",A11,6,1,1)</f>
        <v>52.71952203517003</v>
      </c>
      <c r="AL11">
        <f>[1]!cci("000300.SH",A11,14,"1",1)</f>
        <v>-61.387635760749014</v>
      </c>
      <c r="AM11">
        <f>[1]!dpo("000300.SH",A11,20,"6","1","1",1)</f>
        <v>0.55218181818202083</v>
      </c>
      <c r="AN11">
        <f>[1]!roc("000300.SH",A11,"12",6,"1","1",1)</f>
        <v>-2.7853267986866346</v>
      </c>
      <c r="AO11">
        <f>[1]!vrsi("000300.SH",A11,6,1)</f>
        <v>44.400021173619386</v>
      </c>
      <c r="AP11">
        <f>[1]!si("000300.SH",A11,"1",1)</f>
        <v>248.03277879493541</v>
      </c>
      <c r="AQ11">
        <f>[1]!srdm("000300.SH",A11,30,"1","1",1)</f>
        <v>-0.61656359236353786</v>
      </c>
      <c r="AR11">
        <f>[1]!vroc("000300.SH",A11,12,1)</f>
        <v>-28.423651080355928</v>
      </c>
      <c r="AS11">
        <f>[1]!wr("000300.SH",A11,14,"1",1)</f>
        <v>63.798213560698159</v>
      </c>
      <c r="AT11">
        <f>[1]!arbr("000300.SH",A11,26,"1","1",1)</f>
        <v>207.35031233053874</v>
      </c>
      <c r="AU11">
        <f>[1]!cr("000300.SH",A11,26,"1",1)</f>
        <v>142.14664374238828</v>
      </c>
      <c r="AV11">
        <f>[1]!psy("000300.SH",A11,12,"6","1","1",1)</f>
        <v>50</v>
      </c>
      <c r="AW11">
        <f>[1]!vr("000300.SH",A11,26,1)</f>
        <v>1.4003013759564267</v>
      </c>
      <c r="AX11">
        <f>[1]!wad("000300.SH",A11,30,"1","1",1)</f>
        <v>-295.13999999999942</v>
      </c>
      <c r="AY11">
        <f>[1]!mfi("000300.SH",A11,14,"1",1)</f>
        <v>48.840588116408028</v>
      </c>
      <c r="AZ11">
        <f>[1]!obv("000300.SH",A11,"1","1",1)</f>
        <v>23398221.760000002</v>
      </c>
      <c r="BA11">
        <f>[1]!pvt("000300.SH",A11,"1",1)</f>
        <v>409767035.12053311</v>
      </c>
      <c r="BB11">
        <f>[1]!sobv("000300.SH",A11,1)</f>
        <v>2844152494</v>
      </c>
      <c r="BC11">
        <f>[1]!wvad("000300.SH",A11,24,"6","1","1",1)</f>
        <v>57903906.611080639</v>
      </c>
      <c r="BD11">
        <f>[1]!bbiboll("000300.SH",A11,10,"3","1","1",1)</f>
        <v>924.84295833333329</v>
      </c>
      <c r="BE11">
        <f>[1]!boll("000300.SH",A11,26,"2",1,1,1)</f>
        <v>923.06111538461539</v>
      </c>
      <c r="BF11">
        <f>[1]!cdp("000300.SH",A11,"1","1",1)</f>
        <v>915.7014999999999</v>
      </c>
      <c r="BG11">
        <f>[1]!env("000300.SH",A11,"14","1","1",1)</f>
        <v>987.22933428571412</v>
      </c>
      <c r="BH11">
        <f>[1]!mike("000300.SH",A11,12,"1","1",1)</f>
        <v>935.0056666666668</v>
      </c>
      <c r="BI11">
        <f>[1]!volumeratio("000300.SH",A11,5,1)</f>
        <v>0.96740113084273893</v>
      </c>
      <c r="BJ11">
        <f>[1]!vma("000300.SH",A11,5,1)</f>
        <v>14849184.4</v>
      </c>
      <c r="BK11">
        <f>[1]!vmacd("000300.SH",A11,"12","26",9,"1",1)</f>
        <v>-524719.73885575531</v>
      </c>
      <c r="BL11">
        <f>[1]!vosc("000300.SH",A11,"12","26",1)</f>
        <v>-4.464974036306363</v>
      </c>
      <c r="BM11">
        <f>[1]!tapi("000300.SH",A11,6,"1",1)</f>
        <v>6049444.7444870044</v>
      </c>
      <c r="BN11">
        <f>[1]!vstd("000300.SH",A11,10,1)</f>
        <v>5589866.1520272167</v>
      </c>
      <c r="BO11">
        <f>[1]!adtm("000300.SH",A11,23,"8","1","1",1)</f>
        <v>0.62654722903787574</v>
      </c>
      <c r="BP11">
        <f>[1]!mi("000300.SH",A11,12,"1","1",1)</f>
        <v>-26.585999999999899</v>
      </c>
      <c r="BQ11">
        <f>[1]!s_techind_rc("000300.SH",A11,50,1)</f>
        <v>103.02782669328461</v>
      </c>
      <c r="BR11">
        <f>[1]!srmi("000300.SH",A11,9,"1",1)</f>
        <v>7.8078188111855001E-3</v>
      </c>
      <c r="BS11">
        <f>[1]!pwmi("000300.SH",A11,7,"1","1",1)</f>
        <v>0.8571428571428571</v>
      </c>
      <c r="BT11">
        <f>[1]!prdstrong("000300.SH",A11,20,"1","1",1)</f>
        <v>0</v>
      </c>
      <c r="BU11">
        <f>[1]!prdweak("000300.SH",A11,20,"1","1",1)</f>
        <v>8.3333333333333329E-2</v>
      </c>
      <c r="BV11">
        <f>[1]!bottom("000300.SH",A11,125,"5","20","1","1",1)</f>
        <v>0.79606625258799169</v>
      </c>
      <c r="BW11">
        <f>[1]!atr("000300.SH",A11,14,"1","3",3)</f>
        <v>73.492999999999938</v>
      </c>
      <c r="BX11">
        <f>[1]!std("000300.SH",A11,26,"1",1)</f>
        <v>1.2381927782764106</v>
      </c>
      <c r="BY11">
        <f>[1]!vhf("000300.SH",A11,28,"1",1)</f>
        <v>0.3764046459810263</v>
      </c>
      <c r="BZ11">
        <f>[1]!volati("000300.SH",A11,10,"1",1)</f>
        <v>-20.88683933589817</v>
      </c>
      <c r="CA11" s="2">
        <f>[1]!s_mq_close("000300.SH",A11,3)</f>
        <v>927.91600000000005</v>
      </c>
    </row>
    <row r="12" spans="1:79" x14ac:dyDescent="0.25">
      <c r="A12" s="1">
        <v>38625</v>
      </c>
      <c r="B12">
        <f>[1]!s_mq_open("000300.SH",A12,1)</f>
        <v>928.52</v>
      </c>
      <c r="C12">
        <f>[1]!s_mq_close("000300.SH",A12,1)</f>
        <v>917.39200000000005</v>
      </c>
      <c r="D12">
        <f>[1]!s_mq_high("000300.SH",A12,1)</f>
        <v>971.98699999999997</v>
      </c>
      <c r="E12">
        <f>[1]!s_mq_low("000300.SH",A12,1)</f>
        <v>901.38199999999995</v>
      </c>
      <c r="F12">
        <f t="shared" si="0"/>
        <v>1.0468132081161419</v>
      </c>
      <c r="G12">
        <f t="shared" si="1"/>
        <v>0.97077284280360143</v>
      </c>
      <c r="H12">
        <f t="shared" si="2"/>
        <v>0.98801533623400684</v>
      </c>
      <c r="I12">
        <f t="shared" si="2"/>
        <v>1.0595110923138635</v>
      </c>
      <c r="J12">
        <f t="shared" si="3"/>
        <v>0.98254835446570266</v>
      </c>
      <c r="K12">
        <f t="shared" si="4"/>
        <v>1.078329720362732</v>
      </c>
      <c r="L12">
        <f>[1]!s_mq_volume("000300.SH",A12,1)</f>
        <v>34809725600</v>
      </c>
      <c r="M12">
        <f>[1]!s_mq_amount("000300.SH",A12,1)</f>
        <v>170709757748</v>
      </c>
      <c r="N12">
        <f>[1]!s_mq_pctchange("000016.SH",A12)</f>
        <v>-2.8286328213478873</v>
      </c>
      <c r="O12">
        <f>[1]!s_mq_pctchange("000906.SH",A12)</f>
        <v>-4.0216702297257712E-2</v>
      </c>
      <c r="P12">
        <f>[1]!s_mq_pctchange("000905.SH",A12)</f>
        <v>2.8831841276377279</v>
      </c>
      <c r="Q12">
        <f>[1]!s_val_pe_ttm("000300.SH",A12)</f>
        <v>13.976900100708008</v>
      </c>
      <c r="R12">
        <f>[1]!s_val_pb_lf("000300.SH",A12)</f>
        <v>1.7834999561309814</v>
      </c>
      <c r="S12">
        <v>55.1</v>
      </c>
      <c r="T12">
        <v>16.5</v>
      </c>
      <c r="U12">
        <v>15.17</v>
      </c>
      <c r="V12">
        <v>4.5</v>
      </c>
      <c r="W12">
        <f>[1]!dmi("000300.SH",A12,14,6,1,3,2)</f>
        <v>29.051405743574279</v>
      </c>
      <c r="X12">
        <f>[1]!expma("000300.SH",A12,12,3,2)</f>
        <v>922.12377748007384</v>
      </c>
      <c r="Y12">
        <f>[1]!ma("000300.SH",A12,5,3,1)</f>
        <v>911.95699999999999</v>
      </c>
      <c r="Z12">
        <f>[1]!macd("000300.SH",A12,26,12,9,1,3,1)</f>
        <v>-5.1343469123905834</v>
      </c>
      <c r="AA12">
        <f>[1]!bbi("000300.SH",A12,3,"6","12","24","1",1)</f>
        <v>925.07168750000005</v>
      </c>
      <c r="AB12">
        <f>[1]!dma("000300.SH",A12,"10","50",10,"1","1",1)</f>
        <v>-1.7130599999999276</v>
      </c>
      <c r="AC12">
        <f>[1]!mtm("000300.SH",A12,"6",6,"1","1",3)</f>
        <v>-24.810999999999922</v>
      </c>
      <c r="AD12">
        <f>[1]!priceosc("000300.SH",A12,"26","12","1",1)</f>
        <v>-0.52694627882504252</v>
      </c>
      <c r="AE12">
        <f>[1]!sar("000300.SH",A12,4,"2","20","1",1)</f>
        <v>947.98132403970101</v>
      </c>
      <c r="AF12">
        <f>[1]!trix("000300.SH",A12,12,"20","1","1",1)</f>
        <v>-6.1020821677054998E-2</v>
      </c>
      <c r="AG12">
        <f>[1]!s_techind_b3612("000300.SH",A12,1,1)</f>
        <v>-0.2944999999999709</v>
      </c>
      <c r="AH12">
        <f>[1]!bias("000300.SH",A12,12,1,1)</f>
        <v>-1.8286893550241796</v>
      </c>
      <c r="AI12">
        <f>[1]!kdj("000300.SH",A12,9,3,3,1,1,1)</f>
        <v>17.248477577340562</v>
      </c>
      <c r="AJ12">
        <f>[1]!slowkd("000300.SH",A12,9,"3","3","5","1","1",1)</f>
        <v>9.4231517024995384</v>
      </c>
      <c r="AK12">
        <f>[1]!rsi("000300.SH",A12,6,1,1)</f>
        <v>38.930462939807029</v>
      </c>
      <c r="AL12">
        <f>[1]!cci("000300.SH",A12,14,"1",1)</f>
        <v>-63.210036328816365</v>
      </c>
      <c r="AM12">
        <f>[1]!dpo("000300.SH",A12,20,"6","1","1",1)</f>
        <v>-13.896272727272731</v>
      </c>
      <c r="AN12">
        <f>[1]!roc("000300.SH",A12,"12",6,"1","1",1)</f>
        <v>-5.4423192086522922</v>
      </c>
      <c r="AO12">
        <f>[1]!vrsi("000300.SH",A12,6,1)</f>
        <v>26.974217346035772</v>
      </c>
      <c r="AP12">
        <f>[1]!si("000300.SH",A12,"1",1)</f>
        <v>33.573545440099672</v>
      </c>
      <c r="AQ12">
        <f>[1]!srdm("000300.SH",A12,30,"1","1",1)</f>
        <v>-0.82544724429524485</v>
      </c>
      <c r="AR12">
        <f>[1]!vroc("000300.SH",A12,12,1)</f>
        <v>-54.898778657952228</v>
      </c>
      <c r="AS12">
        <f>[1]!wr("000300.SH",A12,14,"1",1)</f>
        <v>77.324552085546202</v>
      </c>
      <c r="AT12">
        <f>[1]!arbr("000300.SH",A12,26,"1","1",1)</f>
        <v>137.5626166259425</v>
      </c>
      <c r="AU12">
        <f>[1]!cr("000300.SH",A12,26,"1",1)</f>
        <v>81.318420695990341</v>
      </c>
      <c r="AV12">
        <f>[1]!psy("000300.SH",A12,12,"6","1","1",1)</f>
        <v>41.666666666666671</v>
      </c>
      <c r="AW12">
        <f>[1]!vr("000300.SH",A12,26,1)</f>
        <v>1.0228883770186425</v>
      </c>
      <c r="AX12">
        <f>[1]!wad("000300.SH",A12,30,"1","1",1)</f>
        <v>-296.00199999999938</v>
      </c>
      <c r="AY12">
        <f>[1]!mfi("000300.SH",A12,14,"1",1)</f>
        <v>47.232845236751075</v>
      </c>
      <c r="AZ12">
        <f>[1]!obv("000300.SH",A12,"1","1",1)</f>
        <v>62343779.759999998</v>
      </c>
      <c r="BA12">
        <f>[1]!pvt("000300.SH",A12,"1",1)</f>
        <v>400232447.04121578</v>
      </c>
      <c r="BB12">
        <f>[1]!sobv("000300.SH",A12,1)</f>
        <v>6174247694</v>
      </c>
      <c r="BC12">
        <f>[1]!wvad("000300.SH",A12,24,"6","1","1",1)</f>
        <v>23450183.360279445</v>
      </c>
      <c r="BD12">
        <f>[1]!bbiboll("000300.SH",A12,10,"3","1","1",1)</f>
        <v>925.07168750000005</v>
      </c>
      <c r="BE12">
        <f>[1]!boll("000300.SH",A12,26,"2",1,1,1)</f>
        <v>939.40496153846175</v>
      </c>
      <c r="BF12">
        <f>[1]!cdp("000300.SH",A12,"1","1",1)</f>
        <v>913.05124999999998</v>
      </c>
      <c r="BG12">
        <f>[1]!env("000300.SH",A12,"14","1","1",1)</f>
        <v>995.47144000000014</v>
      </c>
      <c r="BH12">
        <f>[1]!mike("000300.SH",A12,12,"1","1",1)</f>
        <v>931.62200000000018</v>
      </c>
      <c r="BI12">
        <f>[1]!volumeratio("000300.SH",A12,5,1)</f>
        <v>0.8612290280822934</v>
      </c>
      <c r="BJ12">
        <f>[1]!vma("000300.SH",A12,5,1)</f>
        <v>9942603.5999999996</v>
      </c>
      <c r="BK12">
        <f>[1]!vmacd("000300.SH",A12,"12","26",9,"1",1)</f>
        <v>-2045369.4769152927</v>
      </c>
      <c r="BL12">
        <f>[1]!vosc("000300.SH",A12,"12","26",1)</f>
        <v>-15.935734312664685</v>
      </c>
      <c r="BM12">
        <f>[1]!tapi("000300.SH",A12,6,"1",1)</f>
        <v>3919532.539411949</v>
      </c>
      <c r="BN12">
        <f>[1]!vstd("000300.SH",A12,10,1)</f>
        <v>4068139.3505684044</v>
      </c>
      <c r="BO12">
        <f>[1]!adtm("000300.SH",A12,23,"8","1","1",1)</f>
        <v>0.34642890391597764</v>
      </c>
      <c r="BP12">
        <f>[1]!mi("000300.SH",A12,12,"1","1",1)</f>
        <v>-52.800999999999931</v>
      </c>
      <c r="BQ12">
        <f>[1]!s_techind_rc("000300.SH",A12,50,1)</f>
        <v>106.71158192517562</v>
      </c>
      <c r="BR12">
        <f>[1]!srmi("000300.SH",A12,9,"1",1)</f>
        <v>-5.5341373401871535E-2</v>
      </c>
      <c r="BS12">
        <f>[1]!pwmi("000300.SH",A12,7,"1","1",1)</f>
        <v>0.8571428571428571</v>
      </c>
      <c r="BT12">
        <f>[1]!prdstrong("000300.SH",A12,20,"1","1",1)</f>
        <v>0.16666666666666666</v>
      </c>
      <c r="BU12">
        <f>[1]!prdweak("000300.SH",A12,20,"1","1",1)</f>
        <v>0</v>
      </c>
      <c r="BV12">
        <f>[1]!bottom("000300.SH",A12,125,"5","20","1","1",1)</f>
        <v>0.89393939393939392</v>
      </c>
      <c r="BW12">
        <f>[1]!atr("000300.SH",A12,14,"1","3",3)</f>
        <v>70.605000000000018</v>
      </c>
      <c r="BX12">
        <f>[1]!std("000300.SH",A12,26,"1",1)</f>
        <v>1.1035591691533428</v>
      </c>
      <c r="BY12">
        <f>[1]!vhf("000300.SH",A12,28,"1",1)</f>
        <v>0.31347995908118664</v>
      </c>
      <c r="BZ12">
        <f>[1]!volati("000300.SH",A12,10,"1",1)</f>
        <v>9.4400842726408776</v>
      </c>
      <c r="CA12" s="2">
        <f>[1]!s_mq_close("000300.SH",A12,3)</f>
        <v>917.39200000000005</v>
      </c>
    </row>
    <row r="13" spans="1:79" x14ac:dyDescent="0.25">
      <c r="A13" s="1">
        <v>38656</v>
      </c>
      <c r="B13">
        <f>[1]!s_mq_open("000300.SH",A13,1)</f>
        <v>917.21100000000001</v>
      </c>
      <c r="C13">
        <f>[1]!s_mq_close("000300.SH",A13,1)</f>
        <v>876.28200000000004</v>
      </c>
      <c r="D13">
        <f>[1]!s_mq_high("000300.SH",A13,1)</f>
        <v>926.09400000000005</v>
      </c>
      <c r="E13">
        <f>[1]!s_mq_low("000300.SH",A13,1)</f>
        <v>859.69200000000001</v>
      </c>
      <c r="F13">
        <f t="shared" si="0"/>
        <v>1.0096847944475154</v>
      </c>
      <c r="G13">
        <f t="shared" si="1"/>
        <v>0.93728923879020198</v>
      </c>
      <c r="H13">
        <f t="shared" si="2"/>
        <v>0.95537667995695652</v>
      </c>
      <c r="I13">
        <f t="shared" si="2"/>
        <v>1.0568447143727704</v>
      </c>
      <c r="J13">
        <f t="shared" si="3"/>
        <v>0.98106773846775353</v>
      </c>
      <c r="K13">
        <f t="shared" si="4"/>
        <v>1.0772392903504977</v>
      </c>
      <c r="L13">
        <f>[1]!s_mq_volume("000300.SH",A13,1)</f>
        <v>17192874700</v>
      </c>
      <c r="M13">
        <f>[1]!s_mq_amount("000300.SH",A13,1)</f>
        <v>87185076506</v>
      </c>
      <c r="N13">
        <f>[1]!s_mq_pctchange("000016.SH",A13)</f>
        <v>-4.3360314092322554</v>
      </c>
      <c r="O13">
        <f>[1]!s_mq_pctchange("000906.SH",A13)</f>
        <v>-4.8303977817304773</v>
      </c>
      <c r="P13">
        <f>[1]!s_mq_pctchange("000905.SH",A13)</f>
        <v>-4.6980537291735907</v>
      </c>
      <c r="Q13">
        <f>[1]!s_val_pe_ttm("000300.SH",A13)</f>
        <v>13.509599685668945</v>
      </c>
      <c r="R13">
        <f>[1]!s_val_pb_lf("000300.SH",A13)</f>
        <v>1.6190999746322632</v>
      </c>
      <c r="S13">
        <v>54.1</v>
      </c>
      <c r="T13">
        <v>16.100000000000001</v>
      </c>
      <c r="U13">
        <v>15.32</v>
      </c>
      <c r="V13">
        <v>4</v>
      </c>
      <c r="W13">
        <f>[1]!dmi("000300.SH",A13,14,6,1,3,2)</f>
        <v>29.005032105827372</v>
      </c>
      <c r="X13">
        <f>[1]!expma("000300.SH",A13,12,3,2)</f>
        <v>904.42744778144197</v>
      </c>
      <c r="Y13">
        <f>[1]!ma("000300.SH",A13,5,3,1)</f>
        <v>877.99040000000002</v>
      </c>
      <c r="Z13">
        <f>[1]!macd("000300.SH",A13,26,12,9,1,3,1)</f>
        <v>-13.991033729098604</v>
      </c>
      <c r="AA13">
        <f>[1]!bbi("000300.SH",A13,3,"6","12","24","1",1)</f>
        <v>888.22316666666666</v>
      </c>
      <c r="AB13">
        <f>[1]!dma("000300.SH",A13,"10","50",10,"1","1",1)</f>
        <v>-34.869359999999915</v>
      </c>
      <c r="AC13">
        <f>[1]!mtm("000300.SH",A13,"6",6,"1","1",3)</f>
        <v>-56.112999999999943</v>
      </c>
      <c r="AD13">
        <f>[1]!priceosc("000300.SH",A13,"26","12","1",1)</f>
        <v>-1.9623303862988712</v>
      </c>
      <c r="AE13">
        <f>[1]!sar("000300.SH",A13,4,"2","20","1",1)</f>
        <v>885.84087833599995</v>
      </c>
      <c r="AF13">
        <f>[1]!trix("000300.SH",A13,12,"20","1","1",1)</f>
        <v>-0.23165536207225995</v>
      </c>
      <c r="AG13">
        <f>[1]!s_techind_b3612("000300.SH",A13,1,1)</f>
        <v>-9.4806666666665933</v>
      </c>
      <c r="AH13">
        <f>[1]!bias("000300.SH",A13,12,1,1)</f>
        <v>-1.7666411882709998</v>
      </c>
      <c r="AI13">
        <f>[1]!kdj("000300.SH",A13,9,3,3,1,1,1)</f>
        <v>23.459320538480295</v>
      </c>
      <c r="AJ13">
        <f>[1]!slowkd("000300.SH",A13,9,"3","3","5","1","1",1)</f>
        <v>15.124027982882124</v>
      </c>
      <c r="AK13">
        <f>[1]!rsi("000300.SH",A13,6,1,1)</f>
        <v>32.630910343262279</v>
      </c>
      <c r="AL13">
        <f>[1]!cci("000300.SH",A13,14,"1",1)</f>
        <v>-122.29936590651003</v>
      </c>
      <c r="AM13">
        <f>[1]!dpo("000300.SH",A13,20,"6","1","1",1)</f>
        <v>-14.596727272727207</v>
      </c>
      <c r="AN13">
        <f>[1]!roc("000300.SH",A13,"12",6,"1","1",1)</f>
        <v>-4.3881117164339498</v>
      </c>
      <c r="AO13">
        <f>[1]!vrsi("000300.SH",A13,6,1)</f>
        <v>43.371497215622455</v>
      </c>
      <c r="AP13">
        <f>[1]!si("000300.SH",A13,"1",1)</f>
        <v>43.250648064481567</v>
      </c>
      <c r="AQ13">
        <f>[1]!srdm("000300.SH",A13,30,"1","1",1)</f>
        <v>-0.55733338006694599</v>
      </c>
      <c r="AR13">
        <f>[1]!vroc("000300.SH",A13,12,1)</f>
        <v>-3.5576361190384542</v>
      </c>
      <c r="AS13">
        <f>[1]!wr("000300.SH",A13,14,"1",1)</f>
        <v>75.01581277672355</v>
      </c>
      <c r="AT13">
        <f>[1]!arbr("000300.SH",A13,26,"1","1",1)</f>
        <v>99.740015282255385</v>
      </c>
      <c r="AU13">
        <f>[1]!cr("000300.SH",A13,26,"1",1)</f>
        <v>30.839224555210297</v>
      </c>
      <c r="AV13">
        <f>[1]!psy("000300.SH",A13,12,"6","1","1",1)</f>
        <v>58.333333333333336</v>
      </c>
      <c r="AW13">
        <f>[1]!vr("000300.SH",A13,26,1)</f>
        <v>0.86049634910986061</v>
      </c>
      <c r="AX13">
        <f>[1]!wad("000300.SH",A13,30,"1","1",1)</f>
        <v>-320.30899999999906</v>
      </c>
      <c r="AY13">
        <f>[1]!mfi("000300.SH",A13,14,"1",1)</f>
        <v>44.810607999470243</v>
      </c>
      <c r="AZ13">
        <f>[1]!obv("000300.SH",A13,"1","1",1)</f>
        <v>64171028.759999998</v>
      </c>
      <c r="BA13">
        <f>[1]!pvt("000300.SH",A13,"1",1)</f>
        <v>348486562.85856688</v>
      </c>
      <c r="BB13">
        <f>[1]!sobv("000300.SH",A13,1)</f>
        <v>6356972594</v>
      </c>
      <c r="BC13">
        <f>[1]!wvad("000300.SH",A13,24,"6","1","1",1)</f>
        <v>-46201720.659566358</v>
      </c>
      <c r="BD13">
        <f>[1]!bbiboll("000300.SH",A13,10,"3","1","1",1)</f>
        <v>888.22316666666666</v>
      </c>
      <c r="BE13">
        <f>[1]!boll("000300.SH",A13,26,"2",1,1,1)</f>
        <v>909.54596153846148</v>
      </c>
      <c r="BF13">
        <f>[1]!cdp("000300.SH",A13,"1","1",1)</f>
        <v>868.83900000000006</v>
      </c>
      <c r="BG13">
        <f>[1]!env("000300.SH",A13,"14","1","1",1)</f>
        <v>949.79619142857132</v>
      </c>
      <c r="BH13">
        <f>[1]!mike("000300.SH",A13,12,"1","1",1)</f>
        <v>887.53733333333344</v>
      </c>
      <c r="BI13">
        <f>[1]!volumeratio("000300.SH",A13,5,1)</f>
        <v>0.9245201125253999</v>
      </c>
      <c r="BJ13">
        <f>[1]!vma("000300.SH",A13,5,1)</f>
        <v>11541227.800000001</v>
      </c>
      <c r="BK13">
        <f>[1]!vmacd("000300.SH",A13,"12","26",9,"1",1)</f>
        <v>-838983.98269838095</v>
      </c>
      <c r="BL13">
        <f>[1]!vosc("000300.SH",A13,"12","26",1)</f>
        <v>-4.4589476593344219</v>
      </c>
      <c r="BM13">
        <f>[1]!tapi("000300.SH",A13,6,"1",1)</f>
        <v>4533971.801317146</v>
      </c>
      <c r="BN13">
        <f>[1]!vstd("000300.SH",A13,10,1)</f>
        <v>967867.72666613793</v>
      </c>
      <c r="BO13">
        <f>[1]!adtm("000300.SH",A13,23,"8","1","1",1)</f>
        <v>-0.31165454726566205</v>
      </c>
      <c r="BP13">
        <f>[1]!mi("000300.SH",A13,12,"1","1",1)</f>
        <v>-40.216999999999985</v>
      </c>
      <c r="BQ13">
        <f>[1]!s_techind_rc("000300.SH",A13,50,1)</f>
        <v>91.805150748767431</v>
      </c>
      <c r="BR13">
        <f>[1]!srmi("000300.SH",A13,9,"1",1)</f>
        <v>-2.8906230952850557E-2</v>
      </c>
      <c r="BS13">
        <f>[1]!pwmi("000300.SH",A13,7,"1","1",1)</f>
        <v>0.8571428571428571</v>
      </c>
      <c r="BT13">
        <f>[1]!prdstrong("000300.SH",A13,20,"1","1",1)</f>
        <v>0.18181818181818182</v>
      </c>
      <c r="BU13">
        <f>[1]!prdweak("000300.SH",A13,20,"1","1",1)</f>
        <v>0</v>
      </c>
      <c r="BV13">
        <f>[1]!bottom("000300.SH",A13,125,"5","20","1","1",1)</f>
        <v>0.94730616605616613</v>
      </c>
      <c r="BW13">
        <f>[1]!atr("000300.SH",A13,14,"1","3",3)</f>
        <v>66.402000000000044</v>
      </c>
      <c r="BX13">
        <f>[1]!std("000300.SH",A13,26,"1",1)</f>
        <v>1.0086217507207953</v>
      </c>
      <c r="BY13">
        <f>[1]!vhf("000300.SH",A13,28,"1",1)</f>
        <v>0.49716098944686188</v>
      </c>
      <c r="BZ13">
        <f>[1]!volati("000300.SH",A13,10,"1",1)</f>
        <v>12.328717994606576</v>
      </c>
      <c r="CA13" s="2">
        <f>[1]!s_mq_close("000300.SH",A13,3)</f>
        <v>876.28200000000004</v>
      </c>
    </row>
    <row r="14" spans="1:79" x14ac:dyDescent="0.25">
      <c r="A14" s="1">
        <v>38686</v>
      </c>
      <c r="B14">
        <f>[1]!s_mq_open("000300.SH",A14,1)</f>
        <v>875.95600000000002</v>
      </c>
      <c r="C14">
        <f>[1]!s_mq_close("000300.SH",A14,1)</f>
        <v>873.82500000000005</v>
      </c>
      <c r="D14">
        <f>[1]!s_mq_high("000300.SH",A14,1)</f>
        <v>886.74300000000005</v>
      </c>
      <c r="E14">
        <f>[1]!s_mq_low("000300.SH",A14,1)</f>
        <v>847.49</v>
      </c>
      <c r="F14">
        <f t="shared" si="0"/>
        <v>1.0123145454794533</v>
      </c>
      <c r="G14">
        <f t="shared" si="1"/>
        <v>0.96750293393732101</v>
      </c>
      <c r="H14">
        <f t="shared" si="2"/>
        <v>0.99756722940421672</v>
      </c>
      <c r="I14">
        <f t="shared" si="2"/>
        <v>1.0147832804051153</v>
      </c>
      <c r="J14">
        <f t="shared" si="3"/>
        <v>0.96986238663347923</v>
      </c>
      <c r="K14">
        <f t="shared" si="4"/>
        <v>1.0463167706993592</v>
      </c>
      <c r="L14">
        <f>[1]!s_mq_volume("000300.SH",A14,1)</f>
        <v>22922599600</v>
      </c>
      <c r="M14">
        <f>[1]!s_mq_amount("000300.SH",A14,1)</f>
        <v>104333224479</v>
      </c>
      <c r="N14">
        <f>[1]!s_mq_pctchange("000016.SH",A14)</f>
        <v>5.1894067612434647E-2</v>
      </c>
      <c r="O14">
        <f>[1]!s_mq_pctchange("000906.SH",A14)</f>
        <v>-0.3565849351354955</v>
      </c>
      <c r="P14">
        <f>[1]!s_mq_pctchange("000905.SH",A14)</f>
        <v>0.10148927363367033</v>
      </c>
      <c r="Q14">
        <f>[1]!s_val_pe_ttm("000300.SH",A14)</f>
        <v>13.452799797058105</v>
      </c>
      <c r="R14">
        <f>[1]!s_val_pb_lf("000300.SH",A14)</f>
        <v>1.6130000352859497</v>
      </c>
      <c r="S14">
        <v>54.1</v>
      </c>
      <c r="T14">
        <v>16.600000000000001</v>
      </c>
      <c r="U14">
        <v>15.43</v>
      </c>
      <c r="V14">
        <v>3.2</v>
      </c>
      <c r="W14">
        <f>[1]!dmi("000300.SH",A14,14,6,1,3,2)</f>
        <v>10.97343607671289</v>
      </c>
      <c r="X14">
        <f>[1]!expma("000300.SH",A14,12,3,2)</f>
        <v>891.09960213250793</v>
      </c>
      <c r="Y14">
        <f>[1]!ma("000300.SH",A14,5,3,1)</f>
        <v>878.18000000000006</v>
      </c>
      <c r="Z14">
        <f>[1]!macd("000300.SH",A14,26,12,9,1,3,1)</f>
        <v>-4.299676144551654</v>
      </c>
      <c r="AA14">
        <f>[1]!bbi("000300.SH",A14,3,"6","12","24","1",1)</f>
        <v>875.07284375000006</v>
      </c>
      <c r="AB14">
        <f>[1]!dma("000300.SH",A14,"10","50",10,"1","1",1)</f>
        <v>-19.584359999999947</v>
      </c>
      <c r="AC14">
        <f>[1]!mtm("000300.SH",A14,"6",6,"1","1",3)</f>
        <v>17.879000000000019</v>
      </c>
      <c r="AD14">
        <f>[1]!priceosc("000300.SH",A14,"26","12","1",1)</f>
        <v>3.9395926197253756E-3</v>
      </c>
      <c r="AE14">
        <f>[1]!sar("000300.SH",A14,4,"2","20","1",1)</f>
        <v>854.65618737155899</v>
      </c>
      <c r="AF14">
        <f>[1]!trix("000300.SH",A14,12,"20","1","1",1)</f>
        <v>-7.0330928210350752E-2</v>
      </c>
      <c r="AG14">
        <f>[1]!s_techind_b3612("000300.SH",A14,1,1)</f>
        <v>-2.7541666666667197</v>
      </c>
      <c r="AH14">
        <f>[1]!bias("000300.SH",A14,12,1,1)</f>
        <v>6.0084289674954402E-3</v>
      </c>
      <c r="AI14">
        <f>[1]!kdj("000300.SH",A14,9,3,3,1,1,1)</f>
        <v>61.523465655220555</v>
      </c>
      <c r="AJ14">
        <f>[1]!slowkd("000300.SH",A14,9,"3","3","5","1","1",1)</f>
        <v>73.302302039805156</v>
      </c>
      <c r="AK14">
        <f>[1]!rsi("000300.SH",A14,6,1,1)</f>
        <v>47.100959567935924</v>
      </c>
      <c r="AL14">
        <f>[1]!cci("000300.SH",A14,14,"1",1)</f>
        <v>0.14282070900455499</v>
      </c>
      <c r="AM14">
        <f>[1]!dpo("000300.SH",A14,20,"6","1","1",1)</f>
        <v>-1.5054545454546542</v>
      </c>
      <c r="AN14">
        <f>[1]!roc("000300.SH",A14,"12",6,"1","1",1)</f>
        <v>1.3542902676915527</v>
      </c>
      <c r="AO14">
        <f>[1]!vrsi("000300.SH",A14,6,1)</f>
        <v>39.330742160249081</v>
      </c>
      <c r="AP14">
        <f>[1]!si("000300.SH",A14,"1",1)</f>
        <v>-33.979258870596539</v>
      </c>
      <c r="AQ14">
        <f>[1]!srdm("000300.SH",A14,30,"1","1",1)</f>
        <v>0.52107160131687513</v>
      </c>
      <c r="AR14">
        <f>[1]!vroc("000300.SH",A14,12,1)</f>
        <v>28.207205923011934</v>
      </c>
      <c r="AS14">
        <f>[1]!wr("000300.SH",A14,14,"1",1)</f>
        <v>32.909586528418188</v>
      </c>
      <c r="AT14">
        <f>[1]!arbr("000300.SH",A14,26,"1","1",1)</f>
        <v>152.58481326330815</v>
      </c>
      <c r="AU14">
        <f>[1]!cr("000300.SH",A14,26,"1",1)</f>
        <v>64.864680944976584</v>
      </c>
      <c r="AV14">
        <f>[1]!psy("000300.SH",A14,12,"6","1","1",1)</f>
        <v>66.666666666666657</v>
      </c>
      <c r="AW14">
        <f>[1]!vr("000300.SH",A14,26,1)</f>
        <v>1.140148083993203</v>
      </c>
      <c r="AX14">
        <f>[1]!wad("000300.SH",A14,30,"1","1",1)</f>
        <v>-299.00299999999925</v>
      </c>
      <c r="AY14">
        <f>[1]!mfi("000300.SH",A14,14,"1",1)</f>
        <v>41.778543017357023</v>
      </c>
      <c r="AZ14">
        <f>[1]!obv("000300.SH",A14,"1","1",1)</f>
        <v>84014792.760000005</v>
      </c>
      <c r="BA14">
        <f>[1]!pvt("000300.SH",A14,"1",1)</f>
        <v>368632777.96636474</v>
      </c>
      <c r="BB14">
        <f>[1]!sobv("000300.SH",A14,1)</f>
        <v>8341348994</v>
      </c>
      <c r="BC14">
        <f>[1]!wvad("000300.SH",A14,24,"6","1","1",1)</f>
        <v>21268123.931057453</v>
      </c>
      <c r="BD14">
        <f>[1]!bbiboll("000300.SH",A14,10,"3","1","1",1)</f>
        <v>875.07284375000006</v>
      </c>
      <c r="BE14">
        <f>[1]!boll("000300.SH",A14,26,"2",1,1,1)</f>
        <v>873.73807692307696</v>
      </c>
      <c r="BF14">
        <f>[1]!cdp("000300.SH",A14,"1","1",1)</f>
        <v>873.10950000000003</v>
      </c>
      <c r="BG14">
        <f>[1]!env("000300.SH",A14,"14","1","1",1)</f>
        <v>924.63868142857132</v>
      </c>
      <c r="BH14">
        <f>[1]!mike("000300.SH",A14,12,"1","1",1)</f>
        <v>895.67133333333345</v>
      </c>
      <c r="BI14">
        <f>[1]!volumeratio("000300.SH",A14,5,1)</f>
        <v>0.72173530604144898</v>
      </c>
      <c r="BJ14">
        <f>[1]!vma("000300.SH",A14,5,1)</f>
        <v>10765604.199999999</v>
      </c>
      <c r="BK14">
        <f>[1]!vmacd("000300.SH",A14,"12","26",9,"1",1)</f>
        <v>-391719.33444474102</v>
      </c>
      <c r="BL14">
        <f>[1]!vosc("000300.SH",A14,"12","26",1)</f>
        <v>0.83799115549367342</v>
      </c>
      <c r="BM14">
        <f>[1]!tapi("000300.SH",A14,6,"1",1)</f>
        <v>3344833.7646837286</v>
      </c>
      <c r="BN14">
        <f>[1]!vstd("000300.SH",A14,10,1)</f>
        <v>3060722.4026996559</v>
      </c>
      <c r="BO14">
        <f>[1]!adtm("000300.SH",A14,23,"8","1","1",1)</f>
        <v>0.23375127942682034</v>
      </c>
      <c r="BP14">
        <f>[1]!mi("000300.SH",A14,12,"1","1",1)</f>
        <v>11.676000000000045</v>
      </c>
      <c r="BQ14">
        <f>[1]!s_techind_rc("000300.SH",A14,50,1)</f>
        <v>90.06713097290951</v>
      </c>
      <c r="BR14">
        <f>[1]!srmi("000300.SH",A14,9,"1",1)</f>
        <v>1.2779446685549199E-2</v>
      </c>
      <c r="BS14">
        <f>[1]!pwmi("000300.SH",A14,7,"1","1",1)</f>
        <v>1</v>
      </c>
      <c r="BT14">
        <f>[1]!prdstrong("000300.SH",A14,20,"1","1",1)</f>
        <v>0</v>
      </c>
      <c r="BU14">
        <f>[1]!prdweak("000300.SH",A14,20,"1","1",1)</f>
        <v>0.16666666666666666</v>
      </c>
      <c r="BV14">
        <f>[1]!bottom("000300.SH",A14,125,"5","20","1","1",1)</f>
        <v>1.016338881754006</v>
      </c>
      <c r="BW14">
        <f>[1]!atr("000300.SH",A14,14,"1","3",3)</f>
        <v>39.253000000000043</v>
      </c>
      <c r="BX14">
        <f>[1]!std("000300.SH",A14,26,"1",1)</f>
        <v>0.96405956685702476</v>
      </c>
      <c r="BY14">
        <f>[1]!vhf("000300.SH",A14,28,"1",1)</f>
        <v>0.27700580960661941</v>
      </c>
      <c r="BZ14">
        <f>[1]!volati("000300.SH",A14,10,"1",1)</f>
        <v>-17.461516077654007</v>
      </c>
      <c r="CA14" s="2">
        <f>[1]!s_mq_close("000300.SH",A14,3)</f>
        <v>873.82500000000005</v>
      </c>
    </row>
    <row r="15" spans="1:79" x14ac:dyDescent="0.25">
      <c r="A15" s="1">
        <v>38717</v>
      </c>
      <c r="B15">
        <f>[1]!s_mq_open("000300.SH",A15,1)</f>
        <v>873.47400000000005</v>
      </c>
      <c r="C15">
        <f>[1]!s_mq_close("000300.SH",A15,1)</f>
        <v>923.45100000000002</v>
      </c>
      <c r="D15">
        <f>[1]!s_mq_high("000300.SH",A15,1)</f>
        <v>933.99900000000002</v>
      </c>
      <c r="E15">
        <f>[1]!s_mq_low("000300.SH",A15,1)</f>
        <v>855.71500000000003</v>
      </c>
      <c r="F15">
        <f t="shared" si="0"/>
        <v>1.0692922742978039</v>
      </c>
      <c r="G15">
        <f t="shared" si="1"/>
        <v>0.97966854193713837</v>
      </c>
      <c r="H15">
        <f t="shared" si="2"/>
        <v>1.0572163567547517</v>
      </c>
      <c r="I15">
        <f t="shared" si="2"/>
        <v>1.0114223710841181</v>
      </c>
      <c r="J15">
        <f t="shared" si="3"/>
        <v>0.92664905880225368</v>
      </c>
      <c r="K15">
        <f t="shared" si="4"/>
        <v>1.0914837299801921</v>
      </c>
      <c r="L15">
        <f>[1]!s_mq_volume("000300.SH",A15,1)</f>
        <v>25553834300</v>
      </c>
      <c r="M15">
        <f>[1]!s_mq_amount("000300.SH",A15,1)</f>
        <v>122090909714</v>
      </c>
      <c r="N15">
        <f>[1]!s_mq_pctchange("000016.SH",A15)</f>
        <v>4.8395738468444582</v>
      </c>
      <c r="O15">
        <f>[1]!s_mq_pctchange("000906.SH",A15)</f>
        <v>5.6287012759596244</v>
      </c>
      <c r="P15">
        <f>[1]!s_mq_pctchange("000905.SH",A15)</f>
        <v>3.6927064496684814</v>
      </c>
      <c r="Q15">
        <f>[1]!s_val_pe_ttm("000300.SH",A15)</f>
        <v>14.282600402832031</v>
      </c>
      <c r="R15">
        <f>[1]!s_val_pb_lf("000300.SH",A15)</f>
        <v>1.7130000591278076</v>
      </c>
      <c r="S15">
        <v>54.3</v>
      </c>
      <c r="T15">
        <v>16.5</v>
      </c>
      <c r="U15">
        <v>17.420000000000002</v>
      </c>
      <c r="V15">
        <v>3.2</v>
      </c>
      <c r="W15">
        <f>[1]!dmi("000300.SH",A15,14,6,1,3,2)</f>
        <v>14.43961079077431</v>
      </c>
      <c r="X15">
        <f>[1]!expma("000300.SH",A15,12,3,2)</f>
        <v>899.91092986586489</v>
      </c>
      <c r="Y15">
        <f>[1]!ma("000300.SH",A15,5,3,1)</f>
        <v>923.62779999999998</v>
      </c>
      <c r="Z15">
        <f>[1]!macd("000300.SH",A15,26,12,9,1,3,1)</f>
        <v>11.832123438053259</v>
      </c>
      <c r="AA15">
        <f>[1]!bbi("000300.SH",A15,3,"6","12","24","1",1)</f>
        <v>913.93355208333332</v>
      </c>
      <c r="AB15">
        <f>[1]!dma("000300.SH",A15,"10","50",10,"1","1",1)</f>
        <v>30.555979999999636</v>
      </c>
      <c r="AC15">
        <f>[1]!mtm("000300.SH",A15,"6",6,"1","1",3)</f>
        <v>44.764999999999986</v>
      </c>
      <c r="AD15">
        <f>[1]!priceosc("000300.SH",A15,"26","12","1",1)</f>
        <v>2.0723207455292476</v>
      </c>
      <c r="AE15">
        <f>[1]!sar("000300.SH",A15,4,"2","20","1",1)</f>
        <v>916.15362069169021</v>
      </c>
      <c r="AF15">
        <f>[1]!trix("000300.SH",A15,12,"20","1","1",1)</f>
        <v>0.21490127698073</v>
      </c>
      <c r="AG15">
        <f>[1]!s_techind_b3612("000300.SH",A15,1,1)</f>
        <v>3.1288333333334322</v>
      </c>
      <c r="AH15">
        <f>[1]!bias("000300.SH",A15,12,1,1)</f>
        <v>1.1525355654646334</v>
      </c>
      <c r="AI15">
        <f>[1]!kdj("000300.SH",A15,9,3,3,1,1,1)</f>
        <v>84.762914748140517</v>
      </c>
      <c r="AJ15">
        <f>[1]!slowkd("000300.SH",A15,9,"3","3","5","1","1",1)</f>
        <v>87.402674828219617</v>
      </c>
      <c r="AK15">
        <f>[1]!rsi("000300.SH",A15,6,1,1)</f>
        <v>65.052707251414262</v>
      </c>
      <c r="AL15">
        <f>[1]!cci("000300.SH",A15,14,"1",1)</f>
        <v>109.96545635823071</v>
      </c>
      <c r="AM15">
        <f>[1]!dpo("000300.SH",A15,20,"6","1","1",1)</f>
        <v>0</v>
      </c>
      <c r="AN15">
        <f>[1]!roc("000300.SH",A15,"12",6,"1","1",1)</f>
        <v>2.8166693202605795</v>
      </c>
      <c r="AO15">
        <f>[1]!vrsi("000300.SH",A15,6,1)</f>
        <v>74.118314328139661</v>
      </c>
      <c r="AP15">
        <f>[1]!si("000300.SH",A15,"1",1)</f>
        <v>-28.201438682651983</v>
      </c>
      <c r="AQ15">
        <f>[1]!srdm("000300.SH",A15,30,"1","1",1)</f>
        <v>0.85674348502528386</v>
      </c>
      <c r="AR15">
        <f>[1]!vroc("000300.SH",A15,12,1)</f>
        <v>0</v>
      </c>
      <c r="AS15">
        <f>[1]!wr("000300.SH",A15,14,"1",1)</f>
        <v>19.806219017575501</v>
      </c>
      <c r="AT15">
        <f>[1]!arbr("000300.SH",A15,26,"1","1",1)</f>
        <v>236.96736067260454</v>
      </c>
      <c r="AU15">
        <f>[1]!cr("000300.SH",A15,26,"1",1)</f>
        <v>178.70256449303696</v>
      </c>
      <c r="AV15">
        <f>[1]!psy("000300.SH",A15,12,"6","1","1",1)</f>
        <v>75</v>
      </c>
      <c r="AW15">
        <f>[1]!vr("000300.SH",A15,26,1)</f>
        <v>1.7178153518459953</v>
      </c>
      <c r="AX15">
        <f>[1]!wad("000300.SH",A15,30,"1","1",1)</f>
        <v>-223.73699999999928</v>
      </c>
      <c r="AY15">
        <f>[1]!mfi("000300.SH",A15,14,"1",1)</f>
        <v>55.293012941841887</v>
      </c>
      <c r="AZ15">
        <f>[1]!obv("000300.SH",A15,"1","1",1)</f>
        <v>179488093.75999999</v>
      </c>
      <c r="BA15">
        <f>[1]!pvt("000300.SH",A15,"1",1)</f>
        <v>440907497.15217084</v>
      </c>
      <c r="BB15">
        <f>[1]!sobv("000300.SH",A15,1)</f>
        <v>15836844294</v>
      </c>
      <c r="BC15">
        <f>[1]!wvad("000300.SH",A15,24,"6","1","1",1)</f>
        <v>62114234.560944892</v>
      </c>
      <c r="BD15">
        <f>[1]!bbiboll("000300.SH",A15,10,"3","1","1",1)</f>
        <v>913.93355208333332</v>
      </c>
      <c r="BE15">
        <f>[1]!boll("000300.SH",A15,26,"2",1,1,1)</f>
        <v>894.01034615384629</v>
      </c>
      <c r="BF15">
        <f>[1]!cdp("000300.SH",A15,"1","1",1)</f>
        <v>929.30925000000002</v>
      </c>
      <c r="BG15">
        <f>[1]!env("000300.SH",A15,"14","1","1",1)</f>
        <v>964.78201714285728</v>
      </c>
      <c r="BH15">
        <f>[1]!mike("000300.SH",A15,12,"1","1",1)</f>
        <v>958.75699999999995</v>
      </c>
      <c r="BI15">
        <f>[1]!volumeratio("000300.SH",A15,5,1)</f>
        <v>0</v>
      </c>
      <c r="BJ15">
        <f>[1]!vma("000300.SH",A15,5,1)</f>
        <v>14475850.199999999</v>
      </c>
      <c r="BK15">
        <f>[1]!vmacd("000300.SH",A15,"12","26",9,"1",1)</f>
        <v>1000775.6681747508</v>
      </c>
      <c r="BL15">
        <f>[1]!vosc("000300.SH",A15,"12","26",1)</f>
        <v>10.179919594155338</v>
      </c>
      <c r="BM15">
        <f>[1]!tapi("000300.SH",A15,6,"1",1)</f>
        <v>7336401.3325788472</v>
      </c>
      <c r="BN15">
        <f>[1]!vstd("000300.SH",A15,10,1)</f>
        <v>2785824.552046896</v>
      </c>
      <c r="BO15">
        <f>[1]!adtm("000300.SH",A15,23,"8","1","1",1)</f>
        <v>0.71398537955580432</v>
      </c>
      <c r="BP15">
        <f>[1]!mi("000300.SH",A15,12,"1","1",1)</f>
        <v>25.298000000000002</v>
      </c>
      <c r="BQ15">
        <f>[1]!s_techind_rc("000300.SH",A15,50,1)</f>
        <v>102.10489886268898</v>
      </c>
      <c r="BR15">
        <f>[1]!srmi("000300.SH",A15,9,"1",1)</f>
        <v>2.2243735726097058E-2</v>
      </c>
      <c r="BS15">
        <f>[1]!pwmi("000300.SH",A15,7,"1","1",1)</f>
        <v>1</v>
      </c>
      <c r="BT15">
        <f>[1]!prdstrong("000300.SH",A15,20,"1","1",1)</f>
        <v>0</v>
      </c>
      <c r="BU15">
        <f>[1]!prdweak("000300.SH",A15,20,"1","1",1)</f>
        <v>0</v>
      </c>
      <c r="BV15">
        <f>[1]!bottom("000300.SH",A15,125,"5","20","1","1",1)</f>
        <v>1.1935225996024543</v>
      </c>
      <c r="BW15">
        <f>[1]!atr("000300.SH",A15,14,"1","3",3)</f>
        <v>78.283999999999992</v>
      </c>
      <c r="BX15">
        <f>[1]!std("000300.SH",A15,26,"1",1)</f>
        <v>0.68455522314568684</v>
      </c>
      <c r="BY15">
        <f>[1]!vhf("000300.SH",A15,28,"1",1)</f>
        <v>0.50702203926180944</v>
      </c>
      <c r="BZ15">
        <f>[1]!volati("000300.SH",A15,10,"1",1)</f>
        <v>-9.1534980331716049</v>
      </c>
      <c r="CA15" s="2">
        <f>[1]!s_mq_close("000300.SH",A15,3)</f>
        <v>923.45100000000002</v>
      </c>
    </row>
    <row r="16" spans="1:79" x14ac:dyDescent="0.25">
      <c r="A16" s="1">
        <v>38748</v>
      </c>
      <c r="B16">
        <f>[1]!s_mq_open("000300.SH",A16,1)</f>
        <v>926.55899999999997</v>
      </c>
      <c r="C16">
        <f>[1]!s_mq_close("000300.SH",A16,1)</f>
        <v>1009.597</v>
      </c>
      <c r="D16">
        <f>[1]!s_mq_high("000300.SH",A16,1)</f>
        <v>1009.648</v>
      </c>
      <c r="E16">
        <f>[1]!s_mq_low("000300.SH",A16,1)</f>
        <v>926.41200000000003</v>
      </c>
      <c r="F16">
        <f t="shared" si="0"/>
        <v>1.0896748075405884</v>
      </c>
      <c r="G16">
        <f t="shared" si="1"/>
        <v>0.99984134847322192</v>
      </c>
      <c r="H16">
        <f t="shared" si="2"/>
        <v>1.089619765174155</v>
      </c>
      <c r="I16">
        <f t="shared" si="2"/>
        <v>1.0000505152055721</v>
      </c>
      <c r="J16">
        <f t="shared" si="3"/>
        <v>0.91760573773495768</v>
      </c>
      <c r="K16">
        <f t="shared" si="4"/>
        <v>1.0898477135442979</v>
      </c>
      <c r="L16">
        <f>[1]!s_mq_volume("000300.SH",A16,1)</f>
        <v>37480599100</v>
      </c>
      <c r="M16">
        <f>[1]!s_mq_amount("000300.SH",A16,1)</f>
        <v>194034267606</v>
      </c>
      <c r="N16">
        <f>[1]!s_mq_pctchange("000016.SH",A16)</f>
        <v>6.3527441122255945</v>
      </c>
      <c r="O16">
        <f>[1]!s_mq_pctchange("000906.SH",A16)</f>
        <v>9.8554378531859221</v>
      </c>
      <c r="P16">
        <f>[1]!s_mq_pctchange("000905.SH",A16)</f>
        <v>11.353619390534696</v>
      </c>
      <c r="Q16">
        <f>[1]!s_val_pe_ttm("000300.SH",A16)</f>
        <v>15.16450023651123</v>
      </c>
      <c r="R16">
        <f>[1]!s_val_pb_lf("000300.SH",A16)</f>
        <v>1.8327000141143799</v>
      </c>
      <c r="S16">
        <v>52.1</v>
      </c>
      <c r="T16">
        <v>12.6</v>
      </c>
      <c r="U16">
        <v>15.07</v>
      </c>
      <c r="V16">
        <v>3.05</v>
      </c>
      <c r="W16">
        <f>[1]!dmi("000300.SH",A16,14,6,1,3,2)</f>
        <v>30.758976942813206</v>
      </c>
      <c r="X16">
        <f>[1]!expma("000300.SH",A16,12,3,2)</f>
        <v>944.17427821736374</v>
      </c>
      <c r="Y16">
        <f>[1]!ma("000300.SH",A16,5,3,1)</f>
        <v>997.88279999999997</v>
      </c>
      <c r="Z16">
        <f>[1]!macd("000300.SH",A16,26,12,9,1,3,1)</f>
        <v>23.982596751591018</v>
      </c>
      <c r="AA16">
        <f>[1]!bbi("000300.SH",A16,3,"6","12","24","1",1)</f>
        <v>985.01559374999999</v>
      </c>
      <c r="AB16">
        <f>[1]!dma("000300.SH",A16,"10","50",10,"1","1",1)</f>
        <v>68.551000000000158</v>
      </c>
      <c r="AC16">
        <f>[1]!mtm("000300.SH",A16,"6",6,"1","1",3)</f>
        <v>121.43299999999999</v>
      </c>
      <c r="AD16">
        <f>[1]!priceosc("000300.SH",A16,"26","12","1",1)</f>
        <v>3.0464913410037595</v>
      </c>
      <c r="AE16">
        <f>[1]!sar("000300.SH",A16,4,"2","20","1",1)</f>
        <v>961.16323243008003</v>
      </c>
      <c r="AF16">
        <f>[1]!trix("000300.SH",A16,12,"20","1","1",1)</f>
        <v>0.39617534125298187</v>
      </c>
      <c r="AG16">
        <f>[1]!s_techind_b3612("000300.SH",A16,1,1)</f>
        <v>6.1113333333332776</v>
      </c>
      <c r="AH16">
        <f>[1]!bias("000300.SH",A16,12,1,1)</f>
        <v>2.5585797111484956</v>
      </c>
      <c r="AI16">
        <f>[1]!kdj("000300.SH",A16,9,3,3,1,1,1)</f>
        <v>93.005660169429902</v>
      </c>
      <c r="AJ16">
        <f>[1]!slowkd("000300.SH",A16,9,"3","3","5","1","1",1)</f>
        <v>95.316856200489795</v>
      </c>
      <c r="AK16">
        <f>[1]!rsi("000300.SH",A16,6,1,1)</f>
        <v>83.030919218132354</v>
      </c>
      <c r="AL16">
        <f>[1]!cci("000300.SH",A16,14,"1",1)</f>
        <v>142.84469555154843</v>
      </c>
      <c r="AM16">
        <f>[1]!dpo("000300.SH",A16,20,"6","1","1",1)</f>
        <v>0</v>
      </c>
      <c r="AN16">
        <f>[1]!roc("000300.SH",A16,"12",6,"1","1",1)</f>
        <v>3.5215477419705383</v>
      </c>
      <c r="AO16">
        <f>[1]!vrsi("000300.SH",A16,6,1)</f>
        <v>62.52385257050981</v>
      </c>
      <c r="AP16">
        <f>[1]!si("000300.SH",A16,"1",1)</f>
        <v>175.1036907023738</v>
      </c>
      <c r="AQ16">
        <f>[1]!srdm("000300.SH",A16,30,"1","1",1)</f>
        <v>0.5575160970777624</v>
      </c>
      <c r="AR16">
        <f>[1]!vroc("000300.SH",A16,12,1)</f>
        <v>0</v>
      </c>
      <c r="AS16">
        <f>[1]!wr("000300.SH",A16,14,"1",1)</f>
        <v>8.8828508726172317E-2</v>
      </c>
      <c r="AT16">
        <f>[1]!arbr("000300.SH",A16,26,"1","1",1)</f>
        <v>249.73363456336887</v>
      </c>
      <c r="AU16">
        <f>[1]!cr("000300.SH",A16,26,"1",1)</f>
        <v>282.14826021181392</v>
      </c>
      <c r="AV16">
        <f>[1]!psy("000300.SH",A16,12,"6","1","1",1)</f>
        <v>75</v>
      </c>
      <c r="AW16">
        <f>[1]!vr("000300.SH",A16,26,1)</f>
        <v>3.6577334779578421</v>
      </c>
      <c r="AX16">
        <f>[1]!wad("000300.SH",A16,30,"1","1",1)</f>
        <v>-88.117999999999256</v>
      </c>
      <c r="AY16">
        <f>[1]!mfi("000300.SH",A16,14,"1",1)</f>
        <v>46.114943007600544</v>
      </c>
      <c r="AZ16">
        <f>[1]!obv("000300.SH",A16,"1","1",1)</f>
        <v>416071656.75999999</v>
      </c>
      <c r="BA16">
        <f>[1]!pvt("000300.SH",A16,"1",1)</f>
        <v>659848274.05456686</v>
      </c>
      <c r="BB16">
        <f>[1]!sobv("000300.SH",A16,1)</f>
        <v>39495200594</v>
      </c>
      <c r="BC16">
        <f>[1]!wvad("000300.SH",A16,24,"6","1","1",1)</f>
        <v>142500588.56129646</v>
      </c>
      <c r="BD16">
        <f>[1]!bbiboll("000300.SH",A16,10,"3","1","1",1)</f>
        <v>985.01559374999999</v>
      </c>
      <c r="BE16">
        <f>[1]!boll("000300.SH",A16,26,"2",1,1,1)</f>
        <v>954.42011538461543</v>
      </c>
      <c r="BF16">
        <f>[1]!cdp("000300.SH",A16,"1","1",1)</f>
        <v>999.43149999999991</v>
      </c>
      <c r="BG16">
        <f>[1]!env("000300.SH",A16,"14","1","1",1)</f>
        <v>1041.6927400000002</v>
      </c>
      <c r="BH16">
        <f>[1]!mike("000300.SH",A16,12,"1","1",1)</f>
        <v>1053.6053333333334</v>
      </c>
      <c r="BI16">
        <f>[1]!volumeratio("000300.SH",A16,5,1)</f>
        <v>0</v>
      </c>
      <c r="BJ16">
        <f>[1]!vma("000300.SH",A16,5,1)</f>
        <v>24229487.800000001</v>
      </c>
      <c r="BK16">
        <f>[1]!vmacd("000300.SH",A16,"12","26",9,"1",1)</f>
        <v>2418597.8189487197</v>
      </c>
      <c r="BL16">
        <f>[1]!vosc("000300.SH",A16,"12","26",1)</f>
        <v>15.328012327935738</v>
      </c>
      <c r="BM16">
        <f>[1]!tapi("000300.SH",A16,6,"1",1)</f>
        <v>9255780.2965869289</v>
      </c>
      <c r="BN16">
        <f>[1]!vstd("000300.SH",A16,10,1)</f>
        <v>3009229.8142098477</v>
      </c>
      <c r="BO16">
        <f>[1]!adtm("000300.SH",A16,23,"8","1","1",1)</f>
        <v>0.81427951460417447</v>
      </c>
      <c r="BP16">
        <f>[1]!mi("000300.SH",A16,12,"1","1",1)</f>
        <v>34.343999999999937</v>
      </c>
      <c r="BQ16">
        <f>[1]!s_techind_rc("000300.SH",A16,50,1)</f>
        <v>117.10238021502084</v>
      </c>
      <c r="BR16">
        <f>[1]!srmi("000300.SH",A16,9,"1",1)</f>
        <v>2.5634981086512711E-2</v>
      </c>
      <c r="BS16">
        <f>[1]!pwmi("000300.SH",A16,7,"1","1",1)</f>
        <v>0.8571428571428571</v>
      </c>
      <c r="BT16">
        <f>[1]!prdstrong("000300.SH",A16,20,"1","1",1)</f>
        <v>0.16666666666666666</v>
      </c>
      <c r="BU16">
        <f>[1]!prdweak("000300.SH",A16,20,"1","1",1)</f>
        <v>0</v>
      </c>
      <c r="BV16">
        <f>[1]!bottom("000300.SH",A16,125,"5","20","1","1",1)</f>
        <v>1.4607843137254903</v>
      </c>
      <c r="BW16">
        <f>[1]!atr("000300.SH",A16,14,"1","3",3)</f>
        <v>86.197000000000003</v>
      </c>
      <c r="BX16">
        <f>[1]!std("000300.SH",A16,26,"1",1)</f>
        <v>0.87662518078099028</v>
      </c>
      <c r="BY16">
        <f>[1]!vhf("000300.SH",A16,28,"1",1)</f>
        <v>0.56487166432058455</v>
      </c>
      <c r="BZ16">
        <f>[1]!volati("000300.SH",A16,10,"1",1)</f>
        <v>1.6263589375111409</v>
      </c>
      <c r="CA16" s="2">
        <f>[1]!s_mq_close("000300.SH",A16,3)</f>
        <v>1009.597</v>
      </c>
    </row>
    <row r="17" spans="1:79" x14ac:dyDescent="0.25">
      <c r="A17" s="1">
        <v>38776</v>
      </c>
      <c r="B17">
        <f>[1]!s_mq_open("000300.SH",A17,1)</f>
        <v>1013.425</v>
      </c>
      <c r="C17">
        <f>[1]!s_mq_close("000300.SH",A17,1)</f>
        <v>1053.01</v>
      </c>
      <c r="D17">
        <f>[1]!s_mq_high("000300.SH",A17,1)</f>
        <v>1057.223</v>
      </c>
      <c r="E17">
        <f>[1]!s_mq_low("000300.SH",A17,1)</f>
        <v>1012.807</v>
      </c>
      <c r="F17">
        <f t="shared" si="0"/>
        <v>1.0432178010212891</v>
      </c>
      <c r="G17">
        <f t="shared" si="1"/>
        <v>0.99939018674297564</v>
      </c>
      <c r="H17">
        <f t="shared" si="2"/>
        <v>1.0390606112933862</v>
      </c>
      <c r="I17">
        <f t="shared" si="2"/>
        <v>1.0040009116722537</v>
      </c>
      <c r="J17">
        <f t="shared" si="3"/>
        <v>0.96182087539529537</v>
      </c>
      <c r="K17">
        <f t="shared" si="4"/>
        <v>1.0438543572467409</v>
      </c>
      <c r="L17">
        <f>[1]!s_mq_volume("000300.SH",A17,1)</f>
        <v>39309338700</v>
      </c>
      <c r="M17">
        <f>[1]!s_mq_amount("000300.SH",A17,1)</f>
        <v>206882931823</v>
      </c>
      <c r="N17">
        <f>[1]!s_mq_pctchange("000016.SH",A17)</f>
        <v>5.4209676867113865</v>
      </c>
      <c r="O17">
        <f>[1]!s_mq_pctchange("000906.SH",A17)</f>
        <v>3.3565196959170152</v>
      </c>
      <c r="P17">
        <f>[1]!s_mq_pctchange("000905.SH",A17)</f>
        <v>0.72448258328834392</v>
      </c>
      <c r="Q17">
        <f>[1]!s_val_pe_ttm("000300.SH",A17)</f>
        <v>15.768899917602539</v>
      </c>
      <c r="R17">
        <f>[1]!s_val_pb_lf("000300.SH",A17)</f>
        <v>1.9023000001907349</v>
      </c>
      <c r="S17">
        <v>52.1</v>
      </c>
      <c r="T17">
        <v>20.100000000000001</v>
      </c>
      <c r="U17">
        <v>14.01</v>
      </c>
      <c r="V17">
        <v>3.01</v>
      </c>
      <c r="W17">
        <f>[1]!dmi("000300.SH",A17,14,6,1,3,2)</f>
        <v>43.798103379874327</v>
      </c>
      <c r="X17">
        <f>[1]!expma("000300.SH",A17,12,3,2)</f>
        <v>991.23186027731617</v>
      </c>
      <c r="Y17">
        <f>[1]!ma("000300.SH",A17,5,3,1)</f>
        <v>1045.9114000000002</v>
      </c>
      <c r="Z17">
        <f>[1]!macd("000300.SH",A17,26,12,9,1,3,1)</f>
        <v>20.677177881058583</v>
      </c>
      <c r="AA17">
        <f>[1]!bbi("000300.SH",A17,3,"6","12","24","1",1)</f>
        <v>1038.4198645833333</v>
      </c>
      <c r="AB17">
        <f>[1]!dma("000300.SH",A17,"10","50",10,"1","1",1)</f>
        <v>64.384319999999434</v>
      </c>
      <c r="AC17">
        <f>[1]!mtm("000300.SH",A17,"6",6,"1","1",3)</f>
        <v>125.09399999999994</v>
      </c>
      <c r="AD17">
        <f>[1]!priceosc("000300.SH",A17,"26","12","1",1)</f>
        <v>1.8186240495192023</v>
      </c>
      <c r="AE17">
        <f>[1]!sar("000300.SH",A17,4,"2","20","1",1)</f>
        <v>1017.0378800000001</v>
      </c>
      <c r="AF17">
        <f>[1]!trix("000300.SH",A17,12,"20","1","1",1)</f>
        <v>0.29921881586895199</v>
      </c>
      <c r="AG17">
        <f>[1]!s_techind_b3612("000300.SH",A17,1,1)</f>
        <v>5.370833333333394</v>
      </c>
      <c r="AH17">
        <f>[1]!bias("000300.SH",A17,12,1,1)</f>
        <v>1.5577016029022372</v>
      </c>
      <c r="AI17">
        <f>[1]!kdj("000300.SH",A17,9,3,3,1,1,1)</f>
        <v>80.971127500654589</v>
      </c>
      <c r="AJ17">
        <f>[1]!slowkd("000300.SH",A17,9,"3","3","5","1","1",1)</f>
        <v>85.721575034656652</v>
      </c>
      <c r="AK17">
        <f>[1]!rsi("000300.SH",A17,6,1,1)</f>
        <v>75.291266692507236</v>
      </c>
      <c r="AL17">
        <f>[1]!cci("000300.SH",A17,14,"1",1)</f>
        <v>97.368350998090136</v>
      </c>
      <c r="AM17">
        <f>[1]!dpo("000300.SH",A17,20,"6","1","1",1)</f>
        <v>15.674363636363751</v>
      </c>
      <c r="AN17">
        <f>[1]!roc("000300.SH",A17,"12",6,"1","1",1)</f>
        <v>2.0025437429831539</v>
      </c>
      <c r="AO17">
        <f>[1]!vrsi("000300.SH",A17,6,1)</f>
        <v>51.407662973477819</v>
      </c>
      <c r="AP17">
        <f>[1]!si("000300.SH",A17,"1",1)</f>
        <v>2.5068499503852335</v>
      </c>
      <c r="AQ17">
        <f>[1]!srdm("000300.SH",A17,30,"1","1",1)</f>
        <v>0.19176912568306279</v>
      </c>
      <c r="AR17">
        <f>[1]!vroc("000300.SH",A17,12,1)</f>
        <v>-12.128273968938075</v>
      </c>
      <c r="AS17">
        <f>[1]!wr("000300.SH",A17,14,"1",1)</f>
        <v>9.8989661654134657</v>
      </c>
      <c r="AT17">
        <f>[1]!arbr("000300.SH",A17,26,"1","1",1)</f>
        <v>191.37737961926445</v>
      </c>
      <c r="AU17">
        <f>[1]!cr("000300.SH",A17,26,"1",1)</f>
        <v>172.64096789860787</v>
      </c>
      <c r="AV17">
        <f>[1]!psy("000300.SH",A17,12,"6","1","1",1)</f>
        <v>75</v>
      </c>
      <c r="AW17">
        <f>[1]!vr("000300.SH",A17,26,1)</f>
        <v>2.0297743384475062</v>
      </c>
      <c r="AX17">
        <f>[1]!wad("000300.SH",A17,30,"1","1",1)</f>
        <v>-24.265999999999394</v>
      </c>
      <c r="AY17">
        <f>[1]!mfi("000300.SH",A17,14,"1",1)</f>
        <v>53.634212119538972</v>
      </c>
      <c r="AZ17">
        <f>[1]!obv("000300.SH",A17,"1","1",1)</f>
        <v>502436281.75999999</v>
      </c>
      <c r="BA17">
        <f>[1]!pvt("000300.SH",A17,"1",1)</f>
        <v>745200731.5365063</v>
      </c>
      <c r="BB17">
        <f>[1]!sobv("000300.SH",A17,1)</f>
        <v>48131663094</v>
      </c>
      <c r="BC17">
        <f>[1]!wvad("000300.SH",A17,24,"6","1","1",1)</f>
        <v>106156040.84394433</v>
      </c>
      <c r="BD17">
        <f>[1]!bbiboll("000300.SH",A17,10,"3","1","1",1)</f>
        <v>1038.4198645833333</v>
      </c>
      <c r="BE17">
        <f>[1]!boll("000300.SH",A17,26,"2",1,1,1)</f>
        <v>1018.0022692307692</v>
      </c>
      <c r="BF17">
        <f>[1]!cdp("000300.SH",A17,"1","1",1)</f>
        <v>1049.72</v>
      </c>
      <c r="BG17">
        <f>[1]!env("000300.SH",A17,"14","1","1",1)</f>
        <v>1097.4211800000003</v>
      </c>
      <c r="BH17">
        <f>[1]!mike("000300.SH",A17,12,"1","1",1)</f>
        <v>1078.931</v>
      </c>
      <c r="BI17">
        <f>[1]!volumeratio("000300.SH",A17,5,1)</f>
        <v>0.86870107160225341</v>
      </c>
      <c r="BJ17">
        <f>[1]!vma("000300.SH",A17,5,1)</f>
        <v>21413442.199999999</v>
      </c>
      <c r="BK17">
        <f>[1]!vmacd("000300.SH",A17,"12","26",9,"1",1)</f>
        <v>99630.144248332974</v>
      </c>
      <c r="BL17">
        <f>[1]!vosc("000300.SH",A17,"12","26",1)</f>
        <v>-4.4847146496827968</v>
      </c>
      <c r="BM17">
        <f>[1]!tapi("000300.SH",A17,6,"1",1)</f>
        <v>8027397.8876546351</v>
      </c>
      <c r="BN17">
        <f>[1]!vstd("000300.SH",A17,10,1)</f>
        <v>2752914.1716833576</v>
      </c>
      <c r="BO17">
        <f>[1]!adtm("000300.SH",A17,23,"8","1","1",1)</f>
        <v>0.83336609690024777</v>
      </c>
      <c r="BP17">
        <f>[1]!mi("000300.SH",A17,12,"1","1",1)</f>
        <v>20.673000000000002</v>
      </c>
      <c r="BQ17">
        <f>[1]!s_techind_rc("000300.SH",A17,50,1)</f>
        <v>120.5040293509781</v>
      </c>
      <c r="BR17">
        <f>[1]!srmi("000300.SH",A17,9,"1",1)</f>
        <v>1.0778625084282114E-2</v>
      </c>
      <c r="BS17">
        <f>[1]!pwmi("000300.SH",A17,7,"1","1",1)</f>
        <v>0.8571428571428571</v>
      </c>
      <c r="BT17">
        <f>[1]!prdstrong("000300.SH",A17,20,"1","1",1)</f>
        <v>0.33333333333333331</v>
      </c>
      <c r="BU17">
        <f>[1]!prdweak("000300.SH",A17,20,"1","1",1)</f>
        <v>0</v>
      </c>
      <c r="BV17">
        <f>[1]!bottom("000300.SH",A17,125,"5","20","1","1",1)</f>
        <v>1.441553544494721</v>
      </c>
      <c r="BW17">
        <f>[1]!atr("000300.SH",A17,14,"1","3",3)</f>
        <v>47.625999999999976</v>
      </c>
      <c r="BX17">
        <f>[1]!std("000300.SH",A17,26,"1",1)</f>
        <v>1.0031194151019842</v>
      </c>
      <c r="BY17">
        <f>[1]!vhf("000300.SH",A17,28,"1",1)</f>
        <v>0.43216699388356139</v>
      </c>
      <c r="BZ17">
        <f>[1]!volati("000300.SH",A17,10,"1",1)</f>
        <v>3.7183518406139719</v>
      </c>
      <c r="CA17" s="2">
        <f>[1]!s_mq_close("000300.SH",A17,3)</f>
        <v>1053.01</v>
      </c>
    </row>
    <row r="18" spans="1:79" x14ac:dyDescent="0.25">
      <c r="A18" s="1">
        <v>38807</v>
      </c>
      <c r="B18">
        <f>[1]!s_mq_open("000300.SH",A18,1)</f>
        <v>1051.759</v>
      </c>
      <c r="C18">
        <f>[1]!s_mq_close("000300.SH",A18,1)</f>
        <v>1061.088</v>
      </c>
      <c r="D18">
        <f>[1]!s_mq_high("000300.SH",A18,1)</f>
        <v>1074.038</v>
      </c>
      <c r="E18">
        <f>[1]!s_mq_low("000300.SH",A18,1)</f>
        <v>999.93100000000004</v>
      </c>
      <c r="F18">
        <f t="shared" si="0"/>
        <v>1.0211826093239991</v>
      </c>
      <c r="G18">
        <f t="shared" si="1"/>
        <v>0.95072255145903195</v>
      </c>
      <c r="H18">
        <f t="shared" si="2"/>
        <v>1.0088699027058479</v>
      </c>
      <c r="I18">
        <f t="shared" si="2"/>
        <v>1.0122044542959681</v>
      </c>
      <c r="J18">
        <f t="shared" si="3"/>
        <v>0.94236387556922707</v>
      </c>
      <c r="K18">
        <f t="shared" si="4"/>
        <v>1.0741121137358478</v>
      </c>
      <c r="L18">
        <f>[1]!s_mq_volume("000300.SH",A18,1)</f>
        <v>42043738700</v>
      </c>
      <c r="M18">
        <f>[1]!s_mq_amount("000300.SH",A18,1)</f>
        <v>222194705371</v>
      </c>
      <c r="N18">
        <f>[1]!s_mq_pctchange("000016.SH",A18)</f>
        <v>-1.6281705536093427</v>
      </c>
      <c r="O18">
        <f>[1]!s_mq_pctchange("000906.SH",A18)</f>
        <v>1.5269920813559601</v>
      </c>
      <c r="P18">
        <f>[1]!s_mq_pctchange("000905.SH",A18)</f>
        <v>3.6823927208347262</v>
      </c>
      <c r="Q18">
        <f>[1]!s_val_pe_ttm("000300.SH",A18)</f>
        <v>15.691300392150879</v>
      </c>
      <c r="R18">
        <f>[1]!s_val_pb_lf("000300.SH",A18)</f>
        <v>1.8358000516891479</v>
      </c>
      <c r="S18">
        <v>55.3</v>
      </c>
      <c r="T18">
        <v>17.8</v>
      </c>
      <c r="U18">
        <v>15.59</v>
      </c>
      <c r="V18">
        <v>2.4900000000000002</v>
      </c>
      <c r="W18">
        <f>[1]!dmi("000300.SH",A18,14,6,1,3,2)</f>
        <v>45.528032610395918</v>
      </c>
      <c r="X18">
        <f>[1]!expma("000300.SH",A18,12,3,2)</f>
        <v>1013.0298208642835</v>
      </c>
      <c r="Y18">
        <f>[1]!ma("000300.SH",A18,5,3,1)</f>
        <v>1057.741</v>
      </c>
      <c r="Z18">
        <f>[1]!macd("000300.SH",A18,26,12,9,1,3,1)</f>
        <v>10.671475251212769</v>
      </c>
      <c r="AA18">
        <f>[1]!bbi("000300.SH",A18,3,"6","12","24","1",1)</f>
        <v>1049.8692083333333</v>
      </c>
      <c r="AB18">
        <f>[1]!dma("000300.SH",A18,"10","50",10,"1","1",1)</f>
        <v>24.797600000000557</v>
      </c>
      <c r="AC18">
        <f>[1]!mtm("000300.SH",A18,"6",6,"1","1",3)</f>
        <v>143.69599999999991</v>
      </c>
      <c r="AD18">
        <f>[1]!priceosc("000300.SH",A18,"26","12","1",1)</f>
        <v>0.80773556696736337</v>
      </c>
      <c r="AE18">
        <f>[1]!sar("000300.SH",A18,4,"2","20","1",1)</f>
        <v>1040.1799453591202</v>
      </c>
      <c r="AF18">
        <f>[1]!trix("000300.SH",A18,12,"20","1","1",1)</f>
        <v>0.11326320988799103</v>
      </c>
      <c r="AG18">
        <f>[1]!s_techind_b3612("000300.SH",A18,1,1)</f>
        <v>5.4543333333331248</v>
      </c>
      <c r="AH18">
        <f>[1]!bias("000300.SH",A18,12,1,1)</f>
        <v>1.3975649401842207</v>
      </c>
      <c r="AI18">
        <f>[1]!kdj("000300.SH",A18,9,3,3,1,1,1)</f>
        <v>76.250449992909495</v>
      </c>
      <c r="AJ18">
        <f>[1]!slowkd("000300.SH",A18,9,"3","3","5","1","1",1)</f>
        <v>82.657462027992196</v>
      </c>
      <c r="AK18">
        <f>[1]!rsi("000300.SH",A18,6,1,1)</f>
        <v>67.161883030968667</v>
      </c>
      <c r="AL18">
        <f>[1]!cci("000300.SH",A18,14,"1",1)</f>
        <v>87.537748295306528</v>
      </c>
      <c r="AM18">
        <f>[1]!dpo("000300.SH",A18,20,"6","1","1",1)</f>
        <v>12.911636363636262</v>
      </c>
      <c r="AN18">
        <f>[1]!roc("000300.SH",A18,"12",6,"1","1",1)</f>
        <v>3.122576431691078</v>
      </c>
      <c r="AO18">
        <f>[1]!vrsi("000300.SH",A18,6,1)</f>
        <v>53.545190436956112</v>
      </c>
      <c r="AP18">
        <f>[1]!si("000300.SH",A18,"1",1)</f>
        <v>-11.961467330465769</v>
      </c>
      <c r="AQ18">
        <f>[1]!srdm("000300.SH",A18,30,"1","1",1)</f>
        <v>0.73651864225156749</v>
      </c>
      <c r="AR18">
        <f>[1]!vroc("000300.SH",A18,12,1)</f>
        <v>50.088181781676241</v>
      </c>
      <c r="AS18">
        <f>[1]!wr("000300.SH",A18,14,"1",1)</f>
        <v>20.912056325291537</v>
      </c>
      <c r="AT18">
        <f>[1]!arbr("000300.SH",A18,26,"1","1",1)</f>
        <v>171.42500163616404</v>
      </c>
      <c r="AU18">
        <f>[1]!cr("000300.SH",A18,26,"1",1)</f>
        <v>113.50691990241441</v>
      </c>
      <c r="AV18">
        <f>[1]!psy("000300.SH",A18,12,"6","1","1",1)</f>
        <v>75</v>
      </c>
      <c r="AW18">
        <f>[1]!vr("000300.SH",A18,26,1)</f>
        <v>1.4311358719212048</v>
      </c>
      <c r="AX18">
        <f>[1]!wad("000300.SH",A18,30,"1","1",1)</f>
        <v>10.680000000001314</v>
      </c>
      <c r="AY18">
        <f>[1]!mfi("000300.SH",A18,14,"1",1)</f>
        <v>60.672547748834106</v>
      </c>
      <c r="AZ18">
        <f>[1]!obv("000300.SH",A18,"1","1",1)</f>
        <v>571816632.75999999</v>
      </c>
      <c r="BA18">
        <f>[1]!pvt("000300.SH",A18,"1",1)</f>
        <v>747080216.49177837</v>
      </c>
      <c r="BB18">
        <f>[1]!sobv("000300.SH",A18,1)</f>
        <v>55069698194</v>
      </c>
      <c r="BC18">
        <f>[1]!wvad("000300.SH",A18,24,"6","1","1",1)</f>
        <v>43333879.130515441</v>
      </c>
      <c r="BD18">
        <f>[1]!bbiboll("000300.SH",A18,10,"3","1","1",1)</f>
        <v>1049.8692083333333</v>
      </c>
      <c r="BE18">
        <f>[1]!boll("000300.SH",A18,26,"2",1,1,1)</f>
        <v>1038.0103461538461</v>
      </c>
      <c r="BF18">
        <f>[1]!cdp("000300.SH",A18,"1","1",1)</f>
        <v>1058.5987500000001</v>
      </c>
      <c r="BG18">
        <f>[1]!env("000300.SH",A18,"14","1","1",1)</f>
        <v>1105.7909400000001</v>
      </c>
      <c r="BH18">
        <f>[1]!mike("000300.SH",A18,12,"1","1",1)</f>
        <v>1095.5416666666665</v>
      </c>
      <c r="BI18">
        <f>[1]!volumeratio("000300.SH",A18,5,1)</f>
        <v>0.9940720769293484</v>
      </c>
      <c r="BJ18">
        <f>[1]!vma("000300.SH",A18,5,1)</f>
        <v>22844619.600000001</v>
      </c>
      <c r="BK18">
        <f>[1]!vmacd("000300.SH",A18,"12","26",9,"1",1)</f>
        <v>1005646.3718943787</v>
      </c>
      <c r="BL18">
        <f>[1]!vosc("000300.SH",A18,"12","26",1)</f>
        <v>6.3385509019821722</v>
      </c>
      <c r="BM18">
        <f>[1]!tapi("000300.SH",A18,6,"1",1)</f>
        <v>9278070.4277533218</v>
      </c>
      <c r="BN18">
        <f>[1]!vstd("000300.SH",A18,10,1)</f>
        <v>4100990.6194296912</v>
      </c>
      <c r="BO18">
        <f>[1]!adtm("000300.SH",A18,23,"8","1","1",1)</f>
        <v>0.32493982423077938</v>
      </c>
      <c r="BP18">
        <f>[1]!mi("000300.SH",A18,12,"1","1",1)</f>
        <v>32.129999999999882</v>
      </c>
      <c r="BQ18">
        <f>[1]!s_techind_rc("000300.SH",A18,50,1)</f>
        <v>108.99980174159225</v>
      </c>
      <c r="BR18">
        <f>[1]!srmi("000300.SH",A18,9,"1",1)</f>
        <v>2.2080166772218572E-2</v>
      </c>
      <c r="BS18">
        <f>[1]!pwmi("000300.SH",A18,7,"1","1",1)</f>
        <v>0.8571428571428571</v>
      </c>
      <c r="BT18">
        <f>[1]!prdstrong("000300.SH",A18,20,"1","1",1)</f>
        <v>0.1</v>
      </c>
      <c r="BU18">
        <f>[1]!prdweak("000300.SH",A18,20,"1","1",1)</f>
        <v>0</v>
      </c>
      <c r="BV18">
        <f>[1]!bottom("000300.SH",A18,125,"5","20","1","1",1)</f>
        <v>1.432126696832579</v>
      </c>
      <c r="BW18">
        <f>[1]!atr("000300.SH",A18,14,"1","3",3)</f>
        <v>74.106999999999971</v>
      </c>
      <c r="BX18">
        <f>[1]!std("000300.SH",A18,26,"1",1)</f>
        <v>0.84224077754096172</v>
      </c>
      <c r="BY18">
        <f>[1]!vhf("000300.SH",A18,28,"1",1)</f>
        <v>0.33458493901167186</v>
      </c>
      <c r="BZ18">
        <f>[1]!volati("000300.SH",A18,10,"1",1)</f>
        <v>14.046616570703115</v>
      </c>
      <c r="CA18" s="2">
        <f>[1]!s_mq_close("000300.SH",A18,3)</f>
        <v>1061.088</v>
      </c>
    </row>
    <row r="19" spans="1:79" x14ac:dyDescent="0.25">
      <c r="A19" s="1">
        <v>38837</v>
      </c>
      <c r="B19">
        <f>[1]!s_mq_open("000300.SH",A19,1)</f>
        <v>1061.962</v>
      </c>
      <c r="C19">
        <f>[1]!s_mq_close("000300.SH",A19,1)</f>
        <v>1172.347</v>
      </c>
      <c r="D19">
        <f>[1]!s_mq_high("000300.SH",A19,1)</f>
        <v>1173.8800000000001</v>
      </c>
      <c r="E19">
        <f>[1]!s_mq_low("000300.SH",A19,1)</f>
        <v>1061.962</v>
      </c>
      <c r="F19">
        <f t="shared" si="0"/>
        <v>1.1053879517346197</v>
      </c>
      <c r="G19">
        <f t="shared" si="1"/>
        <v>1</v>
      </c>
      <c r="H19">
        <f t="shared" si="2"/>
        <v>1.1039443972571523</v>
      </c>
      <c r="I19">
        <f t="shared" si="2"/>
        <v>1.0013076333201689</v>
      </c>
      <c r="J19">
        <f t="shared" si="3"/>
        <v>0.90584272403989607</v>
      </c>
      <c r="K19">
        <f t="shared" si="4"/>
        <v>1.1053879517346197</v>
      </c>
      <c r="L19">
        <f>[1]!s_mq_volume("000300.SH",A19,1)</f>
        <v>70607151800</v>
      </c>
      <c r="M19">
        <f>[1]!s_mq_amount("000300.SH",A19,1)</f>
        <v>393465158770</v>
      </c>
      <c r="N19">
        <f>[1]!s_mq_pctchange("000016.SH",A19)</f>
        <v>9.8000150279040845</v>
      </c>
      <c r="O19">
        <f>[1]!s_mq_pctchange("000906.SH",A19)</f>
        <v>11.574039220682453</v>
      </c>
      <c r="P19">
        <f>[1]!s_mq_pctchange("000905.SH",A19)</f>
        <v>14.139850897424733</v>
      </c>
      <c r="Q19">
        <f>[1]!s_val_pe_ttm("000300.SH",A19)</f>
        <v>18.114200592041016</v>
      </c>
      <c r="R19">
        <f>[1]!s_val_pb_lf("000300.SH",A19)</f>
        <v>1.9220999479293823</v>
      </c>
      <c r="S19">
        <v>58.1</v>
      </c>
      <c r="T19">
        <v>16.600000000000001</v>
      </c>
      <c r="U19">
        <v>15.95</v>
      </c>
      <c r="V19">
        <v>1.87</v>
      </c>
      <c r="W19">
        <f>[1]!dmi("000300.SH",A19,14,6,1,3,2)</f>
        <v>43.251455500943337</v>
      </c>
      <c r="X19">
        <f>[1]!expma("000300.SH",A19,12,3,2)</f>
        <v>1075.290267822344</v>
      </c>
      <c r="Y19">
        <f>[1]!ma("000300.SH",A19,5,3,1)</f>
        <v>1153.5938000000001</v>
      </c>
      <c r="Z19">
        <f>[1]!macd("000300.SH",A19,26,12,9,1,3,1)</f>
        <v>26.692224876898763</v>
      </c>
      <c r="AA19">
        <f>[1]!bbi("000300.SH",A19,3,"6","12","24","1",1)</f>
        <v>1141.4636145833335</v>
      </c>
      <c r="AB19">
        <f>[1]!dma("000300.SH",A19,"10","50",10,"1","1",1)</f>
        <v>72.158339999999725</v>
      </c>
      <c r="AC19">
        <f>[1]!mtm("000300.SH",A19,"6",6,"1","1",3)</f>
        <v>296.06499999999994</v>
      </c>
      <c r="AD19">
        <f>[1]!priceosc("000300.SH",A19,"26","12","1",1)</f>
        <v>2.6008617742707894</v>
      </c>
      <c r="AE19">
        <f>[1]!sar("000300.SH",A19,4,"2","20","1",1)</f>
        <v>1129.5805058462213</v>
      </c>
      <c r="AF19">
        <f>[1]!trix("000300.SH",A19,12,"20","1","1",1)</f>
        <v>0.36617719001423865</v>
      </c>
      <c r="AG19">
        <f>[1]!s_techind_b3612("000300.SH",A19,1,1)</f>
        <v>8.2591666666667152</v>
      </c>
      <c r="AH19">
        <f>[1]!bias("000300.SH",A19,12,1,1)</f>
        <v>3.003285406271019</v>
      </c>
      <c r="AI19">
        <f>[1]!kdj("000300.SH",A19,9,3,3,1,1,1)</f>
        <v>88.808972137972361</v>
      </c>
      <c r="AJ19">
        <f>[1]!slowkd("000300.SH",A19,9,"3","3","5","1","1",1)</f>
        <v>84.647969265079666</v>
      </c>
      <c r="AK19">
        <f>[1]!rsi("000300.SH",A19,6,1,1)</f>
        <v>82.785092609166867</v>
      </c>
      <c r="AL19">
        <f>[1]!cci("000300.SH",A19,14,"1",1)</f>
        <v>127.72669076686762</v>
      </c>
      <c r="AM19">
        <f>[1]!dpo("000300.SH",A19,20,"6","1","1",1)</f>
        <v>0</v>
      </c>
      <c r="AN19">
        <f>[1]!roc("000300.SH",A19,"12",6,"1","1",1)</f>
        <v>4.9481099265670094</v>
      </c>
      <c r="AO19">
        <f>[1]!vrsi("000300.SH",A19,6,1)</f>
        <v>55.379609940786892</v>
      </c>
      <c r="AP19">
        <f>[1]!si("000300.SH",A19,"1",1)</f>
        <v>355.62654407286925</v>
      </c>
      <c r="AQ19">
        <f>[1]!srdm("000300.SH",A19,30,"1","1",1)</f>
        <v>0.86219065876612078</v>
      </c>
      <c r="AR19">
        <f>[1]!vroc("000300.SH",A19,12,1)</f>
        <v>0</v>
      </c>
      <c r="AS19">
        <f>[1]!wr("000300.SH",A19,14,"1",1)</f>
        <v>1.8648047003298103</v>
      </c>
      <c r="AT19">
        <f>[1]!arbr("000300.SH",A19,26,"1","1",1)</f>
        <v>250.34789953144579</v>
      </c>
      <c r="AU19">
        <f>[1]!cr("000300.SH",A19,26,"1",1)</f>
        <v>221.65150572126566</v>
      </c>
      <c r="AV19">
        <f>[1]!psy("000300.SH",A19,12,"6","1","1",1)</f>
        <v>66.666666666666657</v>
      </c>
      <c r="AW19">
        <f>[1]!vr("000300.SH",A19,26,1)</f>
        <v>2.7843423511997463</v>
      </c>
      <c r="AX19">
        <f>[1]!wad("000300.SH",A19,30,"1","1",1)</f>
        <v>148.04600000000153</v>
      </c>
      <c r="AY19">
        <f>[1]!mfi("000300.SH",A19,14,"1",1)</f>
        <v>67.647587171578863</v>
      </c>
      <c r="AZ19">
        <f>[1]!obv("000300.SH",A19,"1","1",1)</f>
        <v>775603556.75999999</v>
      </c>
      <c r="BA19">
        <f>[1]!pvt("000300.SH",A19,"1",1)</f>
        <v>1095901173.4282894</v>
      </c>
      <c r="BB19">
        <f>[1]!sobv("000300.SH",A19,1)</f>
        <v>89684787594</v>
      </c>
      <c r="BC19">
        <f>[1]!wvad("000300.SH",A19,24,"6","1","1",1)</f>
        <v>180437063.19602948</v>
      </c>
      <c r="BD19">
        <f>[1]!bbiboll("000300.SH",A19,10,"3","1","1",1)</f>
        <v>1141.4636145833335</v>
      </c>
      <c r="BE19">
        <f>[1]!boll("000300.SH",A19,26,"2",1,1,1)</f>
        <v>1108.5625769230769</v>
      </c>
      <c r="BF19">
        <f>[1]!cdp("000300.SH",A19,"1","1",1)</f>
        <v>1153.9234999999999</v>
      </c>
      <c r="BG19">
        <f>[1]!env("000300.SH",A19,"14","1","1",1)</f>
        <v>1203.7327442857145</v>
      </c>
      <c r="BH19">
        <f>[1]!mike("000300.SH",A19,12,"1","1",1)</f>
        <v>1227.9403333333332</v>
      </c>
      <c r="BI19">
        <f>[1]!volumeratio("000300.SH",A19,5,1)</f>
        <v>0</v>
      </c>
      <c r="BJ19">
        <f>[1]!vma("000300.SH",A19,5,1)</f>
        <v>39830790.799999997</v>
      </c>
      <c r="BK19">
        <f>[1]!vmacd("000300.SH",A19,"12","26",9,"1",1)</f>
        <v>4113874.6391890384</v>
      </c>
      <c r="BL19">
        <f>[1]!vosc("000300.SH",A19,"12","26",1)</f>
        <v>13.326129446818619</v>
      </c>
      <c r="BM19">
        <f>[1]!tapi("000300.SH",A19,6,"1",1)</f>
        <v>16902250.034196094</v>
      </c>
      <c r="BN19">
        <f>[1]!vstd("000300.SH",A19,10,1)</f>
        <v>4482700.954795301</v>
      </c>
      <c r="BO19">
        <f>[1]!adtm("000300.SH",A19,23,"8","1","1",1)</f>
        <v>0.73234797830775133</v>
      </c>
      <c r="BP19">
        <f>[1]!mi("000300.SH",A19,12,"1","1",1)</f>
        <v>55.273999999999887</v>
      </c>
      <c r="BQ19">
        <f>[1]!s_techind_rc("000300.SH",A19,50,1)</f>
        <v>114.89452824863187</v>
      </c>
      <c r="BR19">
        <f>[1]!srmi("000300.SH",A19,9,"1",1)</f>
        <v>4.0886358731672443E-2</v>
      </c>
      <c r="BS19">
        <f>[1]!pwmi("000300.SH",A19,7,"1","1",1)</f>
        <v>0.8571428571428571</v>
      </c>
      <c r="BT19">
        <f>[1]!prdstrong("000300.SH",A19,20,"1","1",1)</f>
        <v>0.2857142857142857</v>
      </c>
      <c r="BU19">
        <f>[1]!prdweak("000300.SH",A19,20,"1","1",1)</f>
        <v>0</v>
      </c>
      <c r="BV19">
        <f>[1]!bottom("000300.SH",A19,125,"5","20","1","1",1)</f>
        <v>1.6942645698427383</v>
      </c>
      <c r="BW19">
        <f>[1]!atr("000300.SH",A19,14,"1","3",3)</f>
        <v>112.79200000000014</v>
      </c>
      <c r="BX19">
        <f>[1]!std("000300.SH",A19,26,"1",1)</f>
        <v>0.92756085052321646</v>
      </c>
      <c r="BY19">
        <f>[1]!vhf("000300.SH",A19,28,"1",1)</f>
        <v>0.52999517985670275</v>
      </c>
      <c r="BZ19">
        <f>[1]!volati("000300.SH",A19,10,"1",1)</f>
        <v>32.298065866632143</v>
      </c>
      <c r="CA19" s="2">
        <f>[1]!s_mq_close("000300.SH",A19,3)</f>
        <v>1172.347</v>
      </c>
    </row>
    <row r="20" spans="1:79" x14ac:dyDescent="0.25">
      <c r="A20" s="1">
        <v>38868</v>
      </c>
      <c r="B20">
        <f>[1]!s_mq_open("000300.SH",A20,1)</f>
        <v>1179.5809999999999</v>
      </c>
      <c r="C20">
        <f>[1]!s_mq_close("000300.SH",A20,1)</f>
        <v>1365.451</v>
      </c>
      <c r="D20">
        <f>[1]!s_mq_high("000300.SH",A20,1)</f>
        <v>1387.5709999999999</v>
      </c>
      <c r="E20">
        <f>[1]!s_mq_low("000300.SH",A20,1)</f>
        <v>1179.5809999999999</v>
      </c>
      <c r="F20">
        <f t="shared" si="0"/>
        <v>1.1763253222966461</v>
      </c>
      <c r="G20">
        <f t="shared" si="1"/>
        <v>1</v>
      </c>
      <c r="H20">
        <f t="shared" si="2"/>
        <v>1.1575729008859927</v>
      </c>
      <c r="I20">
        <f t="shared" si="2"/>
        <v>1.0161997757517478</v>
      </c>
      <c r="J20">
        <f t="shared" si="3"/>
        <v>0.8638764774422516</v>
      </c>
      <c r="K20">
        <f t="shared" si="4"/>
        <v>1.1763253222966461</v>
      </c>
      <c r="L20">
        <f>[1]!s_mq_volume("000300.SH",A20,1)</f>
        <v>98814368900</v>
      </c>
      <c r="M20">
        <f>[1]!s_mq_amount("000300.SH",A20,1)</f>
        <v>598372305302</v>
      </c>
      <c r="N20">
        <f>[1]!s_mq_pctchange("000016.SH",A20)</f>
        <v>11.863494690215948</v>
      </c>
      <c r="O20">
        <f>[1]!s_mq_pctchange("000906.SH",A20)</f>
        <v>18.226596297760487</v>
      </c>
      <c r="P20">
        <f>[1]!s_mq_pctchange("000905.SH",A20)</f>
        <v>22.830027547002917</v>
      </c>
      <c r="Q20">
        <f>[1]!s_val_pe_ttm("000300.SH",A20)</f>
        <v>20.117599487304688</v>
      </c>
      <c r="R20">
        <f>[1]!s_val_pb_lf("000300.SH",A20)</f>
        <v>2.1514999866485596</v>
      </c>
      <c r="S20">
        <v>54.8</v>
      </c>
      <c r="T20">
        <v>17.899999999999999</v>
      </c>
      <c r="U20">
        <v>16.420000000000002</v>
      </c>
      <c r="V20">
        <v>2.4300000000000002</v>
      </c>
      <c r="W20">
        <f>[1]!dmi("000300.SH",A20,14,6,1,3,2)</f>
        <v>48.825950777047005</v>
      </c>
      <c r="X20">
        <f>[1]!expma("000300.SH",A20,12,3,2)</f>
        <v>1205.8480501798588</v>
      </c>
      <c r="Y20">
        <f>[1]!ma("000300.SH",A20,5,3,1)</f>
        <v>1349.8432</v>
      </c>
      <c r="Z20">
        <f>[1]!macd("000300.SH",A20,26,12,9,1,3,1)</f>
        <v>55.172946519140851</v>
      </c>
      <c r="AA20">
        <f>[1]!bbi("000300.SH",A20,3,"6","12","24","1",1)</f>
        <v>1333.4228020833334</v>
      </c>
      <c r="AB20">
        <f>[1]!dma("000300.SH",A20,"10","50",10,"1","1",1)</f>
        <v>168.58745999999996</v>
      </c>
      <c r="AC20">
        <f>[1]!mtm("000300.SH",A20,"6",6,"1","1",3)</f>
        <v>491.62599999999998</v>
      </c>
      <c r="AD20">
        <f>[1]!priceosc("000300.SH",A20,"26","12","1",1)</f>
        <v>5.6400818421962633</v>
      </c>
      <c r="AE20">
        <f>[1]!sar("000300.SH",A20,4,"2","20","1",1)</f>
        <v>1287.70712</v>
      </c>
      <c r="AF20">
        <f>[1]!trix("000300.SH",A20,12,"20","1","1",1)</f>
        <v>0.72153057487038863</v>
      </c>
      <c r="AG20">
        <f>[1]!s_techind_b3612("000300.SH",A20,1,1)</f>
        <v>27.256666666666661</v>
      </c>
      <c r="AH20">
        <f>[1]!bias("000300.SH",A20,12,1,1)</f>
        <v>1.6923136694244432</v>
      </c>
      <c r="AI20">
        <f>[1]!kdj("000300.SH",A20,9,3,3,1,1,1)</f>
        <v>73.906401325123696</v>
      </c>
      <c r="AJ20">
        <f>[1]!slowkd("000300.SH",A20,9,"3","3","5","1","1",1)</f>
        <v>70.109086217722904</v>
      </c>
      <c r="AK20">
        <f>[1]!rsi("000300.SH",A20,6,1,1)</f>
        <v>64.949914026197419</v>
      </c>
      <c r="AL20">
        <f>[1]!cci("000300.SH",A20,14,"1",1)</f>
        <v>98.429940614578797</v>
      </c>
      <c r="AM20">
        <f>[1]!dpo("000300.SH",A20,20,"6","1","1",1)</f>
        <v>21.668545454545438</v>
      </c>
      <c r="AN20">
        <f>[1]!roc("000300.SH",A20,"12",6,"1","1",1)</f>
        <v>0.98331922005983408</v>
      </c>
      <c r="AO20">
        <f>[1]!vrsi("000300.SH",A20,6,1)</f>
        <v>36.797176185150271</v>
      </c>
      <c r="AP20">
        <f>[1]!si("000300.SH",A20,"1",1)</f>
        <v>-220.89353647486112</v>
      </c>
      <c r="AQ20">
        <f>[1]!srdm("000300.SH",A20,30,"1","1",1)</f>
        <v>7.8090904870236053E-2</v>
      </c>
      <c r="AR20">
        <f>[1]!vroc("000300.SH",A20,12,1)</f>
        <v>-35.627220358798631</v>
      </c>
      <c r="AS20">
        <f>[1]!wr("000300.SH",A20,14,"1",1)</f>
        <v>16.398060699512129</v>
      </c>
      <c r="AT20">
        <f>[1]!arbr("000300.SH",A20,26,"1","1",1)</f>
        <v>252.02311274936324</v>
      </c>
      <c r="AU20">
        <f>[1]!cr("000300.SH",A20,26,"1",1)</f>
        <v>258.64542493993105</v>
      </c>
      <c r="AV20">
        <f>[1]!psy("000300.SH",A20,12,"6","1","1",1)</f>
        <v>58.333333333333336</v>
      </c>
      <c r="AW20">
        <f>[1]!vr("000300.SH",A20,26,1)</f>
        <v>2.1561771993594654</v>
      </c>
      <c r="AX20">
        <f>[1]!wad("000300.SH",A20,30,"1","1",1)</f>
        <v>270.42200000000196</v>
      </c>
      <c r="AY20">
        <f>[1]!mfi("000300.SH",A20,14,"1",1)</f>
        <v>60.335907800687686</v>
      </c>
      <c r="AZ20">
        <f>[1]!obv("000300.SH",A20,"1","1",1)</f>
        <v>999188051.75999999</v>
      </c>
      <c r="BA20">
        <f>[1]!pvt("000300.SH",A20,"1",1)</f>
        <v>1933889675.4344852</v>
      </c>
      <c r="BB20">
        <f>[1]!sobv("000300.SH",A20,1)</f>
        <v>129263796894</v>
      </c>
      <c r="BC20">
        <f>[1]!wvad("000300.SH",A20,24,"6","1","1",1)</f>
        <v>279592685.89801973</v>
      </c>
      <c r="BD20">
        <f>[1]!bbiboll("000300.SH",A20,10,"3","1","1",1)</f>
        <v>1333.4228020833334</v>
      </c>
      <c r="BE20">
        <f>[1]!boll("000300.SH",A20,26,"2",1,1,1)</f>
        <v>1266.9968846153847</v>
      </c>
      <c r="BF20">
        <f>[1]!cdp("000300.SH",A20,"1","1",1)</f>
        <v>1375.6860000000001</v>
      </c>
      <c r="BG20">
        <f>[1]!env("000300.SH",A20,"14","1","1",1)</f>
        <v>1420.4867685714287</v>
      </c>
      <c r="BH20">
        <f>[1]!mike("000300.SH",A20,12,"1","1",1)</f>
        <v>1460.9346666666663</v>
      </c>
      <c r="BI20">
        <f>[1]!volumeratio("000300.SH",A20,5,1)</f>
        <v>1.1225025945131333</v>
      </c>
      <c r="BJ20">
        <f>[1]!vma("000300.SH",A20,5,1)</f>
        <v>41401804.399999999</v>
      </c>
      <c r="BK20">
        <f>[1]!vmacd("000300.SH",A20,"12","26",9,"1",1)</f>
        <v>1420426.1859007073</v>
      </c>
      <c r="BL20">
        <f>[1]!vosc("000300.SH",A20,"12","26",1)</f>
        <v>6.5193561526776591</v>
      </c>
      <c r="BM20">
        <f>[1]!tapi("000300.SH",A20,6,"1",1)</f>
        <v>17888071.780296106</v>
      </c>
      <c r="BN20">
        <f>[1]!vstd("000300.SH",A20,10,1)</f>
        <v>11132454.303519011</v>
      </c>
      <c r="BO20">
        <f>[1]!adtm("000300.SH",A20,23,"8","1","1",1)</f>
        <v>0.59812460667086265</v>
      </c>
      <c r="BP20">
        <f>[1]!mi("000300.SH",A20,12,"1","1",1)</f>
        <v>13.296000000000049</v>
      </c>
      <c r="BQ20">
        <f>[1]!s_techind_rc("000300.SH",A20,50,1)</f>
        <v>132.70230660532306</v>
      </c>
      <c r="BR20">
        <f>[1]!srmi("000300.SH",A20,9,"1",1)</f>
        <v>2.508328749988099E-2</v>
      </c>
      <c r="BS20">
        <f>[1]!pwmi("000300.SH",A20,7,"1","1",1)</f>
        <v>1</v>
      </c>
      <c r="BT20">
        <f>[1]!prdstrong("000300.SH",A20,20,"1","1",1)</f>
        <v>0</v>
      </c>
      <c r="BU20">
        <f>[1]!prdweak("000300.SH",A20,20,"1","1",1)</f>
        <v>0</v>
      </c>
      <c r="BV20">
        <f>[1]!bottom("000300.SH",A20,125,"5","20","1","1",1)</f>
        <v>1.8679234202490016</v>
      </c>
      <c r="BW20">
        <f>[1]!atr("000300.SH",A20,14,"1","3",3)</f>
        <v>215.22399999999993</v>
      </c>
      <c r="BX20">
        <f>[1]!std("000300.SH",A20,26,"1",1)</f>
        <v>1.8444553935125587</v>
      </c>
      <c r="BY20">
        <f>[1]!vhf("000300.SH",A20,28,"1",1)</f>
        <v>0.50767271594982855</v>
      </c>
      <c r="BZ20">
        <f>[1]!volati("000300.SH",A20,10,"1",1)</f>
        <v>-16.057201909746951</v>
      </c>
      <c r="CA20" s="2">
        <f>[1]!s_mq_close("000300.SH",A20,3)</f>
        <v>1365.451</v>
      </c>
    </row>
    <row r="21" spans="1:79" x14ac:dyDescent="0.25">
      <c r="A21" s="1">
        <v>38898</v>
      </c>
      <c r="B21">
        <f>[1]!s_mq_open("000300.SH",A21,1)</f>
        <v>1364.1780000000001</v>
      </c>
      <c r="C21">
        <f>[1]!s_mq_close("000300.SH",A21,1)</f>
        <v>1393.963</v>
      </c>
      <c r="D21">
        <f>[1]!s_mq_high("000300.SH",A21,1)</f>
        <v>1413.1079999999999</v>
      </c>
      <c r="E21">
        <f>[1]!s_mq_low("000300.SH",A21,1)</f>
        <v>1269.5160000000001</v>
      </c>
      <c r="F21">
        <f t="shared" si="0"/>
        <v>1.0358677533283778</v>
      </c>
      <c r="G21">
        <f t="shared" si="1"/>
        <v>0.93060876219965427</v>
      </c>
      <c r="H21">
        <f t="shared" si="2"/>
        <v>1.0218336610031828</v>
      </c>
      <c r="I21">
        <f t="shared" si="2"/>
        <v>1.0137342239356424</v>
      </c>
      <c r="J21">
        <f t="shared" si="3"/>
        <v>0.91072431621212335</v>
      </c>
      <c r="K21">
        <f t="shared" si="4"/>
        <v>1.1131076725303186</v>
      </c>
      <c r="L21">
        <f>[1]!s_mq_volume("000300.SH",A21,1)</f>
        <v>79321670100</v>
      </c>
      <c r="M21">
        <f>[1]!s_mq_amount("000300.SH",A21,1)</f>
        <v>460787563328</v>
      </c>
      <c r="N21">
        <f>[1]!s_mq_pctchange("000016.SH",A21)</f>
        <v>2.2090849347878194</v>
      </c>
      <c r="O21">
        <f>[1]!s_mq_pctchange("000906.SH",A21)</f>
        <v>3.2001832146413722</v>
      </c>
      <c r="P21">
        <f>[1]!s_mq_pctchange("000905.SH",A21)</f>
        <v>5.9659909350995077</v>
      </c>
      <c r="Q21">
        <f>[1]!s_val_pe_ttm("000300.SH",A21)</f>
        <v>20.369100570678711</v>
      </c>
      <c r="R21">
        <f>[1]!s_val_pb_lf("000300.SH",A21)</f>
        <v>2.1998999118804932</v>
      </c>
      <c r="S21">
        <v>54.1</v>
      </c>
      <c r="T21">
        <v>19.5</v>
      </c>
      <c r="U21">
        <v>16.27</v>
      </c>
      <c r="V21">
        <v>3.52</v>
      </c>
      <c r="W21">
        <f>[1]!dmi("000300.SH",A21,14,6,1,3,2)</f>
        <v>50.222841845323288</v>
      </c>
      <c r="X21">
        <f>[1]!expma("000300.SH",A21,12,3,2)</f>
        <v>1274.7134850505745</v>
      </c>
      <c r="Y21">
        <f>[1]!ma("000300.SH",A21,5,3,1)</f>
        <v>1375.8561999999997</v>
      </c>
      <c r="Z21">
        <f>[1]!macd("000300.SH",A21,26,12,9,1,3,1)</f>
        <v>21.623092193012553</v>
      </c>
      <c r="AA21">
        <f>[1]!bbi("000300.SH",A21,3,"6","12","24","1",1)</f>
        <v>1361.7852395833334</v>
      </c>
      <c r="AB21">
        <f>[1]!dma("000300.SH",A21,"10","50",10,"1","1",1)</f>
        <v>60.223599999999806</v>
      </c>
      <c r="AC21">
        <f>[1]!mtm("000300.SH",A21,"6",6,"1","1",3)</f>
        <v>470.51199999999994</v>
      </c>
      <c r="AD21">
        <f>[1]!priceosc("000300.SH",A21,"26","12","1",1)</f>
        <v>-9.5157085088596865E-3</v>
      </c>
      <c r="AE21">
        <f>[1]!sar("000300.SH",A21,4,"2","20","1",1)</f>
        <v>1332.6640274025985</v>
      </c>
      <c r="AF21">
        <f>[1]!trix("000300.SH",A21,12,"20","1","1",1)</f>
        <v>0.12991933428260669</v>
      </c>
      <c r="AG21">
        <f>[1]!s_techind_b3612("000300.SH",A21,1,1)</f>
        <v>14.202833333333047</v>
      </c>
      <c r="AH21">
        <f>[1]!bias("000300.SH",A21,12,1,1)</f>
        <v>3.5100350407600041</v>
      </c>
      <c r="AI21">
        <f>[1]!kdj("000300.SH",A21,9,3,3,1,1,1)</f>
        <v>89.689773199041909</v>
      </c>
      <c r="AJ21">
        <f>[1]!slowkd("000300.SH",A21,9,"3","3","5","1","1",1)</f>
        <v>94.619369740088828</v>
      </c>
      <c r="AK21">
        <f>[1]!rsi("000300.SH",A21,6,1,1)</f>
        <v>81.627263031579005</v>
      </c>
      <c r="AL21">
        <f>[1]!cci("000300.SH",A21,14,"1",1)</f>
        <v>154.02695781428403</v>
      </c>
      <c r="AM21">
        <f>[1]!dpo("000300.SH",A21,20,"6","1","1",1)</f>
        <v>41.695909090909026</v>
      </c>
      <c r="AN21">
        <f>[1]!roc("000300.SH",A21,"12",6,"1","1",1)</f>
        <v>8.5742436987880364</v>
      </c>
      <c r="AO21">
        <f>[1]!vrsi("000300.SH",A21,6,1)</f>
        <v>71.648513370817838</v>
      </c>
      <c r="AP21">
        <f>[1]!si("000300.SH",A21,"1",1)</f>
        <v>104.58375203403381</v>
      </c>
      <c r="AQ21">
        <f>[1]!srdm("000300.SH",A21,30,"1","1",1)</f>
        <v>0.94143308462727726</v>
      </c>
      <c r="AR21">
        <f>[1]!vroc("000300.SH",A21,12,1)</f>
        <v>33.314342530453359</v>
      </c>
      <c r="AS21">
        <f>[1]!wr("000300.SH",A21,14,"1",1)</f>
        <v>10.64656255609405</v>
      </c>
      <c r="AT21">
        <f>[1]!arbr("000300.SH",A21,26,"1","1",1)</f>
        <v>207.88173147000407</v>
      </c>
      <c r="AU21">
        <f>[1]!cr("000300.SH",A21,26,"1",1)</f>
        <v>137.85821755967447</v>
      </c>
      <c r="AV21">
        <f>[1]!psy("000300.SH",A21,12,"6","1","1",1)</f>
        <v>66.666666666666657</v>
      </c>
      <c r="AW21">
        <f>[1]!vr("000300.SH",A21,26,1)</f>
        <v>1.4168235774193789</v>
      </c>
      <c r="AX21">
        <f>[1]!wad("000300.SH",A21,30,"1","1",1)</f>
        <v>397.19000000000244</v>
      </c>
      <c r="AY21">
        <f>[1]!mfi("000300.SH",A21,14,"1",1)</f>
        <v>52.93665587575574</v>
      </c>
      <c r="AZ21">
        <f>[1]!obv("000300.SH",A21,"1","1",1)</f>
        <v>1088857934.76</v>
      </c>
      <c r="BA21">
        <f>[1]!pvt("000300.SH",A21,"1",1)</f>
        <v>1943552468.9711285</v>
      </c>
      <c r="BB21">
        <f>[1]!sobv("000300.SH",A21,1)</f>
        <v>138098169794</v>
      </c>
      <c r="BC21">
        <f>[1]!wvad("000300.SH",A21,24,"6","1","1",1)</f>
        <v>80917734.20333156</v>
      </c>
      <c r="BD21">
        <f>[1]!bbiboll("000300.SH",A21,10,"3","1","1",1)</f>
        <v>1361.7852395833334</v>
      </c>
      <c r="BE21">
        <f>[1]!boll("000300.SH",A21,26,"2",1,1,1)</f>
        <v>1346.8217307692307</v>
      </c>
      <c r="BF21">
        <f>[1]!cdp("000300.SH",A21,"1","1",1)</f>
        <v>1387.6857500000001</v>
      </c>
      <c r="BG21">
        <f>[1]!env("000300.SH",A21,"14","1","1",1)</f>
        <v>1419.0734100000002</v>
      </c>
      <c r="BH21">
        <f>[1]!mike("000300.SH",A21,12,"1","1",1)</f>
        <v>1511.329</v>
      </c>
      <c r="BI21">
        <f>[1]!volumeratio("000300.SH",A21,5,1)</f>
        <v>1.2804621080610081</v>
      </c>
      <c r="BJ21">
        <f>[1]!vma("000300.SH",A21,5,1)</f>
        <v>32535651.399999999</v>
      </c>
      <c r="BK21">
        <f>[1]!vmacd("000300.SH",A21,"12","26",9,"1",1)</f>
        <v>-3154072.3119030856</v>
      </c>
      <c r="BL21">
        <f>[1]!vosc("000300.SH",A21,"12","26",1)</f>
        <v>-24.944639562744765</v>
      </c>
      <c r="BM21">
        <f>[1]!tapi("000300.SH",A21,6,"1",1)</f>
        <v>13719825.929861723</v>
      </c>
      <c r="BN21">
        <f>[1]!vstd("000300.SH",A21,10,1)</f>
        <v>5769354.9074169472</v>
      </c>
      <c r="BO21">
        <f>[1]!adtm("000300.SH",A21,23,"8","1","1",1)</f>
        <v>0.38608287316271916</v>
      </c>
      <c r="BP21">
        <f>[1]!mi("000300.SH",A21,12,"1","1",1)</f>
        <v>110.08299999999986</v>
      </c>
      <c r="BQ21">
        <f>[1]!s_techind_rc("000300.SH",A21,50,1)</f>
        <v>124.61597325959876</v>
      </c>
      <c r="BR21">
        <f>[1]!srmi("000300.SH",A21,9,"1",1)</f>
        <v>4.2375586726476913E-2</v>
      </c>
      <c r="BS21">
        <f>[1]!pwmi("000300.SH",A21,7,"1","1",1)</f>
        <v>0.7142857142857143</v>
      </c>
      <c r="BT21">
        <f>[1]!prdstrong("000300.SH",A21,20,"1","1",1)</f>
        <v>0.16666666666666666</v>
      </c>
      <c r="BU21">
        <f>[1]!prdweak("000300.SH",A21,20,"1","1",1)</f>
        <v>0.21428571428571427</v>
      </c>
      <c r="BV21">
        <f>[1]!bottom("000300.SH",A21,125,"5","20","1","1",1)</f>
        <v>1.8282828282828283</v>
      </c>
      <c r="BW21">
        <f>[1]!atr("000300.SH",A21,14,"1","3",3)</f>
        <v>143.59199999999987</v>
      </c>
      <c r="BX21">
        <f>[1]!std("000300.SH",A21,26,"1",1)</f>
        <v>1.7437775994418656</v>
      </c>
      <c r="BY21">
        <f>[1]!vhf("000300.SH",A21,28,"1",1)</f>
        <v>0.28114018237827076</v>
      </c>
      <c r="BZ21">
        <f>[1]!volati("000300.SH",A21,10,"1",1)</f>
        <v>-25.727511238925672</v>
      </c>
      <c r="CA21" s="2">
        <f>[1]!s_mq_close("000300.SH",A21,3)</f>
        <v>1393.963</v>
      </c>
    </row>
    <row r="22" spans="1:79" x14ac:dyDescent="0.25">
      <c r="A22" s="1">
        <v>38929</v>
      </c>
      <c r="B22">
        <f>[1]!s_mq_open("000300.SH",A22,1)</f>
        <v>1398.7360000000001</v>
      </c>
      <c r="C22">
        <f>[1]!s_mq_close("000300.SH",A22,1)</f>
        <v>1294.328</v>
      </c>
      <c r="D22">
        <f>[1]!s_mq_high("000300.SH",A22,1)</f>
        <v>1430.944</v>
      </c>
      <c r="E22">
        <f>[1]!s_mq_low("000300.SH",A22,1)</f>
        <v>1293.5309999999999</v>
      </c>
      <c r="F22">
        <f t="shared" si="0"/>
        <v>1.0230265039292616</v>
      </c>
      <c r="G22">
        <f t="shared" si="1"/>
        <v>0.9247856636277324</v>
      </c>
      <c r="H22">
        <f t="shared" si="2"/>
        <v>0.92535546379016476</v>
      </c>
      <c r="I22">
        <f t="shared" si="2"/>
        <v>1.1055497524584186</v>
      </c>
      <c r="J22">
        <f t="shared" si="3"/>
        <v>0.99938423645320196</v>
      </c>
      <c r="K22">
        <f t="shared" si="4"/>
        <v>1.106230929138923</v>
      </c>
      <c r="L22">
        <f>[1]!s_mq_volume("000300.SH",A22,1)</f>
        <v>59478067000</v>
      </c>
      <c r="M22">
        <f>[1]!s_mq_amount("000300.SH",A22,1)</f>
        <v>384091953091</v>
      </c>
      <c r="N22">
        <f>[1]!s_mq_pctchange("000016.SH",A22)</f>
        <v>-7.4503761689531771</v>
      </c>
      <c r="O22">
        <f>[1]!s_mq_pctchange("000906.SH",A22)</f>
        <v>-6.2764101982360154</v>
      </c>
      <c r="P22">
        <f>[1]!s_mq_pctchange("000905.SH",A22)</f>
        <v>-4.1016961699063437</v>
      </c>
      <c r="Q22">
        <f>[1]!s_val_pe_ttm("000300.SH",A22)</f>
        <v>20.375799179077148</v>
      </c>
      <c r="R22">
        <f>[1]!s_val_pb_lf("000300.SH",A22)</f>
        <v>2.130000114440918</v>
      </c>
      <c r="S22">
        <v>52.4</v>
      </c>
      <c r="T22">
        <v>16.7</v>
      </c>
      <c r="U22">
        <v>16.18</v>
      </c>
      <c r="V22">
        <v>3.58</v>
      </c>
      <c r="W22">
        <f>[1]!dmi("000300.SH",A22,14,6,1,3,2)</f>
        <v>36.17448451647266</v>
      </c>
      <c r="X22">
        <f>[1]!expma("000300.SH",A22,12,3,2)</f>
        <v>1313.7532906488404</v>
      </c>
      <c r="Y22">
        <f>[1]!ma("000300.SH",A22,5,3,1)</f>
        <v>1347.3462</v>
      </c>
      <c r="Z22">
        <f>[1]!macd("000300.SH",A22,26,12,9,1,3,1)</f>
        <v>-5.622000505105234</v>
      </c>
      <c r="AA22">
        <f>[1]!bbi("000300.SH",A22,3,"6","12","24","1",1)</f>
        <v>1352.2658437500002</v>
      </c>
      <c r="AB22">
        <f>[1]!dma("000300.SH",A22,"10","50",10,"1","1",1)</f>
        <v>-6.1044200000003457</v>
      </c>
      <c r="AC22">
        <f>[1]!mtm("000300.SH",A22,"6",6,"1","1",3)</f>
        <v>284.73099999999999</v>
      </c>
      <c r="AD22">
        <f>[1]!priceosc("000300.SH",A22,"26","12","1",1)</f>
        <v>-1.6694944403463692</v>
      </c>
      <c r="AE22">
        <f>[1]!sar("000300.SH",A22,4,"2","20","1",1)</f>
        <v>1384.8820593648768</v>
      </c>
      <c r="AF22">
        <f>[1]!trix("000300.SH",A22,12,"20","1","1",1)</f>
        <v>-4.3623682362232435E-2</v>
      </c>
      <c r="AG22">
        <f>[1]!s_techind_b3612("000300.SH",A22,1,1)</f>
        <v>-18.720166666666728</v>
      </c>
      <c r="AH22">
        <f>[1]!bias("000300.SH",A22,12,1,1)</f>
        <v>-4.3336269487592034</v>
      </c>
      <c r="AI22">
        <f>[1]!kdj("000300.SH",A22,9,3,3,1,1,1)</f>
        <v>29.009937103413154</v>
      </c>
      <c r="AJ22">
        <f>[1]!slowkd("000300.SH",A22,9,"3","3","5","1","1",1)</f>
        <v>47.234962586152783</v>
      </c>
      <c r="AK22">
        <f>[1]!rsi("000300.SH",A22,6,1,1)</f>
        <v>19.984660017361072</v>
      </c>
      <c r="AL22">
        <f>[1]!cci("000300.SH",A22,14,"1",1)</f>
        <v>-194.12135850818743</v>
      </c>
      <c r="AM22">
        <f>[1]!dpo("000300.SH",A22,20,"6","1","1",1)</f>
        <v>-58.253272727272588</v>
      </c>
      <c r="AN22">
        <f>[1]!roc("000300.SH",A22,"12",6,"1","1",1)</f>
        <v>-3.8452166574547872</v>
      </c>
      <c r="AO22">
        <f>[1]!vrsi("000300.SH",A22,6,1)</f>
        <v>57.482403054705301</v>
      </c>
      <c r="AP22">
        <f>[1]!si("000300.SH",A22,"1",1)</f>
        <v>-1193.0512774444715</v>
      </c>
      <c r="AQ22">
        <f>[1]!srdm("000300.SH",A22,30,"1","1",1)</f>
        <v>-0.53914888864067878</v>
      </c>
      <c r="AR22">
        <f>[1]!vroc("000300.SH",A22,12,1)</f>
        <v>-54.705112996915517</v>
      </c>
      <c r="AS22">
        <f>[1]!wr("000300.SH",A22,14,"1",1)</f>
        <v>99.419996652427329</v>
      </c>
      <c r="AT22">
        <f>[1]!arbr("000300.SH",A22,26,"1","1",1)</f>
        <v>139.10501676615397</v>
      </c>
      <c r="AU22">
        <f>[1]!cr("000300.SH",A22,26,"1",1)</f>
        <v>81.187852655519706</v>
      </c>
      <c r="AV22">
        <f>[1]!psy("000300.SH",A22,12,"6","1","1",1)</f>
        <v>58.333333333333336</v>
      </c>
      <c r="AW22">
        <f>[1]!vr("000300.SH",A22,26,1)</f>
        <v>1.2543910508102236</v>
      </c>
      <c r="AX22">
        <f>[1]!wad("000300.SH",A22,30,"1","1",1)</f>
        <v>364.35500000000241</v>
      </c>
      <c r="AY22">
        <f>[1]!mfi("000300.SH",A22,14,"1",1)</f>
        <v>55.744898648596362</v>
      </c>
      <c r="AZ22">
        <f>[1]!obv("000300.SH",A22,"1","1",1)</f>
        <v>1141356170.76</v>
      </c>
      <c r="BA22">
        <f>[1]!pvt("000300.SH",A22,"1",1)</f>
        <v>1664971234.2606325</v>
      </c>
      <c r="BB22">
        <f>[1]!sobv("000300.SH",A22,1)</f>
        <v>143347993394</v>
      </c>
      <c r="BC22">
        <f>[1]!wvad("000300.SH",A22,24,"6","1","1",1)</f>
        <v>25410212.97378695</v>
      </c>
      <c r="BD22">
        <f>[1]!bbiboll("000300.SH",A22,10,"3","1","1",1)</f>
        <v>1352.2658437500002</v>
      </c>
      <c r="BE22">
        <f>[1]!boll("000300.SH",A22,26,"2",1,1,1)</f>
        <v>1375.5478461538464</v>
      </c>
      <c r="BF22">
        <f>[1]!cdp("000300.SH",A22,"1","1",1)</f>
        <v>1342.5482500000001</v>
      </c>
      <c r="BG22">
        <f>[1]!env("000300.SH",A22,"14","1","1",1)</f>
        <v>1438.6327571428571</v>
      </c>
      <c r="BH22">
        <f>[1]!mike("000300.SH",A22,12,"1","1",1)</f>
        <v>1323.7343333333333</v>
      </c>
      <c r="BI22">
        <f>[1]!volumeratio("000300.SH",A22,5,1)</f>
        <v>1.0365109894400251</v>
      </c>
      <c r="BJ22">
        <f>[1]!vma("000300.SH",A22,5,1)</f>
        <v>21842884.399999999</v>
      </c>
      <c r="BK22">
        <f>[1]!vmacd("000300.SH",A22,"12","26",9,"1",1)</f>
        <v>-3873822.826989565</v>
      </c>
      <c r="BL22">
        <f>[1]!vosc("000300.SH",A22,"12","26",1)</f>
        <v>-28.131583510876307</v>
      </c>
      <c r="BM22">
        <f>[1]!tapi("000300.SH",A22,6,"1",1)</f>
        <v>8132406.8584198374</v>
      </c>
      <c r="BN22">
        <f>[1]!vstd("000300.SH",A22,10,1)</f>
        <v>2048760.4324698818</v>
      </c>
      <c r="BO22">
        <f>[1]!adtm("000300.SH",A22,23,"8","1","1",1)</f>
        <v>-0.19573868142326034</v>
      </c>
      <c r="BP22">
        <f>[1]!mi("000300.SH",A22,12,"1","1",1)</f>
        <v>-51.759999999999991</v>
      </c>
      <c r="BQ22">
        <f>[1]!s_techind_rc("000300.SH",A22,50,1)</f>
        <v>94.223811472008649</v>
      </c>
      <c r="BR22">
        <f>[1]!srmi("000300.SH",A22,9,"1",1)</f>
        <v>-5.7584883240037958E-2</v>
      </c>
      <c r="BS22">
        <f>[1]!pwmi("000300.SH",A22,7,"1","1",1)</f>
        <v>1</v>
      </c>
      <c r="BT22">
        <f>[1]!prdstrong("000300.SH",A22,20,"1","1",1)</f>
        <v>0.1</v>
      </c>
      <c r="BU22">
        <f>[1]!prdweak("000300.SH",A22,20,"1","1",1)</f>
        <v>0</v>
      </c>
      <c r="BV22">
        <f>[1]!bottom("000300.SH",A22,125,"5","20","1","1",1)</f>
        <v>1.7073375989310307</v>
      </c>
      <c r="BW22">
        <f>[1]!atr("000300.SH",A22,14,"1","3",3)</f>
        <v>137.41300000000001</v>
      </c>
      <c r="BX22">
        <f>[1]!std("000300.SH",A22,26,"1",1)</f>
        <v>1.6842111180549246</v>
      </c>
      <c r="BY22">
        <f>[1]!vhf("000300.SH",A22,28,"1",1)</f>
        <v>0.30023017646862621</v>
      </c>
      <c r="BZ22">
        <f>[1]!volati("000300.SH",A22,10,"1",1)</f>
        <v>-3.5330673089047417</v>
      </c>
      <c r="CA22" s="2">
        <f>[1]!s_mq_close("000300.SH",A22,3)</f>
        <v>1294.328</v>
      </c>
    </row>
    <row r="23" spans="1:79" x14ac:dyDescent="0.25">
      <c r="A23" s="1">
        <v>38960</v>
      </c>
      <c r="B23">
        <f>[1]!s_mq_open("000300.SH",A23,1)</f>
        <v>1292.7090000000001</v>
      </c>
      <c r="C23">
        <f>[1]!s_mq_close("000300.SH",A23,1)</f>
        <v>1338.694</v>
      </c>
      <c r="D23">
        <f>[1]!s_mq_high("000300.SH",A23,1)</f>
        <v>1349.201</v>
      </c>
      <c r="E23">
        <f>[1]!s_mq_low("000300.SH",A23,1)</f>
        <v>1221.989</v>
      </c>
      <c r="F23">
        <f t="shared" si="0"/>
        <v>1.043700477060189</v>
      </c>
      <c r="G23">
        <f t="shared" si="1"/>
        <v>0.94529317889795772</v>
      </c>
      <c r="H23">
        <f t="shared" si="2"/>
        <v>1.035572584394477</v>
      </c>
      <c r="I23">
        <f t="shared" si="2"/>
        <v>1.0078486943244684</v>
      </c>
      <c r="J23">
        <f t="shared" si="3"/>
        <v>0.91282175015350786</v>
      </c>
      <c r="K23">
        <f t="shared" si="4"/>
        <v>1.1041024100871613</v>
      </c>
      <c r="L23">
        <f>[1]!s_mq_volume("000300.SH",A23,1)</f>
        <v>40774469400</v>
      </c>
      <c r="M23">
        <f>[1]!s_mq_amount("000300.SH",A23,1)</f>
        <v>246394446404</v>
      </c>
      <c r="N23">
        <f>[1]!s_mq_pctchange("000016.SH",A23)</f>
        <v>2.7471703733607855</v>
      </c>
      <c r="O23">
        <f>[1]!s_mq_pctchange("000906.SH",A23)</f>
        <v>3.5382759103270711</v>
      </c>
      <c r="P23">
        <f>[1]!s_mq_pctchange("000905.SH",A23)</f>
        <v>3.8494250002105268</v>
      </c>
      <c r="Q23">
        <f>[1]!s_val_pe_ttm("000300.SH",A23)</f>
        <v>20.021400451660156</v>
      </c>
      <c r="R23">
        <f>[1]!s_val_pb_lf("000300.SH",A23)</f>
        <v>2.1275999546051025</v>
      </c>
      <c r="S23">
        <v>53.1</v>
      </c>
      <c r="T23">
        <v>15.7</v>
      </c>
      <c r="U23">
        <v>16.46</v>
      </c>
      <c r="V23">
        <v>3.4</v>
      </c>
      <c r="W23">
        <f>[1]!dmi("000300.SH",A23,14,6,1,3,2)</f>
        <v>22.703132130610808</v>
      </c>
      <c r="X23">
        <f>[1]!expma("000300.SH",A23,12,3,2)</f>
        <v>1302.4663520375168</v>
      </c>
      <c r="Y23">
        <f>[1]!ma("000300.SH",A23,5,3,1)</f>
        <v>1324.9702</v>
      </c>
      <c r="Z23">
        <f>[1]!macd("000300.SH",A23,26,12,9,1,3,1)</f>
        <v>3.3415498793315237</v>
      </c>
      <c r="AA23">
        <f>[1]!bbi("000300.SH",A23,3,"6","12","24","1",1)</f>
        <v>1308.2734999999998</v>
      </c>
      <c r="AB23">
        <f>[1]!dma("000300.SH",A23,"10","50",10,"1","1",1)</f>
        <v>-28.193319999999858</v>
      </c>
      <c r="AC23">
        <f>[1]!mtm("000300.SH",A23,"6",6,"1","1",3)</f>
        <v>285.68399999999997</v>
      </c>
      <c r="AD23">
        <f>[1]!priceosc("000300.SH",A23,"26","12","1",1)</f>
        <v>0.97815854318528039</v>
      </c>
      <c r="AE23">
        <f>[1]!sar("000300.SH",A23,4,"2","20","1",1)</f>
        <v>1289.376464043562</v>
      </c>
      <c r="AF23">
        <f>[1]!trix("000300.SH",A23,12,"20","1","1",1)</f>
        <v>-2.8280512538791148E-2</v>
      </c>
      <c r="AG23">
        <f>[1]!s_techind_b3612("000300.SH",A23,1,1)</f>
        <v>14.964666666666517</v>
      </c>
      <c r="AH23">
        <f>[1]!bias("000300.SH",A23,12,1,1)</f>
        <v>3.096595507251978</v>
      </c>
      <c r="AI23">
        <f>[1]!kdj("000300.SH",A23,9,3,3,1,1,1)</f>
        <v>89.730913469480171</v>
      </c>
      <c r="AJ23">
        <f>[1]!slowkd("000300.SH",A23,9,"3","3","5","1","1",1)</f>
        <v>90.081722919186518</v>
      </c>
      <c r="AK23">
        <f>[1]!rsi("000300.SH",A23,6,1,1)</f>
        <v>83.525084415933748</v>
      </c>
      <c r="AL23">
        <f>[1]!cci("000300.SH",A23,14,"1",1)</f>
        <v>133.44724631104651</v>
      </c>
      <c r="AM23">
        <f>[1]!dpo("000300.SH",A23,20,"6","1","1",1)</f>
        <v>38.852636363636293</v>
      </c>
      <c r="AN23">
        <f>[1]!roc("000300.SH",A23,"12",6,"1","1",1)</f>
        <v>5.7534662123784246</v>
      </c>
      <c r="AO23">
        <f>[1]!vrsi("000300.SH",A23,6,1)</f>
        <v>56.136092738837284</v>
      </c>
      <c r="AP23">
        <f>[1]!si("000300.SH",A23,"1",1)</f>
        <v>62.865866332548286</v>
      </c>
      <c r="AQ23">
        <f>[1]!srdm("000300.SH",A23,30,"1","1",1)</f>
        <v>0.58065617102855382</v>
      </c>
      <c r="AR23">
        <f>[1]!vroc("000300.SH",A23,12,1)</f>
        <v>61.936525096093689</v>
      </c>
      <c r="AS23">
        <f>[1]!wr("000300.SH",A23,14,"1",1)</f>
        <v>8.7532073711220448</v>
      </c>
      <c r="AT23">
        <f>[1]!arbr("000300.SH",A23,26,"1","1",1)</f>
        <v>196.84486093294473</v>
      </c>
      <c r="AU23">
        <f>[1]!cr("000300.SH",A23,26,"1",1)</f>
        <v>77.100152865205658</v>
      </c>
      <c r="AV23">
        <f>[1]!psy("000300.SH",A23,12,"6","1","1",1)</f>
        <v>83.333333333333343</v>
      </c>
      <c r="AW23">
        <f>[1]!vr("000300.SH",A23,26,1)</f>
        <v>1.3112005388257724</v>
      </c>
      <c r="AX23">
        <f>[1]!wad("000300.SH",A23,30,"1","1",1)</f>
        <v>444.46500000000231</v>
      </c>
      <c r="AY23">
        <f>[1]!mfi("000300.SH",A23,14,"1",1)</f>
        <v>70.391383449249389</v>
      </c>
      <c r="AZ23">
        <f>[1]!obv("000300.SH",A23,"1","1",1)</f>
        <v>1272912540.76</v>
      </c>
      <c r="BA23">
        <f>[1]!pvt("000300.SH",A23,"1",1)</f>
        <v>1758452580.3404982</v>
      </c>
      <c r="BB23">
        <f>[1]!sobv("000300.SH",A23,1)</f>
        <v>156503630394</v>
      </c>
      <c r="BC23">
        <f>[1]!wvad("000300.SH",A23,24,"6","1","1",1)</f>
        <v>60669219.644145057</v>
      </c>
      <c r="BD23">
        <f>[1]!bbiboll("000300.SH",A23,10,"3","1","1",1)</f>
        <v>1308.2734999999998</v>
      </c>
      <c r="BE23">
        <f>[1]!boll("000300.SH",A23,26,"2",1,1,1)</f>
        <v>1285.783923076923</v>
      </c>
      <c r="BF23">
        <f>[1]!cdp("000300.SH",A23,"1","1",1)</f>
        <v>1331.3892500000002</v>
      </c>
      <c r="BG23">
        <f>[1]!env("000300.SH",A23,"14","1","1",1)</f>
        <v>1369.9293114285715</v>
      </c>
      <c r="BH23">
        <f>[1]!mike("000300.SH",A23,12,"1","1",1)</f>
        <v>1446.0156666666667</v>
      </c>
      <c r="BI23">
        <f>[1]!volumeratio("000300.SH",A23,5,1)</f>
        <v>1.0284976895623301</v>
      </c>
      <c r="BJ23">
        <f>[1]!vma("000300.SH",A23,5,1)</f>
        <v>24167165.199999999</v>
      </c>
      <c r="BK23">
        <f>[1]!vmacd("000300.SH",A23,"12","26",9,"1",1)</f>
        <v>263701.13994340895</v>
      </c>
      <c r="BL23">
        <f>[1]!vosc("000300.SH",A23,"12","26",1)</f>
        <v>7.6339319424686272</v>
      </c>
      <c r="BM23">
        <f>[1]!tapi("000300.SH",A23,6,"1",1)</f>
        <v>8399663.4582108948</v>
      </c>
      <c r="BN23">
        <f>[1]!vstd("000300.SH",A23,10,1)</f>
        <v>5614521.2315661814</v>
      </c>
      <c r="BO23">
        <f>[1]!adtm("000300.SH",A23,23,"8","1","1",1)</f>
        <v>0.45770763032771988</v>
      </c>
      <c r="BP23">
        <f>[1]!mi("000300.SH",A23,12,"1","1",1)</f>
        <v>72.830999999999904</v>
      </c>
      <c r="BQ23">
        <f>[1]!s_techind_rc("000300.SH",A23,50,1)</f>
        <v>100.53629108266813</v>
      </c>
      <c r="BR23">
        <f>[1]!srmi("000300.SH",A23,9,"1",1)</f>
        <v>5.2908282251208999E-2</v>
      </c>
      <c r="BS23">
        <f>[1]!pwmi("000300.SH",A23,7,"1","1",1)</f>
        <v>0.7142857142857143</v>
      </c>
      <c r="BT23">
        <f>[1]!prdstrong("000300.SH",A23,20,"1","1",1)</f>
        <v>0.25</v>
      </c>
      <c r="BU23">
        <f>[1]!prdweak("000300.SH",A23,20,"1","1",1)</f>
        <v>0</v>
      </c>
      <c r="BV23">
        <f>[1]!bottom("000300.SH",A23,125,"5","20","1","1",1)</f>
        <v>1.4513574660633484</v>
      </c>
      <c r="BW23">
        <f>[1]!atr("000300.SH",A23,14,"1","3",3)</f>
        <v>127.21199999999999</v>
      </c>
      <c r="BX23">
        <f>[1]!std("000300.SH",A23,26,"1",1)</f>
        <v>1.4141976588765586</v>
      </c>
      <c r="BY23">
        <f>[1]!vhf("000300.SH",A23,28,"1",1)</f>
        <v>0.40108832773845937</v>
      </c>
      <c r="BZ23">
        <f>[1]!volati("000300.SH",A23,10,"1",1)</f>
        <v>-18.82273922004785</v>
      </c>
      <c r="CA23" s="2">
        <f>[1]!s_mq_close("000300.SH",A23,3)</f>
        <v>1338.694</v>
      </c>
    </row>
    <row r="24" spans="1:79" x14ac:dyDescent="0.25">
      <c r="A24" s="1">
        <v>38990</v>
      </c>
      <c r="B24">
        <f>[1]!s_mq_open("000300.SH",A24,1)</f>
        <v>1339.309</v>
      </c>
      <c r="C24">
        <f>[1]!s_mq_close("000300.SH",A24,1)</f>
        <v>1403.2650000000001</v>
      </c>
      <c r="D24">
        <f>[1]!s_mq_high("000300.SH",A24,1)</f>
        <v>1405.5630000000001</v>
      </c>
      <c r="E24">
        <f>[1]!s_mq_low("000300.SH",A24,1)</f>
        <v>1314.567</v>
      </c>
      <c r="F24">
        <f t="shared" si="0"/>
        <v>1.049468793235915</v>
      </c>
      <c r="G24">
        <f t="shared" si="1"/>
        <v>0.98152629452949247</v>
      </c>
      <c r="H24">
        <f t="shared" si="2"/>
        <v>1.0477529830681345</v>
      </c>
      <c r="I24">
        <f t="shared" si="2"/>
        <v>1.0016376094322883</v>
      </c>
      <c r="J24">
        <f t="shared" si="3"/>
        <v>0.93679169650778715</v>
      </c>
      <c r="K24">
        <f t="shared" si="4"/>
        <v>1.0692212720994823</v>
      </c>
      <c r="L24">
        <f>[1]!s_mq_volume("000300.SH",A24,1)</f>
        <v>52124286200</v>
      </c>
      <c r="M24">
        <f>[1]!s_mq_amount("000300.SH",A24,1)</f>
        <v>312988020664</v>
      </c>
      <c r="N24">
        <f>[1]!s_mq_pctchange("000016.SH",A24)</f>
        <v>6.4030586213506657</v>
      </c>
      <c r="O24">
        <f>[1]!s_mq_pctchange("000906.SH",A24)</f>
        <v>4.8141724045216883</v>
      </c>
      <c r="P24">
        <f>[1]!s_mq_pctchange("000905.SH",A24)</f>
        <v>4.7910669639840586</v>
      </c>
      <c r="Q24">
        <f>[1]!s_val_pe_ttm("000300.SH",A24)</f>
        <v>21.130199432373047</v>
      </c>
      <c r="R24">
        <f>[1]!s_val_pb_lf("000300.SH",A24)</f>
        <v>2.2502999305725098</v>
      </c>
      <c r="S24">
        <v>57</v>
      </c>
      <c r="T24">
        <v>16.100000000000001</v>
      </c>
      <c r="U24">
        <v>17.010000000000002</v>
      </c>
      <c r="V24">
        <v>3.5</v>
      </c>
      <c r="W24">
        <f>[1]!dmi("000300.SH",A24,14,6,1,3,2)</f>
        <v>27.151081875465056</v>
      </c>
      <c r="X24">
        <f>[1]!expma("000300.SH",A24,12,3,2)</f>
        <v>1335.1326234654482</v>
      </c>
      <c r="Y24">
        <f>[1]!ma("000300.SH",A24,5,3,1)</f>
        <v>1378.2858000000001</v>
      </c>
      <c r="Z24">
        <f>[1]!macd("000300.SH",A24,26,12,9,1,3,1)</f>
        <v>18.414912323521321</v>
      </c>
      <c r="AA24">
        <f>[1]!bbi("000300.SH",A24,3,"6","12","24","1",1)</f>
        <v>1373.4079479166667</v>
      </c>
      <c r="AB24">
        <f>[1]!dma("000300.SH",A24,"10","50",10,"1","1",1)</f>
        <v>57.633159999999862</v>
      </c>
      <c r="AC24">
        <f>[1]!mtm("000300.SH",A24,"6",6,"1","1",3)</f>
        <v>342.17700000000013</v>
      </c>
      <c r="AD24">
        <f>[1]!priceosc("000300.SH",A24,"26","12","1",1)</f>
        <v>1.6287193661255042</v>
      </c>
      <c r="AE24">
        <f>[1]!sar("000300.SH",A24,4,"2","20","1",1)</f>
        <v>1351.18</v>
      </c>
      <c r="AF24">
        <f>[1]!trix("000300.SH",A24,12,"20","1","1",1)</f>
        <v>0.22380461564321955</v>
      </c>
      <c r="AG24">
        <f>[1]!s_techind_b3612("000300.SH",A24,1,1)</f>
        <v>9.4145000000000891</v>
      </c>
      <c r="AH24">
        <f>[1]!bias("000300.SH",A24,12,1,1)</f>
        <v>2.1386967899107172</v>
      </c>
      <c r="AI24">
        <f>[1]!kdj("000300.SH",A24,9,3,3,1,1,1)</f>
        <v>80.026432875637639</v>
      </c>
      <c r="AJ24">
        <f>[1]!slowkd("000300.SH",A24,9,"3","3","5","1","1",1)</f>
        <v>67.813160200918787</v>
      </c>
      <c r="AK24">
        <f>[1]!rsi("000300.SH",A24,6,1,1)</f>
        <v>75.001516905407911</v>
      </c>
      <c r="AL24">
        <f>[1]!cci("000300.SH",A24,14,"1",1)</f>
        <v>143.88145315487591</v>
      </c>
      <c r="AM24">
        <f>[1]!dpo("000300.SH",A24,20,"6","1","1",1)</f>
        <v>0</v>
      </c>
      <c r="AN24">
        <f>[1]!roc("000300.SH",A24,"12",6,"1","1",1)</f>
        <v>4.847555189608987</v>
      </c>
      <c r="AO24">
        <f>[1]!vrsi("000300.SH",A24,6,1)</f>
        <v>66.916541848284723</v>
      </c>
      <c r="AP24">
        <f>[1]!si("000300.SH",A24,"1",1)</f>
        <v>284.64481660899838</v>
      </c>
      <c r="AQ24">
        <f>[1]!srdm("000300.SH",A24,30,"1","1",1)</f>
        <v>0.60987110971392833</v>
      </c>
      <c r="AR24">
        <f>[1]!vroc("000300.SH",A24,12,1)</f>
        <v>0</v>
      </c>
      <c r="AS24">
        <f>[1]!wr("000300.SH",A24,14,"1",1)</f>
        <v>2.810596609671971</v>
      </c>
      <c r="AT24">
        <f>[1]!arbr("000300.SH",A24,26,"1","1",1)</f>
        <v>274.4828153771727</v>
      </c>
      <c r="AU24">
        <f>[1]!cr("000300.SH",A24,26,"1",1)</f>
        <v>236.05992014533044</v>
      </c>
      <c r="AV24">
        <f>[1]!psy("000300.SH",A24,12,"6","1","1",1)</f>
        <v>75</v>
      </c>
      <c r="AW24">
        <f>[1]!vr("000300.SH",A24,26,1)</f>
        <v>2.6792870841814902</v>
      </c>
      <c r="AX24">
        <f>[1]!wad("000300.SH",A24,30,"1","1",1)</f>
        <v>525.57800000000213</v>
      </c>
      <c r="AY24">
        <f>[1]!mfi("000300.SH",A24,14,"1",1)</f>
        <v>54.657601666621495</v>
      </c>
      <c r="AZ24">
        <f>[1]!obv("000300.SH",A24,"1","1",1)</f>
        <v>1445131978.76</v>
      </c>
      <c r="BA24">
        <f>[1]!pvt("000300.SH",A24,"1",1)</f>
        <v>1889894694.3489313</v>
      </c>
      <c r="BB24">
        <f>[1]!sobv("000300.SH",A24,1)</f>
        <v>173725574194</v>
      </c>
      <c r="BC24">
        <f>[1]!wvad("000300.SH",A24,24,"6","1","1",1)</f>
        <v>124268600.8767865</v>
      </c>
      <c r="BD24">
        <f>[1]!bbiboll("000300.SH",A24,10,"3","1","1",1)</f>
        <v>1373.4079479166667</v>
      </c>
      <c r="BE24">
        <f>[1]!boll("000300.SH",A24,26,"2",1,1,1)</f>
        <v>1351.5051538461535</v>
      </c>
      <c r="BF24">
        <f>[1]!cdp("000300.SH",A24,"1","1",1)</f>
        <v>1383.2392500000001</v>
      </c>
      <c r="BG24">
        <f>[1]!env("000300.SH",A24,"14","1","1",1)</f>
        <v>1451.6402442857145</v>
      </c>
      <c r="BH24">
        <f>[1]!mike("000300.SH",A24,12,"1","1",1)</f>
        <v>1474.7763333333332</v>
      </c>
      <c r="BI24">
        <f>[1]!volumeratio("000300.SH",A24,5,1)</f>
        <v>0</v>
      </c>
      <c r="BJ24">
        <f>[1]!vma("000300.SH",A24,5,1)</f>
        <v>22144583</v>
      </c>
      <c r="BK24">
        <f>[1]!vmacd("000300.SH",A24,"12","26",9,"1",1)</f>
        <v>282239.2736334324</v>
      </c>
      <c r="BL24">
        <f>[1]!vosc("000300.SH",A24,"12","26",1)</f>
        <v>2.8079293336840001</v>
      </c>
      <c r="BM24">
        <f>[1]!tapi("000300.SH",A24,6,"1",1)</f>
        <v>9899225.3432959151</v>
      </c>
      <c r="BN24">
        <f>[1]!vstd("000300.SH",A24,10,1)</f>
        <v>4169528.5603775666</v>
      </c>
      <c r="BO24">
        <f>[1]!adtm("000300.SH",A24,23,"8","1","1",1)</f>
        <v>0.65549773939961764</v>
      </c>
      <c r="BP24">
        <f>[1]!mi("000300.SH",A24,12,"1","1",1)</f>
        <v>64.879000000000133</v>
      </c>
      <c r="BQ24">
        <f>[1]!s_techind_rc("000300.SH",A24,50,1)</f>
        <v>103.48310107497385</v>
      </c>
      <c r="BR24">
        <f>[1]!srmi("000300.SH",A24,9,"1",1)</f>
        <v>1.9741103782963301E-2</v>
      </c>
      <c r="BS24">
        <f>[1]!pwmi("000300.SH",A24,7,"1","1",1)</f>
        <v>1</v>
      </c>
      <c r="BT24">
        <f>[1]!prdstrong("000300.SH",A24,20,"1","1",1)</f>
        <v>0.2857142857142857</v>
      </c>
      <c r="BU24">
        <f>[1]!prdweak("000300.SH",A24,20,"1","1",1)</f>
        <v>7.6923076923076927E-2</v>
      </c>
      <c r="BV24">
        <f>[1]!bottom("000300.SH",A24,125,"5","20","1","1",1)</f>
        <v>1.5829081632653061</v>
      </c>
      <c r="BW24">
        <f>[1]!atr("000300.SH",A24,14,"1","3",3)</f>
        <v>90.996000000000095</v>
      </c>
      <c r="BX24">
        <f>[1]!std("000300.SH",A24,26,"1",1)</f>
        <v>0.92283310315351896</v>
      </c>
      <c r="BY24">
        <f>[1]!vhf("000300.SH",A24,28,"1",1)</f>
        <v>0.43018325363928095</v>
      </c>
      <c r="BZ24">
        <f>[1]!volati("000300.SH",A24,10,"1",1)</f>
        <v>-6.4271575588927696</v>
      </c>
      <c r="CA24" s="2">
        <f>[1]!s_mq_close("000300.SH",A24,3)</f>
        <v>1403.2650000000001</v>
      </c>
    </row>
    <row r="25" spans="1:79" x14ac:dyDescent="0.25">
      <c r="A25" s="1">
        <v>39021</v>
      </c>
      <c r="B25">
        <f>[1]!s_mq_open("000300.SH",A25,1)</f>
        <v>1420.3620000000001</v>
      </c>
      <c r="C25">
        <f>[1]!s_mq_close("000300.SH",A25,1)</f>
        <v>1464.473</v>
      </c>
      <c r="D25">
        <f>[1]!s_mq_high("000300.SH",A25,1)</f>
        <v>1464.4780000000001</v>
      </c>
      <c r="E25">
        <f>[1]!s_mq_low("000300.SH",A25,1)</f>
        <v>1403.008</v>
      </c>
      <c r="F25">
        <f t="shared" si="0"/>
        <v>1.0310596876007665</v>
      </c>
      <c r="G25">
        <f t="shared" si="1"/>
        <v>0.98778198797208028</v>
      </c>
      <c r="H25">
        <f t="shared" si="2"/>
        <v>1.0310561673714165</v>
      </c>
      <c r="I25">
        <f t="shared" si="2"/>
        <v>1.0000034141974623</v>
      </c>
      <c r="J25">
        <f t="shared" si="3"/>
        <v>0.95802927059768261</v>
      </c>
      <c r="K25">
        <f t="shared" si="4"/>
        <v>1.0438130074810692</v>
      </c>
      <c r="L25">
        <f>[1]!s_mq_volume("000300.SH",A25,1)</f>
        <v>53831268000</v>
      </c>
      <c r="M25">
        <f>[1]!s_mq_amount("000300.SH",A25,1)</f>
        <v>321847441261</v>
      </c>
      <c r="N25">
        <f>[1]!s_mq_pctchange("000016.SH",A25)</f>
        <v>7.0022174061904474</v>
      </c>
      <c r="O25">
        <f>[1]!s_mq_pctchange("000906.SH",A25)</f>
        <v>2.9536191454078153</v>
      </c>
      <c r="P25">
        <f>[1]!s_mq_pctchange("000905.SH",A25)</f>
        <v>-0.59091967193771744</v>
      </c>
      <c r="Q25">
        <f>[1]!s_val_pe_ttm("000300.SH",A25)</f>
        <v>19.682199478149414</v>
      </c>
      <c r="R25">
        <f>[1]!s_val_pb_lf("000300.SH",A25)</f>
        <v>2.1947000026702881</v>
      </c>
      <c r="S25">
        <v>54.7</v>
      </c>
      <c r="T25">
        <v>14.7</v>
      </c>
      <c r="U25">
        <v>16.98</v>
      </c>
      <c r="V25">
        <v>2.9</v>
      </c>
      <c r="W25">
        <f>[1]!dmi("000300.SH",A25,14,6,1,3,2)</f>
        <v>27.265723166920452</v>
      </c>
      <c r="X25">
        <f>[1]!expma("000300.SH",A25,12,3,2)</f>
        <v>1389.0542858498522</v>
      </c>
      <c r="Y25">
        <f>[1]!ma("000300.SH",A25,5,3,1)</f>
        <v>1450.5364</v>
      </c>
      <c r="Z25">
        <f>[1]!macd("000300.SH",A25,26,12,9,1,3,1)</f>
        <v>22.614582520560361</v>
      </c>
      <c r="AA25">
        <f>[1]!bbi("000300.SH",A25,3,"6","12","24","1",1)</f>
        <v>1439.0000208333333</v>
      </c>
      <c r="AB25">
        <f>[1]!dma("000300.SH",A25,"10","50",10,"1","1",1)</f>
        <v>71.574699999999893</v>
      </c>
      <c r="AC25">
        <f>[1]!mtm("000300.SH",A25,"6",6,"1","1",3)</f>
        <v>292.12599999999998</v>
      </c>
      <c r="AD25">
        <f>[1]!priceosc("000300.SH",A25,"26","12","1",1)</f>
        <v>1.4709120041458346</v>
      </c>
      <c r="AE25">
        <f>[1]!sar("000300.SH",A25,4,"2","20","1",1)</f>
        <v>1429.1887888923925</v>
      </c>
      <c r="AF25">
        <f>[1]!trix("000300.SH",A25,12,"20","1","1",1)</f>
        <v>0.24334273016794758</v>
      </c>
      <c r="AG25">
        <f>[1]!s_techind_b3612("000300.SH",A25,1,1)</f>
        <v>1.1313333333332594</v>
      </c>
      <c r="AH25">
        <f>[1]!bias("000300.SH",A25,12,1,1)</f>
        <v>1.8671230348452921</v>
      </c>
      <c r="AI25">
        <f>[1]!kdj("000300.SH",A25,9,3,3,1,1,1)</f>
        <v>82.350563593970534</v>
      </c>
      <c r="AJ25">
        <f>[1]!slowkd("000300.SH",A25,9,"3","3","5","1","1",1)</f>
        <v>78.127236049822201</v>
      </c>
      <c r="AK25">
        <f>[1]!rsi("000300.SH",A25,6,1,1)</f>
        <v>67.623286138357514</v>
      </c>
      <c r="AL25">
        <f>[1]!cci("000300.SH",A25,14,"1",1)</f>
        <v>149.43005915919778</v>
      </c>
      <c r="AM25">
        <f>[1]!dpo("000300.SH",A25,20,"6","1","1",1)</f>
        <v>25.104727272727359</v>
      </c>
      <c r="AN25">
        <f>[1]!roc("000300.SH",A25,"12",6,"1","1",1)</f>
        <v>2.347573035372581</v>
      </c>
      <c r="AO25">
        <f>[1]!vrsi("000300.SH",A25,6,1)</f>
        <v>70.192009542893146</v>
      </c>
      <c r="AP25">
        <f>[1]!si("000300.SH",A25,"1",1)</f>
        <v>276.55271974311404</v>
      </c>
      <c r="AQ25">
        <f>[1]!srdm("000300.SH",A25,30,"1","1",1)</f>
        <v>0.42936196806999866</v>
      </c>
      <c r="AR25">
        <f>[1]!vroc("000300.SH",A25,12,1)</f>
        <v>30.595791731984079</v>
      </c>
      <c r="AS25">
        <f>[1]!wr("000300.SH",A25,14,"1",1)</f>
        <v>8.1340491298342883E-3</v>
      </c>
      <c r="AT25">
        <f>[1]!arbr("000300.SH",A25,26,"1","1",1)</f>
        <v>235.47219309713645</v>
      </c>
      <c r="AU25">
        <f>[1]!cr("000300.SH",A25,26,"1",1)</f>
        <v>179.28946596487793</v>
      </c>
      <c r="AV25">
        <f>[1]!psy("000300.SH",A25,12,"6","1","1",1)</f>
        <v>75</v>
      </c>
      <c r="AW25">
        <f>[1]!vr("000300.SH",A25,26,1)</f>
        <v>1.3103645243633324</v>
      </c>
      <c r="AX25">
        <f>[1]!wad("000300.SH",A25,30,"1","1",1)</f>
        <v>609.98000000000218</v>
      </c>
      <c r="AY25">
        <f>[1]!mfi("000300.SH",A25,14,"1",1)</f>
        <v>59.229033918394833</v>
      </c>
      <c r="AZ25">
        <f>[1]!obv("000300.SH",A25,"1","1",1)</f>
        <v>1606203670.76</v>
      </c>
      <c r="BA25">
        <f>[1]!pvt("000300.SH",A25,"1",1)</f>
        <v>2033434139.3749962</v>
      </c>
      <c r="BB25">
        <f>[1]!sobv("000300.SH",A25,1)</f>
        <v>176840617594</v>
      </c>
      <c r="BC25">
        <f>[1]!wvad("000300.SH",A25,24,"6","1","1",1)</f>
        <v>116415209.05242805</v>
      </c>
      <c r="BD25">
        <f>[1]!bbiboll("000300.SH",A25,10,"3","1","1",1)</f>
        <v>1439.0000208333333</v>
      </c>
      <c r="BE25">
        <f>[1]!boll("000300.SH",A25,26,"2",1,1,1)</f>
        <v>1416.4843846153849</v>
      </c>
      <c r="BF25">
        <f>[1]!cdp("000300.SH",A25,"1","1",1)</f>
        <v>1441.7627500000001</v>
      </c>
      <c r="BG25">
        <f>[1]!env("000300.SH",A25,"14","1","1",1)</f>
        <v>1522.534785714286</v>
      </c>
      <c r="BH25">
        <f>[1]!mike("000300.SH",A25,12,"1","1",1)</f>
        <v>1514.3293333333334</v>
      </c>
      <c r="BI25">
        <f>[1]!volumeratio("000300.SH",A25,5,1)</f>
        <v>1.0896457991205937</v>
      </c>
      <c r="BJ25">
        <f>[1]!vma("000300.SH",A25,5,1)</f>
        <v>36064659.200000003</v>
      </c>
      <c r="BK25">
        <f>[1]!vmacd("000300.SH",A25,"12","26",9,"1",1)</f>
        <v>2580478.8567169998</v>
      </c>
      <c r="BL25">
        <f>[1]!vosc("000300.SH",A25,"12","26",1)</f>
        <v>4.1578577166561468</v>
      </c>
      <c r="BM25">
        <f>[1]!tapi("000300.SH",A25,6,"1",1)</f>
        <v>11677747.139406951</v>
      </c>
      <c r="BN25">
        <f>[1]!vstd("000300.SH",A25,10,1)</f>
        <v>5731067.5050292155</v>
      </c>
      <c r="BO25">
        <f>[1]!adtm("000300.SH",A25,23,"8","1","1",1)</f>
        <v>0.44087897773392631</v>
      </c>
      <c r="BP25">
        <f>[1]!mi("000300.SH",A25,12,"1","1",1)</f>
        <v>33.590999999999894</v>
      </c>
      <c r="BQ25">
        <f>[1]!s_techind_rc("000300.SH",A25,50,1)</f>
        <v>115.68969153849982</v>
      </c>
      <c r="BR25">
        <f>[1]!srmi("000300.SH",A25,9,"1",1)</f>
        <v>1.835472555656532E-2</v>
      </c>
      <c r="BS25">
        <f>[1]!pwmi("000300.SH",A25,7,"1","1",1)</f>
        <v>0.8571428571428571</v>
      </c>
      <c r="BT25">
        <f>[1]!prdstrong("000300.SH",A25,20,"1","1",1)</f>
        <v>0.14285714285714285</v>
      </c>
      <c r="BU25">
        <f>[1]!prdweak("000300.SH",A25,20,"1","1",1)</f>
        <v>0.15384615384615385</v>
      </c>
      <c r="BV25">
        <f>[1]!bottom("000300.SH",A25,125,"5","20","1","1",1)</f>
        <v>1.5412414965986394</v>
      </c>
      <c r="BW25">
        <f>[1]!atr("000300.SH",A25,14,"1","3",3)</f>
        <v>61.470000000000027</v>
      </c>
      <c r="BX25">
        <f>[1]!std("000300.SH",A25,26,"1",1)</f>
        <v>1.0521530061048039</v>
      </c>
      <c r="BY25">
        <f>[1]!vhf("000300.SH",A25,28,"1",1)</f>
        <v>0.31697055114605754</v>
      </c>
      <c r="BZ25">
        <f>[1]!volati("000300.SH",A25,10,"1",1)</f>
        <v>27.492537156571039</v>
      </c>
      <c r="CA25" s="2">
        <f>[1]!s_mq_close("000300.SH",A25,3)</f>
        <v>1464.473</v>
      </c>
    </row>
    <row r="26" spans="1:79" x14ac:dyDescent="0.25">
      <c r="A26" s="1">
        <v>39051</v>
      </c>
      <c r="B26">
        <f>[1]!s_mq_open("000300.SH",A26,1)</f>
        <v>1465.6669999999999</v>
      </c>
      <c r="C26">
        <f>[1]!s_mq_close("000300.SH",A26,1)</f>
        <v>1714.3579999999999</v>
      </c>
      <c r="D26">
        <f>[1]!s_mq_high("000300.SH",A26,1)</f>
        <v>1714.4929999999999</v>
      </c>
      <c r="E26">
        <f>[1]!s_mq_low("000300.SH",A26,1)</f>
        <v>1453.259</v>
      </c>
      <c r="F26">
        <f t="shared" si="0"/>
        <v>1.169769804464452</v>
      </c>
      <c r="G26">
        <f t="shared" si="1"/>
        <v>0.99153422980799877</v>
      </c>
      <c r="H26">
        <f t="shared" si="2"/>
        <v>1.1696776962297712</v>
      </c>
      <c r="I26">
        <f t="shared" si="2"/>
        <v>1.0000787466795149</v>
      </c>
      <c r="J26">
        <f t="shared" si="3"/>
        <v>0.84769867203932903</v>
      </c>
      <c r="K26">
        <f t="shared" si="4"/>
        <v>1.1797573591493327</v>
      </c>
      <c r="L26">
        <f>[1]!s_mq_volume("000300.SH",A26,1)</f>
        <v>100115402800</v>
      </c>
      <c r="M26">
        <f>[1]!s_mq_amount("000300.SH",A26,1)</f>
        <v>632367050506</v>
      </c>
      <c r="N26">
        <f>[1]!s_mq_pctchange("000016.SH",A26)</f>
        <v>19.380102743828111</v>
      </c>
      <c r="O26">
        <f>[1]!s_mq_pctchange("000906.SH",A26)</f>
        <v>13.88637808566433</v>
      </c>
      <c r="P26">
        <f>[1]!s_mq_pctchange("000905.SH",A26)</f>
        <v>5.3304956607870047</v>
      </c>
      <c r="Q26">
        <f>[1]!s_val_pe_ttm("000300.SH",A26)</f>
        <v>24.576000213623047</v>
      </c>
      <c r="R26">
        <f>[1]!s_val_pb_lf("000300.SH",A26)</f>
        <v>2.5810000896453857</v>
      </c>
      <c r="S26">
        <v>55.3</v>
      </c>
      <c r="T26">
        <v>14.9</v>
      </c>
      <c r="U26">
        <v>17</v>
      </c>
      <c r="V26">
        <v>2.78</v>
      </c>
      <c r="W26">
        <f>[1]!dmi("000300.SH",A26,14,6,1,3,2)</f>
        <v>50.529575988186927</v>
      </c>
      <c r="X26">
        <f>[1]!expma("000300.SH",A26,12,3,2)</f>
        <v>1502.980138232231</v>
      </c>
      <c r="Y26">
        <f>[1]!ma("000300.SH",A26,5,3,1)</f>
        <v>1662.779</v>
      </c>
      <c r="Z26">
        <f>[1]!macd("000300.SH",A26,26,12,9,1,3,1)</f>
        <v>60.161634676787799</v>
      </c>
      <c r="AA26">
        <f>[1]!bbi("000300.SH",A26,3,"6","12","24","1",1)</f>
        <v>1626.0734270833334</v>
      </c>
      <c r="AB26">
        <f>[1]!dma("000300.SH",A26,"10","50",10,"1","1",1)</f>
        <v>155.17855999999915</v>
      </c>
      <c r="AC26">
        <f>[1]!mtm("000300.SH",A26,"6",6,"1","1",3)</f>
        <v>348.90699999999993</v>
      </c>
      <c r="AD26">
        <f>[1]!priceosc("000300.SH",A26,"26","12","1",1)</f>
        <v>4.4454925599656017</v>
      </c>
      <c r="AE26">
        <f>[1]!sar("000300.SH",A26,4,"2","20","1",1)</f>
        <v>1596.4301687590714</v>
      </c>
      <c r="AF26">
        <f>[1]!trix("000300.SH",A26,12,"20","1","1",1)</f>
        <v>0.56034371108757131</v>
      </c>
      <c r="AG26">
        <f>[1]!s_techind_b3612("000300.SH",A26,1,1)</f>
        <v>17.036499999999933</v>
      </c>
      <c r="AH26">
        <f>[1]!bias("000300.SH",A26,12,1,1)</f>
        <v>5.9969874865380284</v>
      </c>
      <c r="AI26">
        <f>[1]!kdj("000300.SH",A26,9,3,3,1,1,1)</f>
        <v>96.67294307781161</v>
      </c>
      <c r="AJ26">
        <f>[1]!slowkd("000300.SH",A26,9,"3","3","5","1","1",1)</f>
        <v>95.764049919202023</v>
      </c>
      <c r="AK26">
        <f>[1]!rsi("000300.SH",A26,6,1,1)</f>
        <v>90.985173576902838</v>
      </c>
      <c r="AL26">
        <f>[1]!cci("000300.SH",A26,14,"1",1)</f>
        <v>131.37896218255381</v>
      </c>
      <c r="AM26">
        <f>[1]!dpo("000300.SH",A26,20,"6","1","1",1)</f>
        <v>89.483818181818378</v>
      </c>
      <c r="AN26">
        <f>[1]!roc("000300.SH",A26,"12",6,"1","1",1)</f>
        <v>14.766738788144934</v>
      </c>
      <c r="AO26">
        <f>[1]!vrsi("000300.SH",A26,6,1)</f>
        <v>55.675567921040937</v>
      </c>
      <c r="AP26">
        <f>[1]!si("000300.SH",A26,"1",1)</f>
        <v>732.61996732245473</v>
      </c>
      <c r="AQ26">
        <f>[1]!srdm("000300.SH",A26,30,"1","1",1)</f>
        <v>0.79557709844970526</v>
      </c>
      <c r="AR26">
        <f>[1]!vroc("000300.SH",A26,12,1)</f>
        <v>65.848514723454699</v>
      </c>
      <c r="AS26">
        <f>[1]!wr("000300.SH",A26,14,"1",1)</f>
        <v>5.1677806104868031E-2</v>
      </c>
      <c r="AT26">
        <f>[1]!arbr("000300.SH",A26,26,"1","1",1)</f>
        <v>330.68907781589991</v>
      </c>
      <c r="AU26">
        <f>[1]!cr("000300.SH",A26,26,"1",1)</f>
        <v>258.71590815860679</v>
      </c>
      <c r="AV26">
        <f>[1]!psy("000300.SH",A26,12,"6","1","1",1)</f>
        <v>83.333333333333343</v>
      </c>
      <c r="AW26">
        <f>[1]!vr("000300.SH",A26,26,1)</f>
        <v>2.7487495395782218</v>
      </c>
      <c r="AX26">
        <f>[1]!wad("000300.SH",A26,30,"1","1",1)</f>
        <v>1022.7100000000017</v>
      </c>
      <c r="AY26">
        <f>[1]!mfi("000300.SH",A26,14,"1",1)</f>
        <v>46.640495023941718</v>
      </c>
      <c r="AZ26">
        <f>[1]!obv("000300.SH",A26,"1","1",1)</f>
        <v>2153712824.7600002</v>
      </c>
      <c r="BA26">
        <f>[1]!pvt("000300.SH",A26,"1",1)</f>
        <v>2787335235.0711083</v>
      </c>
      <c r="BB26">
        <f>[1]!sobv("000300.SH",A26,1)</f>
        <v>223116905794</v>
      </c>
      <c r="BC26">
        <f>[1]!wvad("000300.SH",A26,24,"6","1","1",1)</f>
        <v>426663791.69107509</v>
      </c>
      <c r="BD26">
        <f>[1]!bbiboll("000300.SH",A26,10,"3","1","1",1)</f>
        <v>1626.0734270833334</v>
      </c>
      <c r="BE26">
        <f>[1]!boll("000300.SH",A26,26,"2",1,1,1)</f>
        <v>1545.4650000000001</v>
      </c>
      <c r="BF26">
        <f>[1]!cdp("000300.SH",A26,"1","1",1)</f>
        <v>1653.002</v>
      </c>
      <c r="BG26">
        <f>[1]!env("000300.SH",A26,"14","1","1",1)</f>
        <v>1694.3292128571429</v>
      </c>
      <c r="BH26">
        <f>[1]!mike("000300.SH",A26,12,"1","1",1)</f>
        <v>1909.4759999999997</v>
      </c>
      <c r="BI26">
        <f>[1]!volumeratio("000300.SH",A26,5,1)</f>
        <v>1.2614325008991485</v>
      </c>
      <c r="BJ26">
        <f>[1]!vma("000300.SH",A26,5,1)</f>
        <v>49507356.200000003</v>
      </c>
      <c r="BK26">
        <f>[1]!vmacd("000300.SH",A26,"12","26",9,"1",1)</f>
        <v>4627223.4913645461</v>
      </c>
      <c r="BL26">
        <f>[1]!vosc("000300.SH",A26,"12","26",1)</f>
        <v>11.708252934402298</v>
      </c>
      <c r="BM26">
        <f>[1]!tapi("000300.SH",A26,6,"1",1)</f>
        <v>18991690.805315513</v>
      </c>
      <c r="BN26">
        <f>[1]!vstd("000300.SH",A26,10,1)</f>
        <v>5317955.8950156784</v>
      </c>
      <c r="BO26">
        <f>[1]!adtm("000300.SH",A26,23,"8","1","1",1)</f>
        <v>0.77633232621457293</v>
      </c>
      <c r="BP26">
        <f>[1]!mi("000300.SH",A26,12,"1","1",1)</f>
        <v>220.58199999999988</v>
      </c>
      <c r="BQ26">
        <f>[1]!s_techind_rc("000300.SH",A26,50,1)</f>
        <v>128.10178453206285</v>
      </c>
      <c r="BR26">
        <f>[1]!srmi("000300.SH",A26,9,"1",1)</f>
        <v>8.8822754640512591E-2</v>
      </c>
      <c r="BS26">
        <f>[1]!pwmi("000300.SH",A26,7,"1","1",1)</f>
        <v>0.8571428571428571</v>
      </c>
      <c r="BT26">
        <f>[1]!prdstrong("000300.SH",A26,20,"1","1",1)</f>
        <v>0.33333333333333331</v>
      </c>
      <c r="BU26">
        <f>[1]!prdweak("000300.SH",A26,20,"1","1",1)</f>
        <v>7.1428571428571425E-2</v>
      </c>
      <c r="BV26">
        <f>[1]!bottom("000300.SH",A26,125,"5","20","1","1",1)</f>
        <v>1.7657004830917873</v>
      </c>
      <c r="BW26">
        <f>[1]!atr("000300.SH",A26,14,"1","3",3)</f>
        <v>261.23399999999992</v>
      </c>
      <c r="BX26">
        <f>[1]!std("000300.SH",A26,26,"1",1)</f>
        <v>1.1931136286685167</v>
      </c>
      <c r="BY26">
        <f>[1]!vhf("000300.SH",A26,28,"1",1)</f>
        <v>0.559583891444286</v>
      </c>
      <c r="BZ26">
        <f>[1]!volati("000300.SH",A26,10,"1",1)</f>
        <v>13.864512470774809</v>
      </c>
      <c r="CA26" s="2">
        <f>[1]!s_mq_close("000300.SH",A26,3)</f>
        <v>1714.3579999999999</v>
      </c>
    </row>
    <row r="27" spans="1:79" x14ac:dyDescent="0.25">
      <c r="A27" s="1">
        <v>39082</v>
      </c>
      <c r="B27">
        <f>[1]!s_mq_open("000300.SH",A27,1)</f>
        <v>1719.278</v>
      </c>
      <c r="C27">
        <f>[1]!s_mq_close("000300.SH",A27,1)</f>
        <v>2041.047</v>
      </c>
      <c r="D27">
        <f>[1]!s_mq_high("000300.SH",A27,1)</f>
        <v>2052.8609999999999</v>
      </c>
      <c r="E27">
        <f>[1]!s_mq_low("000300.SH",A27,1)</f>
        <v>1705.9110000000001</v>
      </c>
      <c r="F27">
        <f t="shared" si="0"/>
        <v>1.1940250500500791</v>
      </c>
      <c r="G27">
        <f t="shared" si="1"/>
        <v>0.99222522477458563</v>
      </c>
      <c r="H27">
        <f t="shared" si="2"/>
        <v>1.187153560971524</v>
      </c>
      <c r="I27">
        <f t="shared" si="2"/>
        <v>1.005788205759103</v>
      </c>
      <c r="J27">
        <f t="shared" si="3"/>
        <v>0.83580191930906056</v>
      </c>
      <c r="K27">
        <f t="shared" si="4"/>
        <v>1.203381067359317</v>
      </c>
      <c r="L27">
        <f>[1]!s_mq_volume("000300.SH",A27,1)</f>
        <v>127762272700</v>
      </c>
      <c r="M27">
        <f>[1]!s_mq_amount("000300.SH",A27,1)</f>
        <v>891822460110</v>
      </c>
      <c r="N27">
        <f>[1]!s_mq_pctchange("000016.SH",A27)</f>
        <v>26.669945713301413</v>
      </c>
      <c r="O27">
        <f>[1]!s_mq_pctchange("000906.SH",A27)</f>
        <v>15.864905002598029</v>
      </c>
      <c r="P27">
        <f>[1]!s_mq_pctchange("000905.SH",A27)</f>
        <v>6.3018223739635504</v>
      </c>
      <c r="Q27">
        <f>[1]!s_val_pe_ttm("000300.SH",A27)</f>
        <v>32.317901611328125</v>
      </c>
      <c r="R27">
        <f>[1]!s_val_pb_lf("000300.SH",A27)</f>
        <v>3.3661999702453613</v>
      </c>
      <c r="S27">
        <v>54.8</v>
      </c>
      <c r="T27">
        <v>14.7</v>
      </c>
      <c r="U27">
        <v>22.48</v>
      </c>
      <c r="V27">
        <v>3.1</v>
      </c>
      <c r="W27">
        <f>[1]!dmi("000300.SH",A27,14,6,1,3,2)</f>
        <v>58.149574567893545</v>
      </c>
      <c r="X27">
        <f>[1]!expma("000300.SH",A27,12,3,2)</f>
        <v>1697.6577035499063</v>
      </c>
      <c r="Y27">
        <f>[1]!ma("000300.SH",A27,5,3,1)</f>
        <v>1976.2398000000001</v>
      </c>
      <c r="Z27">
        <f>[1]!macd("000300.SH",A27,26,12,9,1,3,1)</f>
        <v>93.689203513779603</v>
      </c>
      <c r="AA27">
        <f>[1]!bbi("000300.SH",A27,3,"6","12","24","1",1)</f>
        <v>1933.5659166666665</v>
      </c>
      <c r="AB27">
        <f>[1]!dma("000300.SH",A27,"10","50",10,"1","1",1)</f>
        <v>273.81553999999937</v>
      </c>
      <c r="AC27">
        <f>[1]!mtm("000300.SH",A27,"6",6,"1","1",3)</f>
        <v>647.08400000000006</v>
      </c>
      <c r="AD27">
        <f>[1]!priceosc("000300.SH",A27,"26","12","1",1)</f>
        <v>5.4653683057186635</v>
      </c>
      <c r="AE27">
        <f>[1]!sar("000300.SH",A27,4,"2","20","1",1)</f>
        <v>1899.4135545605245</v>
      </c>
      <c r="AF27">
        <f>[1]!trix("000300.SH",A27,12,"20","1","1",1)</f>
        <v>0.78153767012389541</v>
      </c>
      <c r="AG27">
        <f>[1]!s_techind_b3612("000300.SH",A27,1,1)</f>
        <v>38.478500000000167</v>
      </c>
      <c r="AH27">
        <f>[1]!bias("000300.SH",A27,12,1,1)</f>
        <v>5.7368108540144584</v>
      </c>
      <c r="AI27">
        <f>[1]!kdj("000300.SH",A27,9,3,3,1,1,1)</f>
        <v>88.690083720339899</v>
      </c>
      <c r="AJ27">
        <f>[1]!slowkd("000300.SH",A27,9,"3","3","5","1","1",1)</f>
        <v>89.921358107509022</v>
      </c>
      <c r="AK27">
        <f>[1]!rsi("000300.SH",A27,6,1,1)</f>
        <v>86.776522280020473</v>
      </c>
      <c r="AL27">
        <f>[1]!cci("000300.SH",A27,14,"1",1)</f>
        <v>159.72026440141454</v>
      </c>
      <c r="AM27">
        <f>[1]!dpo("000300.SH",A27,20,"6","1","1",1)</f>
        <v>0</v>
      </c>
      <c r="AN27">
        <f>[1]!roc("000300.SH",A27,"12",6,"1","1",1)</f>
        <v>13.149109463283102</v>
      </c>
      <c r="AO27">
        <f>[1]!vrsi("000300.SH",A27,6,1)</f>
        <v>98.459069485850293</v>
      </c>
      <c r="AP27">
        <f>[1]!si("000300.SH",A27,"1",1)</f>
        <v>1007.3175057155173</v>
      </c>
      <c r="AQ27">
        <f>[1]!srdm("000300.SH",A27,30,"1","1",1)</f>
        <v>0.88831130131033331</v>
      </c>
      <c r="AR27">
        <f>[1]!vroc("000300.SH",A27,12,1)</f>
        <v>0</v>
      </c>
      <c r="AS27">
        <f>[1]!wr("000300.SH",A27,14,"1",1)</f>
        <v>4.2079692826077917</v>
      </c>
      <c r="AT27">
        <f>[1]!arbr("000300.SH",A27,26,"1","1",1)</f>
        <v>383.21235196019387</v>
      </c>
      <c r="AU27">
        <f>[1]!cr("000300.SH",A27,26,"1",1)</f>
        <v>326.26686967873445</v>
      </c>
      <c r="AV27">
        <f>[1]!psy("000300.SH",A27,12,"6","1","1",1)</f>
        <v>66.666666666666657</v>
      </c>
      <c r="AW27">
        <f>[1]!vr("000300.SH",A27,26,1)</f>
        <v>1.8523294877299232</v>
      </c>
      <c r="AX27">
        <f>[1]!wad("000300.SH",A27,30,"1","1",1)</f>
        <v>1344.116000000002</v>
      </c>
      <c r="AY27">
        <f>[1]!mfi("000300.SH",A27,14,"1",1)</f>
        <v>68.743126457537215</v>
      </c>
      <c r="AZ27">
        <f>[1]!obv("000300.SH",A27,"1","1",1)</f>
        <v>2522059891.7600002</v>
      </c>
      <c r="BA27">
        <f>[1]!pvt("000300.SH",A27,"1",1)</f>
        <v>3806950181.4553223</v>
      </c>
      <c r="BB27">
        <f>[1]!sobv("000300.SH",A27,1)</f>
        <v>252890434294</v>
      </c>
      <c r="BC27">
        <f>[1]!wvad("000300.SH",A27,24,"6","1","1",1)</f>
        <v>453300582.38965344</v>
      </c>
      <c r="BD27">
        <f>[1]!bbiboll("000300.SH",A27,10,"3","1","1",1)</f>
        <v>1933.5659166666665</v>
      </c>
      <c r="BE27">
        <f>[1]!boll("000300.SH",A27,26,"2",1,1,1)</f>
        <v>1824.8103461538462</v>
      </c>
      <c r="BF27">
        <f>[1]!cdp("000300.SH",A27,"1","1",1)</f>
        <v>1983.8025</v>
      </c>
      <c r="BG27">
        <f>[1]!env("000300.SH",A27,"14","1","1",1)</f>
        <v>2026.8979285714288</v>
      </c>
      <c r="BH27">
        <f>[1]!mike("000300.SH",A27,12,"1","1",1)</f>
        <v>2251.989333333333</v>
      </c>
      <c r="BI27">
        <f>[1]!volumeratio("000300.SH",A27,5,1)</f>
        <v>0</v>
      </c>
      <c r="BJ27">
        <f>[1]!vma("000300.SH",A27,5,1)</f>
        <v>61253910.600000001</v>
      </c>
      <c r="BK27">
        <f>[1]!vmacd("000300.SH",A27,"12","26",9,"1",1)</f>
        <v>3109482.8871436403</v>
      </c>
      <c r="BL27">
        <f>[1]!vosc("000300.SH",A27,"12","26",1)</f>
        <v>-1.2286095691437404</v>
      </c>
      <c r="BM27">
        <f>[1]!tapi("000300.SH",A27,6,"1",1)</f>
        <v>20824866.295467641</v>
      </c>
      <c r="BN27">
        <f>[1]!vstd("000300.SH",A27,10,1)</f>
        <v>7515546.8585965959</v>
      </c>
      <c r="BO27">
        <f>[1]!adtm("000300.SH",A27,23,"8","1","1",1)</f>
        <v>0.86507854667809925</v>
      </c>
      <c r="BP27">
        <f>[1]!mi("000300.SH",A27,12,"1","1",1)</f>
        <v>237.19100000000003</v>
      </c>
      <c r="BQ27">
        <f>[1]!s_techind_rc("000300.SH",A27,50,1)</f>
        <v>141.72146298176202</v>
      </c>
      <c r="BR27">
        <f>[1]!srmi("000300.SH",A27,9,"1",1)</f>
        <v>6.1213191073013054E-2</v>
      </c>
      <c r="BS27">
        <f>[1]!pwmi("000300.SH",A27,7,"1","1",1)</f>
        <v>0.5714285714285714</v>
      </c>
      <c r="BT27">
        <f>[1]!prdstrong("000300.SH",A27,20,"1","1",1)</f>
        <v>0</v>
      </c>
      <c r="BU27">
        <f>[1]!prdweak("000300.SH",A27,20,"1","1",1)</f>
        <v>0.25</v>
      </c>
      <c r="BV27">
        <f>[1]!bottom("000300.SH",A27,125,"5","20","1","1",1)</f>
        <v>1.8805496828752641</v>
      </c>
      <c r="BW27">
        <f>[1]!atr("000300.SH",A27,14,"1","3",3)</f>
        <v>346.94999999999982</v>
      </c>
      <c r="BX27">
        <f>[1]!std("000300.SH",A27,26,"1",1)</f>
        <v>1.7089789053785429</v>
      </c>
      <c r="BY27">
        <f>[1]!vhf("000300.SH",A27,28,"1",1)</f>
        <v>0.59651519399449582</v>
      </c>
      <c r="BZ27">
        <f>[1]!volati("000300.SH",A27,10,"1",1)</f>
        <v>7.1664067319520015</v>
      </c>
      <c r="CA27" s="2">
        <f>[1]!s_mq_close("000300.SH",A27,3)</f>
        <v>2041.047</v>
      </c>
    </row>
    <row r="28" spans="1:79" x14ac:dyDescent="0.25">
      <c r="A28" s="1">
        <v>39113</v>
      </c>
      <c r="B28">
        <f>[1]!s_mq_open("000300.SH",A28,1)</f>
        <v>2073.25</v>
      </c>
      <c r="C28">
        <f>[1]!s_mq_close("000300.SH",A28,1)</f>
        <v>2385.335</v>
      </c>
      <c r="D28">
        <f>[1]!s_mq_high("000300.SH",A28,1)</f>
        <v>2599.4520000000002</v>
      </c>
      <c r="E28">
        <f>[1]!s_mq_low("000300.SH",A28,1)</f>
        <v>2030.7619999999999</v>
      </c>
      <c r="F28">
        <f t="shared" si="0"/>
        <v>1.2538053780296636</v>
      </c>
      <c r="G28">
        <f t="shared" si="1"/>
        <v>0.97950657180754852</v>
      </c>
      <c r="H28">
        <f t="shared" si="2"/>
        <v>1.1505293621126251</v>
      </c>
      <c r="I28">
        <f t="shared" si="2"/>
        <v>1.0897639115679769</v>
      </c>
      <c r="J28">
        <f t="shared" si="3"/>
        <v>0.85135295461643745</v>
      </c>
      <c r="K28">
        <f t="shared" si="4"/>
        <v>1.2800377395283151</v>
      </c>
      <c r="L28">
        <f>[1]!s_mq_volume("000300.SH",A28,1)</f>
        <v>169222767300</v>
      </c>
      <c r="M28">
        <f>[1]!s_mq_amount("000300.SH",A28,1)</f>
        <v>1460245520150</v>
      </c>
      <c r="N28">
        <f>[1]!s_mq_pctchange("000016.SH",A28)</f>
        <v>13.71456710577772</v>
      </c>
      <c r="O28">
        <f>[1]!s_mq_pctchange("000906.SH",A28)</f>
        <v>18.484109762373755</v>
      </c>
      <c r="P28">
        <f>[1]!s_mq_pctchange("000905.SH",A28)</f>
        <v>24.143091024745299</v>
      </c>
      <c r="Q28">
        <f>[1]!s_val_pe_ttm("000300.SH",A28)</f>
        <v>36.254798889160156</v>
      </c>
      <c r="R28">
        <f>[1]!s_val_pb_lf("000300.SH",A28)</f>
        <v>3.7994999885559082</v>
      </c>
      <c r="S28">
        <v>55.1</v>
      </c>
      <c r="T28">
        <v>24.71</v>
      </c>
      <c r="U28">
        <v>17.2</v>
      </c>
      <c r="V28">
        <v>3.3</v>
      </c>
      <c r="W28">
        <f>[1]!dmi("000300.SH",A28,14,6,1,3,2)</f>
        <v>58.420138844365596</v>
      </c>
      <c r="X28">
        <f>[1]!expma("000300.SH",A28,12,3,2)</f>
        <v>2060.4816380443908</v>
      </c>
      <c r="Y28">
        <f>[1]!ma("000300.SH",A28,5,3,1)</f>
        <v>2495.9778000000001</v>
      </c>
      <c r="Z28">
        <f>[1]!macd("000300.SH",A28,26,12,9,1,3,1)</f>
        <v>149.83980890737303</v>
      </c>
      <c r="AA28">
        <f>[1]!bbi("000300.SH",A28,3,"6","12","24","1",1)</f>
        <v>2434.54178125</v>
      </c>
      <c r="AB28">
        <f>[1]!dma("000300.SH",A28,"10","50",10,"1","1",1)</f>
        <v>458.46536000000037</v>
      </c>
      <c r="AC28">
        <f>[1]!mtm("000300.SH",A28,"6",6,"1","1",3)</f>
        <v>1091.0070000000001</v>
      </c>
      <c r="AD28">
        <f>[1]!priceosc("000300.SH",A28,"26","12","1",1)</f>
        <v>7.9979020488659183</v>
      </c>
      <c r="AE28">
        <f>[1]!sar("000300.SH",A28,4,"2","20","1",1)</f>
        <v>2599.4520000000002</v>
      </c>
      <c r="AF28">
        <f>[1]!trix("000300.SH",A28,12,"20","1","1",1)</f>
        <v>1.1438028543393779</v>
      </c>
      <c r="AG28">
        <f>[1]!s_techind_b3612("000300.SH",A28,1,1)</f>
        <v>1.992500000000291</v>
      </c>
      <c r="AH28">
        <f>[1]!bias("000300.SH",A28,12,1,1)</f>
        <v>-2.6120694468274652</v>
      </c>
      <c r="AI28">
        <f>[1]!kdj("000300.SH",A28,9,3,3,1,1,1)</f>
        <v>67.357193069152757</v>
      </c>
      <c r="AJ28">
        <f>[1]!slowkd("000300.SH",A28,9,"3","3","5","1","1",1)</f>
        <v>81.966261054799347</v>
      </c>
      <c r="AK28">
        <f>[1]!rsi("000300.SH",A28,6,1,1)</f>
        <v>42.478000252275038</v>
      </c>
      <c r="AL28">
        <f>[1]!cci("000300.SH",A28,14,"1",1)</f>
        <v>15.96819207704549</v>
      </c>
      <c r="AM28">
        <f>[1]!dpo("000300.SH",A28,20,"6","1","1",1)</f>
        <v>-72.653999999999996</v>
      </c>
      <c r="AN28">
        <f>[1]!roc("000300.SH",A28,"12",6,"1","1",1)</f>
        <v>4.2841429047339634</v>
      </c>
      <c r="AO28">
        <f>[1]!vrsi("000300.SH",A28,6,1)</f>
        <v>23.492629896136926</v>
      </c>
      <c r="AP28">
        <f>[1]!si("000300.SH",A28,"1",1)</f>
        <v>-4248.2534906568553</v>
      </c>
      <c r="AQ28">
        <f>[1]!srdm("000300.SH",A28,30,"1","1",1)</f>
        <v>0.21706820757633122</v>
      </c>
      <c r="AR28">
        <f>[1]!vroc("000300.SH",A28,12,1)</f>
        <v>21.845426878207206</v>
      </c>
      <c r="AS28">
        <f>[1]!wr("000300.SH",A28,14,"1",1)</f>
        <v>48.698703821214238</v>
      </c>
      <c r="AT28">
        <f>[1]!arbr("000300.SH",A28,26,"1","1",1)</f>
        <v>275.88419768179182</v>
      </c>
      <c r="AU28">
        <f>[1]!cr("000300.SH",A28,26,"1",1)</f>
        <v>243.83072765516033</v>
      </c>
      <c r="AV28">
        <f>[1]!psy("000300.SH",A28,12,"6","1","1",1)</f>
        <v>66.666666666666657</v>
      </c>
      <c r="AW28">
        <f>[1]!vr("000300.SH",A28,26,1)</f>
        <v>1.3571933531691724</v>
      </c>
      <c r="AX28">
        <f>[1]!wad("000300.SH",A28,30,"1","1",1)</f>
        <v>1882.6970000000019</v>
      </c>
      <c r="AY28">
        <f>[1]!mfi("000300.SH",A28,14,"1",1)</f>
        <v>46.131872941340688</v>
      </c>
      <c r="AZ28">
        <f>[1]!obv("000300.SH",A28,"1","1",1)</f>
        <v>3230300316.7600002</v>
      </c>
      <c r="BA28">
        <f>[1]!pvt("000300.SH",A28,"1",1)</f>
        <v>5183107087.8992147</v>
      </c>
      <c r="BB28">
        <f>[1]!sobv("000300.SH",A28,1)</f>
        <v>281903012194</v>
      </c>
      <c r="BC28">
        <f>[1]!wvad("000300.SH",A28,24,"6","1","1",1)</f>
        <v>538887321.38151443</v>
      </c>
      <c r="BD28">
        <f>[1]!bbiboll("000300.SH",A28,10,"3","1","1",1)</f>
        <v>2434.54178125</v>
      </c>
      <c r="BE28">
        <f>[1]!boll("000300.SH",A28,26,"2",1,1,1)</f>
        <v>2253.4191153846155</v>
      </c>
      <c r="BF28">
        <f>[1]!cdp("000300.SH",A28,"1","1",1)</f>
        <v>2558.7489999999998</v>
      </c>
      <c r="BG28">
        <f>[1]!env("000300.SH",A28,"14","1","1",1)</f>
        <v>2563.1437514285712</v>
      </c>
      <c r="BH28">
        <f>[1]!mike("000300.SH",A28,12,"1","1",1)</f>
        <v>2627.2393333333339</v>
      </c>
      <c r="BI28">
        <f>[1]!volumeratio("000300.SH",A28,5,1)</f>
        <v>0.99200408956729913</v>
      </c>
      <c r="BJ28">
        <f>[1]!vma("000300.SH",A28,5,1)</f>
        <v>80856381.799999997</v>
      </c>
      <c r="BK28">
        <f>[1]!vmacd("000300.SH",A28,"12","26",9,"1",1)</f>
        <v>4309221.8034197045</v>
      </c>
      <c r="BL28">
        <f>[1]!vosc("000300.SH",A28,"12","26",1)</f>
        <v>6.7754185935474389</v>
      </c>
      <c r="BM28">
        <f>[1]!tapi("000300.SH",A28,6,"1",1)</f>
        <v>25820668.608404946</v>
      </c>
      <c r="BN28">
        <f>[1]!vstd("000300.SH",A28,10,1)</f>
        <v>7753334.6315620299</v>
      </c>
      <c r="BO28">
        <f>[1]!adtm("000300.SH",A28,23,"8","1","1",1)</f>
        <v>0.67499832903337909</v>
      </c>
      <c r="BP28">
        <f>[1]!mi("000300.SH",A28,12,"1","1",1)</f>
        <v>97.992999999999938</v>
      </c>
      <c r="BQ28">
        <f>[1]!s_techind_rc("000300.SH",A28,50,1)</f>
        <v>152.70209540588087</v>
      </c>
      <c r="BR28">
        <f>[1]!srmi("000300.SH",A28,9,"1",1)</f>
        <v>2.8608140994870839E-2</v>
      </c>
      <c r="BS28">
        <f>[1]!pwmi("000300.SH",A28,7,"1","1",1)</f>
        <v>1</v>
      </c>
      <c r="BT28">
        <f>[1]!prdstrong("000300.SH",A28,20,"1","1",1)</f>
        <v>0.27272727272727271</v>
      </c>
      <c r="BU28">
        <f>[1]!prdweak("000300.SH",A28,20,"1","1",1)</f>
        <v>0</v>
      </c>
      <c r="BV28">
        <f>[1]!bottom("000300.SH",A28,125,"5","20","1","1",1)</f>
        <v>2.0197444831591174</v>
      </c>
      <c r="BW28">
        <f>[1]!atr("000300.SH",A28,14,"1","3",3)</f>
        <v>568.69000000000028</v>
      </c>
      <c r="BX28">
        <f>[1]!std("000300.SH",A28,26,"1",1)</f>
        <v>2.6062999088749832</v>
      </c>
      <c r="BY28">
        <f>[1]!vhf("000300.SH",A28,28,"1",1)</f>
        <v>0.50167415439923035</v>
      </c>
      <c r="BZ28">
        <f>[1]!volati("000300.SH",A28,10,"1",1)</f>
        <v>25.590035116247773</v>
      </c>
      <c r="CA28" s="2">
        <f>[1]!s_mq_close("000300.SH",A28,3)</f>
        <v>2385.335</v>
      </c>
    </row>
    <row r="29" spans="1:79" x14ac:dyDescent="0.25">
      <c r="A29" s="1">
        <v>39141</v>
      </c>
      <c r="B29">
        <f>[1]!s_mq_open("000300.SH",A29,1)</f>
        <v>2350.596</v>
      </c>
      <c r="C29">
        <f>[1]!s_mq_close("000300.SH",A29,1)</f>
        <v>2544.5709999999999</v>
      </c>
      <c r="D29">
        <f>[1]!s_mq_high("000300.SH",A29,1)</f>
        <v>2719.5189999999998</v>
      </c>
      <c r="E29">
        <f>[1]!s_mq_low("000300.SH",A29,1)</f>
        <v>2198.9009999999998</v>
      </c>
      <c r="F29">
        <f t="shared" si="0"/>
        <v>1.1569487057750458</v>
      </c>
      <c r="G29">
        <f t="shared" si="1"/>
        <v>0.93546530326776689</v>
      </c>
      <c r="H29">
        <f t="shared" si="2"/>
        <v>1.0825216243029427</v>
      </c>
      <c r="I29">
        <f t="shared" si="2"/>
        <v>1.0687534362373854</v>
      </c>
      <c r="J29">
        <f t="shared" si="3"/>
        <v>0.86415391828327837</v>
      </c>
      <c r="K29">
        <f t="shared" si="4"/>
        <v>1.2367628192447044</v>
      </c>
      <c r="L29">
        <f>[1]!s_mq_volume("000300.SH",A29,1)</f>
        <v>100926137800</v>
      </c>
      <c r="M29">
        <f>[1]!s_mq_amount("000300.SH",A29,1)</f>
        <v>937196956513</v>
      </c>
      <c r="N29">
        <f>[1]!s_mq_pctchange("000016.SH",A29)</f>
        <v>2.110229163064048</v>
      </c>
      <c r="O29">
        <f>[1]!s_mq_pctchange("000906.SH",A29)</f>
        <v>9.120546281772679</v>
      </c>
      <c r="P29">
        <f>[1]!s_mq_pctchange("000905.SH",A29)</f>
        <v>17.296353384283194</v>
      </c>
      <c r="Q29">
        <f>[1]!s_val_pe_ttm("000300.SH",A29)</f>
        <v>36.539699554443359</v>
      </c>
      <c r="R29">
        <f>[1]!s_val_pb_lf("000300.SH",A29)</f>
        <v>3.8791999816894531</v>
      </c>
      <c r="S29">
        <v>53.1</v>
      </c>
      <c r="T29">
        <v>12.6</v>
      </c>
      <c r="U29">
        <v>15.43</v>
      </c>
      <c r="V29">
        <v>2.6</v>
      </c>
      <c r="W29">
        <f>[1]!dmi("000300.SH",A29,14,6,1,3,2)</f>
        <v>50.945644465681958</v>
      </c>
      <c r="X29">
        <f>[1]!expma("000300.SH",A29,12,3,2)</f>
        <v>2244.1341155100349</v>
      </c>
      <c r="Y29">
        <f>[1]!ma("000300.SH",A29,5,3,1)</f>
        <v>2611.0214000000001</v>
      </c>
      <c r="Z29">
        <f>[1]!macd("000300.SH",A29,26,12,9,1,3,1)</f>
        <v>93.752909792599439</v>
      </c>
      <c r="AA29">
        <f>[1]!bbi("000300.SH",A29,3,"6","12","24","1",1)</f>
        <v>2542.3334791666666</v>
      </c>
      <c r="AB29">
        <f>[1]!dma("000300.SH",A29,"10","50",10,"1","1",1)</f>
        <v>296.28337999999894</v>
      </c>
      <c r="AC29">
        <f>[1]!mtm("000300.SH",A29,"6",6,"1","1",3)</f>
        <v>1205.877</v>
      </c>
      <c r="AD29">
        <f>[1]!priceosc("000300.SH",A29,"26","12","1",1)</f>
        <v>1.7859616830376563</v>
      </c>
      <c r="AE29">
        <f>[1]!sar("000300.SH",A29,4,"2","20","1",1)</f>
        <v>2413.3270000000002</v>
      </c>
      <c r="AF29">
        <f>[1]!trix("000300.SH",A29,12,"20","1","1",1)</f>
        <v>0.54280782533123562</v>
      </c>
      <c r="AG29">
        <f>[1]!s_techind_b3612("000300.SH",A29,1,1)</f>
        <v>-37.329666666666526</v>
      </c>
      <c r="AH29">
        <f>[1]!bias("000300.SH",A29,12,1,1)</f>
        <v>1.2927485418799167</v>
      </c>
      <c r="AI29">
        <f>[1]!kdj("000300.SH",A29,9,3,3,1,1,1)</f>
        <v>63.212497947905661</v>
      </c>
      <c r="AJ29">
        <f>[1]!slowkd("000300.SH",A29,9,"3","3","5","1","1",1)</f>
        <v>75.765786858645001</v>
      </c>
      <c r="AK29">
        <f>[1]!rsi("000300.SH",A29,6,1,1)</f>
        <v>51.125824650276485</v>
      </c>
      <c r="AL29">
        <f>[1]!cci("000300.SH",A29,14,"1",1)</f>
        <v>16.688199788691225</v>
      </c>
      <c r="AM29">
        <f>[1]!dpo("000300.SH",A29,20,"6","1","1",1)</f>
        <v>14.651818181817816</v>
      </c>
      <c r="AN29">
        <f>[1]!roc("000300.SH",A29,"12",6,"1","1",1)</f>
        <v>12.006970693244154</v>
      </c>
      <c r="AO29">
        <f>[1]!vrsi("000300.SH",A29,6,1)</f>
        <v>68.654605357241877</v>
      </c>
      <c r="AP29">
        <f>[1]!si("000300.SH",A29,"1",1)</f>
        <v>-1013.7003879601939</v>
      </c>
      <c r="AQ29">
        <f>[1]!srdm("000300.SH",A29,30,"1","1",1)</f>
        <v>0.10806553245116582</v>
      </c>
      <c r="AR29">
        <f>[1]!vroc("000300.SH",A29,12,1)</f>
        <v>74.042680446418018</v>
      </c>
      <c r="AS29">
        <f>[1]!wr("000300.SH",A29,14,"1",1)</f>
        <v>33.603909200219718</v>
      </c>
      <c r="AT29">
        <f>[1]!arbr("000300.SH",A29,26,"1","1",1)</f>
        <v>178.16738385933169</v>
      </c>
      <c r="AU29">
        <f>[1]!cr("000300.SH",A29,26,"1",1)</f>
        <v>114.72179835431675</v>
      </c>
      <c r="AV29">
        <f>[1]!psy("000300.SH",A29,12,"6","1","1",1)</f>
        <v>83.333333333333343</v>
      </c>
      <c r="AW29">
        <f>[1]!vr("000300.SH",A29,26,1)</f>
        <v>1.5013744801169839</v>
      </c>
      <c r="AX29">
        <f>[1]!wad("000300.SH",A29,30,"1","1",1)</f>
        <v>2261.521000000002</v>
      </c>
      <c r="AY29">
        <f>[1]!mfi("000300.SH",A29,14,"1",1)</f>
        <v>54.583512991012491</v>
      </c>
      <c r="AZ29">
        <f>[1]!obv("000300.SH",A29,"1","1",1)</f>
        <v>3699127696.7600002</v>
      </c>
      <c r="BA29">
        <f>[1]!pvt("000300.SH",A29,"1",1)</f>
        <v>5357484490.683898</v>
      </c>
      <c r="BB29">
        <f>[1]!sobv("000300.SH",A29,1)</f>
        <v>313603993194</v>
      </c>
      <c r="BC29">
        <f>[1]!wvad("000300.SH",A29,24,"6","1","1",1)</f>
        <v>395409459.44439566</v>
      </c>
      <c r="BD29">
        <f>[1]!bbiboll("000300.SH",A29,10,"3","1","1",1)</f>
        <v>2542.3334791666666</v>
      </c>
      <c r="BE29">
        <f>[1]!boll("000300.SH",A29,26,"2",1,1,1)</f>
        <v>2467.2308461538455</v>
      </c>
      <c r="BF29">
        <f>[1]!cdp("000300.SH",A29,"1","1",1)</f>
        <v>2522.3552500000001</v>
      </c>
      <c r="BG29">
        <f>[1]!env("000300.SH",A29,"14","1","1",1)</f>
        <v>2628.4177185714288</v>
      </c>
      <c r="BH29">
        <f>[1]!mike("000300.SH",A29,12,"1","1",1)</f>
        <v>2809.1816666666673</v>
      </c>
      <c r="BI29">
        <f>[1]!volumeratio("000300.SH",A29,5,1)</f>
        <v>1.0548341208300576</v>
      </c>
      <c r="BJ29">
        <f>[1]!vma("000300.SH",A29,5,1)</f>
        <v>82526210.400000006</v>
      </c>
      <c r="BK29">
        <f>[1]!vmacd("000300.SH",A29,"12","26",9,"1",1)</f>
        <v>2285354.1724214745</v>
      </c>
      <c r="BL29">
        <f>[1]!vosc("000300.SH",A29,"12","26",1)</f>
        <v>-7.2345083642140162</v>
      </c>
      <c r="BM29">
        <f>[1]!tapi("000300.SH",A29,6,"1",1)</f>
        <v>26777608.944653608</v>
      </c>
      <c r="BN29">
        <f>[1]!vstd("000300.SH",A29,10,1)</f>
        <v>16762727.247033793</v>
      </c>
      <c r="BO29">
        <f>[1]!adtm("000300.SH",A29,23,"8","1","1",1)</f>
        <v>0.57070417836025011</v>
      </c>
      <c r="BP29">
        <f>[1]!mi("000300.SH",A29,12,"1","1",1)</f>
        <v>272.77399999999989</v>
      </c>
      <c r="BQ29">
        <f>[1]!s_techind_rc("000300.SH",A29,50,1)</f>
        <v>148.66760848430459</v>
      </c>
      <c r="BR29">
        <f>[1]!srmi("000300.SH",A29,9,"1",1)</f>
        <v>5.2649346392771045E-2</v>
      </c>
      <c r="BS29">
        <f>[1]!pwmi("000300.SH",A29,7,"1","1",1)</f>
        <v>1</v>
      </c>
      <c r="BT29">
        <f>[1]!prdstrong("000300.SH",A29,20,"1","1",1)</f>
        <v>0</v>
      </c>
      <c r="BU29">
        <f>[1]!prdweak("000300.SH",A29,20,"1","1",1)</f>
        <v>0</v>
      </c>
      <c r="BV29">
        <f>[1]!bottom("000300.SH",A29,125,"5","20","1","1",1)</f>
        <v>2.4920634920634925</v>
      </c>
      <c r="BW29">
        <f>[1]!atr("000300.SH",A29,14,"1","3",3)</f>
        <v>520.61799999999994</v>
      </c>
      <c r="BX29">
        <f>[1]!std("000300.SH",A29,26,"1",1)</f>
        <v>3.2156427225046742</v>
      </c>
      <c r="BY29">
        <f>[1]!vhf("000300.SH",A29,28,"1",1)</f>
        <v>0.24420387047327086</v>
      </c>
      <c r="BZ29">
        <f>[1]!volati("000300.SH",A29,10,"1",1)</f>
        <v>20.161364900578132</v>
      </c>
      <c r="CA29" s="2">
        <f>[1]!s_mq_close("000300.SH",A29,3)</f>
        <v>2544.5709999999999</v>
      </c>
    </row>
    <row r="30" spans="1:79" x14ac:dyDescent="0.25">
      <c r="A30" s="1">
        <v>39172</v>
      </c>
      <c r="B30">
        <f>[1]!s_mq_open("000300.SH",A30,1)</f>
        <v>2550.2600000000002</v>
      </c>
      <c r="C30">
        <f>[1]!s_mq_close("000300.SH",A30,1)</f>
        <v>2781.7840000000001</v>
      </c>
      <c r="D30">
        <f>[1]!s_mq_high("000300.SH",A30,1)</f>
        <v>2830.0819999999999</v>
      </c>
      <c r="E30">
        <f>[1]!s_mq_low("000300.SH",A30,1)</f>
        <v>2409.7150000000001</v>
      </c>
      <c r="F30">
        <f t="shared" si="0"/>
        <v>1.1097229302110372</v>
      </c>
      <c r="G30">
        <f t="shared" si="1"/>
        <v>0.9448899327911664</v>
      </c>
      <c r="H30">
        <f t="shared" si="2"/>
        <v>1.0907844690345299</v>
      </c>
      <c r="I30">
        <f t="shared" si="2"/>
        <v>1.0173622394837269</v>
      </c>
      <c r="J30">
        <f t="shared" si="3"/>
        <v>0.86624806239449215</v>
      </c>
      <c r="K30">
        <f t="shared" si="4"/>
        <v>1.1744467706762001</v>
      </c>
      <c r="L30">
        <f>[1]!s_mq_volume("000300.SH",A30,1)</f>
        <v>157869024800</v>
      </c>
      <c r="M30">
        <f>[1]!s_mq_amount("000300.SH",A30,1)</f>
        <v>1567569995008</v>
      </c>
      <c r="N30">
        <f>[1]!s_mq_pctchange("000016.SH",A30)</f>
        <v>9.1610828221766027</v>
      </c>
      <c r="O30">
        <f>[1]!s_mq_pctchange("000906.SH",A30)</f>
        <v>11.080331970231882</v>
      </c>
      <c r="P30">
        <f>[1]!s_mq_pctchange("000905.SH",A30)</f>
        <v>16.412396415722409</v>
      </c>
      <c r="Q30">
        <f>[1]!s_val_pe_ttm("000300.SH",A30)</f>
        <v>37.100498199462891</v>
      </c>
      <c r="R30">
        <f>[1]!s_val_pb_lf("000300.SH",A30)</f>
        <v>4.0753002166748047</v>
      </c>
      <c r="S30">
        <v>56.1</v>
      </c>
      <c r="T30">
        <v>17.600000000000001</v>
      </c>
      <c r="U30">
        <v>17.25</v>
      </c>
      <c r="V30">
        <v>2.7</v>
      </c>
      <c r="W30">
        <f>[1]!dmi("000300.SH",A30,14,6,1,3,2)</f>
        <v>42.816481388465043</v>
      </c>
      <c r="X30">
        <f>[1]!expma("000300.SH",A30,12,3,2)</f>
        <v>2459.3779596204922</v>
      </c>
      <c r="Y30">
        <f>[1]!ma("000300.SH",A30,5,3,1)</f>
        <v>2782.1589999999997</v>
      </c>
      <c r="Z30">
        <f>[1]!macd("000300.SH",A30,26,12,9,1,3,1)</f>
        <v>80.363676265725644</v>
      </c>
      <c r="AA30">
        <f>[1]!bbi("000300.SH",A30,3,"6","12","24","1",1)</f>
        <v>2728.5557083333333</v>
      </c>
      <c r="AB30">
        <f>[1]!dma("000300.SH",A30,"10","50",10,"1","1",1)</f>
        <v>195.86674000000039</v>
      </c>
      <c r="AC30">
        <f>[1]!mtm("000300.SH",A30,"6",6,"1","1",3)</f>
        <v>1378.519</v>
      </c>
      <c r="AD30">
        <f>[1]!priceosc("000300.SH",A30,"26","12","1",1)</f>
        <v>2.8483343978981743</v>
      </c>
      <c r="AE30">
        <f>[1]!sar("000300.SH",A30,4,"2","20","1",1)</f>
        <v>2725.1749401273782</v>
      </c>
      <c r="AF30">
        <f>[1]!trix("000300.SH",A30,12,"20","1","1",1)</f>
        <v>0.42258394766802193</v>
      </c>
      <c r="AG30">
        <f>[1]!s_techind_b3612("000300.SH",A30,1,1)</f>
        <v>16.402499999999691</v>
      </c>
      <c r="AH30">
        <f>[1]!bias("000300.SH",A30,12,1,1)</f>
        <v>2.3249654782757796</v>
      </c>
      <c r="AI30">
        <f>[1]!kdj("000300.SH",A30,9,3,3,1,1,1)</f>
        <v>85.910999602052684</v>
      </c>
      <c r="AJ30">
        <f>[1]!slowkd("000300.SH",A30,9,"3","3","5","1","1",1)</f>
        <v>92.202598310613936</v>
      </c>
      <c r="AK30">
        <f>[1]!rsi("000300.SH",A30,6,1,1)</f>
        <v>73.755666871560365</v>
      </c>
      <c r="AL30">
        <f>[1]!cci("000300.SH",A30,14,"1",1)</f>
        <v>93.603087884204953</v>
      </c>
      <c r="AM30">
        <f>[1]!dpo("000300.SH",A30,20,"6","1","1",1)</f>
        <v>0</v>
      </c>
      <c r="AN30">
        <f>[1]!roc("000300.SH",A30,"12",6,"1","1",1)</f>
        <v>7.100564150403665</v>
      </c>
      <c r="AO30">
        <f>[1]!vrsi("000300.SH",A30,6,1)</f>
        <v>47.515283551905007</v>
      </c>
      <c r="AP30">
        <f>[1]!si("000300.SH",A30,"1",1)</f>
        <v>-153.28873950187548</v>
      </c>
      <c r="AQ30">
        <f>[1]!srdm("000300.SH",A30,30,"1","1",1)</f>
        <v>0.48707579103827053</v>
      </c>
      <c r="AR30">
        <f>[1]!vroc("000300.SH",A30,12,1)</f>
        <v>0</v>
      </c>
      <c r="AS30">
        <f>[1]!wr("000300.SH",A30,14,"1",1)</f>
        <v>15.743529565160641</v>
      </c>
      <c r="AT30">
        <f>[1]!arbr("000300.SH",A30,26,"1","1",1)</f>
        <v>158.50256514273264</v>
      </c>
      <c r="AU30">
        <f>[1]!cr("000300.SH",A30,26,"1",1)</f>
        <v>108.79155085630148</v>
      </c>
      <c r="AV30">
        <f>[1]!psy("000300.SH",A30,12,"6","1","1",1)</f>
        <v>75</v>
      </c>
      <c r="AW30">
        <f>[1]!vr("000300.SH",A30,26,1)</f>
        <v>1.5980611000577036</v>
      </c>
      <c r="AX30">
        <f>[1]!wad("000300.SH",A30,30,"1","1",1)</f>
        <v>2766.0300000000025</v>
      </c>
      <c r="AY30">
        <f>[1]!mfi("000300.SH",A30,14,"1",1)</f>
        <v>58.562179063817872</v>
      </c>
      <c r="AZ30">
        <f>[1]!obv("000300.SH",A30,"1","1",1)</f>
        <v>4208037240.7600002</v>
      </c>
      <c r="BA30">
        <f>[1]!pvt("000300.SH",A30,"1",1)</f>
        <v>5866811075.0228662</v>
      </c>
      <c r="BB30">
        <f>[1]!sobv("000300.SH",A30,1)</f>
        <v>360423473994</v>
      </c>
      <c r="BC30">
        <f>[1]!wvad("000300.SH",A30,24,"6","1","1",1)</f>
        <v>221713287.08052433</v>
      </c>
      <c r="BD30">
        <f>[1]!bbiboll("000300.SH",A30,10,"3","1","1",1)</f>
        <v>2728.5557083333333</v>
      </c>
      <c r="BE30">
        <f>[1]!boll("000300.SH",A30,26,"2",1,1,1)</f>
        <v>2641.1438076923077</v>
      </c>
      <c r="BF30">
        <f>[1]!cdp("000300.SH",A30,"1","1",1)</f>
        <v>2794.9054999999998</v>
      </c>
      <c r="BG30">
        <f>[1]!env("000300.SH",A30,"14","1","1",1)</f>
        <v>2866.5778371428573</v>
      </c>
      <c r="BH30">
        <f>[1]!mike("000300.SH",A30,12,"1","1",1)</f>
        <v>3034.6153333333336</v>
      </c>
      <c r="BI30">
        <f>[1]!volumeratio("000300.SH",A30,5,1)</f>
        <v>0</v>
      </c>
      <c r="BJ30">
        <f>[1]!vma("000300.SH",A30,5,1)</f>
        <v>87705563</v>
      </c>
      <c r="BK30">
        <f>[1]!vmacd("000300.SH",A30,"12","26",9,"1",1)</f>
        <v>4549244.3071821593</v>
      </c>
      <c r="BL30">
        <f>[1]!vosc("000300.SH",A30,"12","26",1)</f>
        <v>5.2095229638618372</v>
      </c>
      <c r="BM30">
        <f>[1]!tapi("000300.SH",A30,6,"1",1)</f>
        <v>20897400.914200861</v>
      </c>
      <c r="BN30">
        <f>[1]!vstd("000300.SH",A30,10,1)</f>
        <v>17386170.089615956</v>
      </c>
      <c r="BO30">
        <f>[1]!adtm("000300.SH",A30,23,"8","1","1",1)</f>
        <v>0.69706831578975936</v>
      </c>
      <c r="BP30">
        <f>[1]!mi("000300.SH",A30,12,"1","1",1)</f>
        <v>184.42700000000013</v>
      </c>
      <c r="BQ30">
        <f>[1]!s_techind_rc("000300.SH",A30,50,1)</f>
        <v>127.97183848902381</v>
      </c>
      <c r="BR30">
        <f>[1]!srmi("000300.SH",A30,9,"1",1)</f>
        <v>4.3990115695539296E-2</v>
      </c>
      <c r="BS30">
        <f>[1]!pwmi("000300.SH",A30,7,"1","1",1)</f>
        <v>0.8571428571428571</v>
      </c>
      <c r="BT30">
        <f>[1]!prdstrong("000300.SH",A30,20,"1","1",1)</f>
        <v>0</v>
      </c>
      <c r="BU30">
        <f>[1]!prdweak("000300.SH",A30,20,"1","1",1)</f>
        <v>0.125</v>
      </c>
      <c r="BV30">
        <f>[1]!bottom("000300.SH",A30,125,"5","20","1","1",1)</f>
        <v>2.3981349770823455</v>
      </c>
      <c r="BW30">
        <f>[1]!atr("000300.SH",A30,14,"1","3",3)</f>
        <v>420.36699999999973</v>
      </c>
      <c r="BX30">
        <f>[1]!std("000300.SH",A30,26,"1",1)</f>
        <v>2.3913884029112653</v>
      </c>
      <c r="BY30">
        <f>[1]!vhf("000300.SH",A30,28,"1",1)</f>
        <v>0.28339567937748406</v>
      </c>
      <c r="BZ30">
        <f>[1]!volati("000300.SH",A30,10,"1",1)</f>
        <v>-14.682043255920243</v>
      </c>
      <c r="CA30" s="2">
        <f>[1]!s_mq_close("000300.SH",A30,3)</f>
        <v>2781.7840000000001</v>
      </c>
    </row>
    <row r="31" spans="1:79" x14ac:dyDescent="0.25">
      <c r="A31" s="1">
        <v>39202</v>
      </c>
      <c r="B31">
        <f>[1]!s_mq_open("000300.SH",A31,1)</f>
        <v>2793.9569999999999</v>
      </c>
      <c r="C31">
        <f>[1]!s_mq_close("000300.SH",A31,1)</f>
        <v>3558.7089999999998</v>
      </c>
      <c r="D31">
        <f>[1]!s_mq_high("000300.SH",A31,1)</f>
        <v>3568.6840000000002</v>
      </c>
      <c r="E31">
        <f>[1]!s_mq_low("000300.SH",A31,1)</f>
        <v>2793.9569999999999</v>
      </c>
      <c r="F31">
        <f t="shared" si="0"/>
        <v>1.2772866583129234</v>
      </c>
      <c r="G31">
        <f t="shared" si="1"/>
        <v>1</v>
      </c>
      <c r="H31">
        <f t="shared" si="2"/>
        <v>1.2737164530449108</v>
      </c>
      <c r="I31">
        <f t="shared" si="2"/>
        <v>1.0028029827670653</v>
      </c>
      <c r="J31">
        <f t="shared" si="3"/>
        <v>0.78510409252344038</v>
      </c>
      <c r="K31">
        <f t="shared" si="4"/>
        <v>1.2772866583129234</v>
      </c>
      <c r="L31">
        <f>[1]!s_mq_volume("000300.SH",A31,1)</f>
        <v>194524312500</v>
      </c>
      <c r="M31">
        <f>[1]!s_mq_amount("000300.SH",A31,1)</f>
        <v>2442695212304</v>
      </c>
      <c r="N31">
        <f>[1]!s_mq_pctchange("000016.SH",A31)</f>
        <v>20.520543311673546</v>
      </c>
      <c r="O31">
        <f>[1]!s_mq_pctchange("000906.SH",A31)</f>
        <v>29.3472171607823</v>
      </c>
      <c r="P31">
        <f>[1]!s_mq_pctchange("000905.SH",A31)</f>
        <v>33.410923342756682</v>
      </c>
      <c r="Q31">
        <f>[1]!s_val_pe_ttm("000300.SH",A31)</f>
        <v>35.637500762939453</v>
      </c>
      <c r="R31">
        <f>[1]!s_val_pb_lf("000300.SH",A31)</f>
        <v>4.5851998329162598</v>
      </c>
      <c r="S31">
        <v>58.6</v>
      </c>
      <c r="T31">
        <v>17.399999999999999</v>
      </c>
      <c r="U31">
        <v>17.57</v>
      </c>
      <c r="V31">
        <v>2.9</v>
      </c>
      <c r="W31">
        <f>[1]!dmi("000300.SH",A31,14,6,1,3,2)</f>
        <v>46.788663357250435</v>
      </c>
      <c r="X31">
        <f>[1]!expma("000300.SH",A31,12,3,2)</f>
        <v>2958.1381406189726</v>
      </c>
      <c r="Y31">
        <f>[1]!ma("000300.SH",A31,5,3,1)</f>
        <v>3483.2580000000003</v>
      </c>
      <c r="Z31">
        <f>[1]!macd("000300.SH",A31,26,12,9,1,3,1)</f>
        <v>193.02810863403056</v>
      </c>
      <c r="AA31">
        <f>[1]!bbi("000300.SH",A31,3,"6","12","24","1",1)</f>
        <v>3373.1443020833335</v>
      </c>
      <c r="AB31">
        <f>[1]!dma("000300.SH",A31,"10","50",10,"1","1",1)</f>
        <v>512.84035999999969</v>
      </c>
      <c r="AC31">
        <f>[1]!mtm("000300.SH",A31,"6",6,"1","1",3)</f>
        <v>2094.2359999999999</v>
      </c>
      <c r="AD31">
        <f>[1]!priceosc("000300.SH",A31,"26","12","1",1)</f>
        <v>7.0110515079190154</v>
      </c>
      <c r="AE31">
        <f>[1]!sar("000300.SH",A31,4,"2","20","1",1)</f>
        <v>3158.7513515935234</v>
      </c>
      <c r="AF31">
        <f>[1]!trix("000300.SH",A31,12,"20","1","1",1)</f>
        <v>0.96209946499527021</v>
      </c>
      <c r="AG31">
        <f>[1]!s_techind_b3612("000300.SH",A31,1,1)</f>
        <v>33.002999999999702</v>
      </c>
      <c r="AH31">
        <f>[1]!bias("000300.SH",A31,12,1,1)</f>
        <v>5.9651301351404031</v>
      </c>
      <c r="AI31">
        <f>[1]!kdj("000300.SH",A31,9,3,3,1,1,1)</f>
        <v>94.648331787444079</v>
      </c>
      <c r="AJ31">
        <f>[1]!slowkd("000300.SH",A31,9,"3","3","5","1","1",1)</f>
        <v>94.651703546131614</v>
      </c>
      <c r="AK31">
        <f>[1]!rsi("000300.SH",A31,6,1,1)</f>
        <v>81.53824963871628</v>
      </c>
      <c r="AL31">
        <f>[1]!cci("000300.SH",A31,14,"1",1)</f>
        <v>117.56524969673927</v>
      </c>
      <c r="AM31">
        <f>[1]!dpo("000300.SH",A31,20,"6","1","1",1)</f>
        <v>183.13663636363617</v>
      </c>
      <c r="AN31">
        <f>[1]!roc("000300.SH",A31,"12",6,"1","1",1)</f>
        <v>12.034616143811446</v>
      </c>
      <c r="AO31">
        <f>[1]!vrsi("000300.SH",A31,6,1)</f>
        <v>49.882595273157257</v>
      </c>
      <c r="AP31">
        <f>[1]!si("000300.SH",A31,"1",1)</f>
        <v>1059.2288043188719</v>
      </c>
      <c r="AQ31">
        <f>[1]!srdm("000300.SH",A31,30,"1","1",1)</f>
        <v>0.62019918791041007</v>
      </c>
      <c r="AR31">
        <f>[1]!vroc("000300.SH",A31,12,1)</f>
        <v>1.9102765946782618</v>
      </c>
      <c r="AS31">
        <f>[1]!wr("000300.SH",A31,14,"1",1)</f>
        <v>1.9581822572001935</v>
      </c>
      <c r="AT31">
        <f>[1]!arbr("000300.SH",A31,26,"1","1",1)</f>
        <v>230.706901793844</v>
      </c>
      <c r="AU31">
        <f>[1]!cr("000300.SH",A31,26,"1",1)</f>
        <v>481.15128475116472</v>
      </c>
      <c r="AV31">
        <f>[1]!psy("000300.SH",A31,12,"6","1","1",1)</f>
        <v>83.333333333333343</v>
      </c>
      <c r="AW31">
        <f>[1]!vr("000300.SH",A31,26,1)</f>
        <v>3.6033673322231845</v>
      </c>
      <c r="AX31">
        <f>[1]!wad("000300.SH",A31,30,"1","1",1)</f>
        <v>3837.3080000000018</v>
      </c>
      <c r="AY31">
        <f>[1]!mfi("000300.SH",A31,14,"1",1)</f>
        <v>59.751652399366364</v>
      </c>
      <c r="AZ31">
        <f>[1]!obv("000300.SH",A31,"1","1",1)</f>
        <v>5560036843.7600002</v>
      </c>
      <c r="BA31">
        <f>[1]!pvt("000300.SH",A31,"1",1)</f>
        <v>8070556152.4693642</v>
      </c>
      <c r="BB31">
        <f>[1]!sobv("000300.SH",A31,1)</f>
        <v>472694833094</v>
      </c>
      <c r="BC31">
        <f>[1]!wvad("000300.SH",A31,24,"6","1","1",1)</f>
        <v>762572637.31288028</v>
      </c>
      <c r="BD31">
        <f>[1]!bbiboll("000300.SH",A31,10,"3","1","1",1)</f>
        <v>3373.1443020833335</v>
      </c>
      <c r="BE31">
        <f>[1]!boll("000300.SH",A31,26,"2",1,1,1)</f>
        <v>3122.9198461538463</v>
      </c>
      <c r="BF31">
        <f>[1]!cdp("000300.SH",A31,"1","1",1)</f>
        <v>3470.2332500000002</v>
      </c>
      <c r="BG31">
        <f>[1]!env("000300.SH",A31,"14","1","1",1)</f>
        <v>3528.1558642857144</v>
      </c>
      <c r="BH31">
        <f>[1]!mike("000300.SH",A31,12,"1","1",1)</f>
        <v>4005.5986666666668</v>
      </c>
      <c r="BI31">
        <f>[1]!volumeratio("000300.SH",A31,5,1)</f>
        <v>0.97243709828533875</v>
      </c>
      <c r="BJ31">
        <f>[1]!vma("000300.SH",A31,5,1)</f>
        <v>93844573</v>
      </c>
      <c r="BK31">
        <f>[1]!vmacd("000300.SH",A31,"12","26",9,"1",1)</f>
        <v>3765468.6847308348</v>
      </c>
      <c r="BL31">
        <f>[1]!vosc("000300.SH",A31,"12","26",1)</f>
        <v>7.0961798164814223</v>
      </c>
      <c r="BM31">
        <f>[1]!tapi("000300.SH",A31,6,"1",1)</f>
        <v>35946783.122101225</v>
      </c>
      <c r="BN31">
        <f>[1]!vstd("000300.SH",A31,10,1)</f>
        <v>12702153.322116837</v>
      </c>
      <c r="BO31">
        <f>[1]!adtm("000300.SH",A31,23,"8","1","1",1)</f>
        <v>0.92290058520138707</v>
      </c>
      <c r="BP31">
        <f>[1]!mi("000300.SH",A31,12,"1","1",1)</f>
        <v>382.27199999999993</v>
      </c>
      <c r="BQ31">
        <f>[1]!s_techind_rc("000300.SH",A31,50,1)</f>
        <v>143.18501870127528</v>
      </c>
      <c r="BR31">
        <f>[1]!srmi("000300.SH",A31,9,"1",1)</f>
        <v>7.7304719211376938E-2</v>
      </c>
      <c r="BS31">
        <f>[1]!pwmi("000300.SH",A31,7,"1","1",1)</f>
        <v>1</v>
      </c>
      <c r="BT31">
        <f>[1]!prdstrong("000300.SH",A31,20,"1","1",1)</f>
        <v>0.33333333333333331</v>
      </c>
      <c r="BU31">
        <f>[1]!prdweak("000300.SH",A31,20,"1","1",1)</f>
        <v>0</v>
      </c>
      <c r="BV31">
        <f>[1]!bottom("000300.SH",A31,125,"5","20","1","1",1)</f>
        <v>2.8115530303030303</v>
      </c>
      <c r="BW31">
        <f>[1]!atr("000300.SH",A31,14,"1","3",3)</f>
        <v>786.90000000000009</v>
      </c>
      <c r="BX31">
        <f>[1]!std("000300.SH",A31,26,"1",1)</f>
        <v>1.7288189395229314</v>
      </c>
      <c r="BY31">
        <f>[1]!vhf("000300.SH",A31,28,"1",1)</f>
        <v>0.67426211168065253</v>
      </c>
      <c r="BZ31">
        <f>[1]!volati("000300.SH",A31,10,"1",1)</f>
        <v>34.34205797108477</v>
      </c>
      <c r="CA31" s="2">
        <f>[1]!s_mq_close("000300.SH",A31,3)</f>
        <v>3558.7089999999998</v>
      </c>
    </row>
    <row r="32" spans="1:79" x14ac:dyDescent="0.25">
      <c r="A32" s="1">
        <v>39233</v>
      </c>
      <c r="B32">
        <f>[1]!s_mq_open("000300.SH",A32,1)</f>
        <v>3643.8130000000001</v>
      </c>
      <c r="C32">
        <f>[1]!s_mq_close("000300.SH",A32,1)</f>
        <v>3927.9520000000002</v>
      </c>
      <c r="D32">
        <f>[1]!s_mq_high("000300.SH",A32,1)</f>
        <v>4168.5290000000005</v>
      </c>
      <c r="E32">
        <f>[1]!s_mq_low("000300.SH",A32,1)</f>
        <v>3556.6149999999998</v>
      </c>
      <c r="F32">
        <f t="shared" si="0"/>
        <v>1.1440019013050342</v>
      </c>
      <c r="G32">
        <f t="shared" si="1"/>
        <v>0.97606957327393029</v>
      </c>
      <c r="H32">
        <f t="shared" si="2"/>
        <v>1.0779784802348529</v>
      </c>
      <c r="I32">
        <f t="shared" si="2"/>
        <v>1.0612474388689068</v>
      </c>
      <c r="J32">
        <f t="shared" si="3"/>
        <v>0.90546294863073673</v>
      </c>
      <c r="K32">
        <f t="shared" si="4"/>
        <v>1.1720495471115093</v>
      </c>
      <c r="L32">
        <f>[1]!s_mq_volume("000300.SH",A32,1)</f>
        <v>189737738400</v>
      </c>
      <c r="M32">
        <f>[1]!s_mq_amount("000300.SH",A32,1)</f>
        <v>2831754027886</v>
      </c>
      <c r="N32">
        <f>[1]!s_mq_pctchange("000016.SH",A32)</f>
        <v>6.6192331861280485</v>
      </c>
      <c r="O32">
        <f>[1]!s_mq_pctchange("000906.SH",A32)</f>
        <v>10.117996846162146</v>
      </c>
      <c r="P32">
        <f>[1]!s_mq_pctchange("000905.SH",A32)</f>
        <v>9.3268700452315834</v>
      </c>
      <c r="Q32">
        <f>[1]!s_val_pe_ttm("000300.SH",A32)</f>
        <v>40.119300842285156</v>
      </c>
      <c r="R32">
        <f>[1]!s_val_pb_lf("000300.SH",A32)</f>
        <v>4.9822001457214355</v>
      </c>
      <c r="S32">
        <v>55.7</v>
      </c>
      <c r="T32">
        <v>18.100000000000001</v>
      </c>
      <c r="U32">
        <v>18.170000000000002</v>
      </c>
      <c r="V32">
        <v>2.8</v>
      </c>
      <c r="W32">
        <f>[1]!dmi("000300.SH",A32,14,6,1,3,2)</f>
        <v>46.486918875071048</v>
      </c>
      <c r="X32">
        <f>[1]!expma("000300.SH",A32,12,3,2)</f>
        <v>3400.5922943455198</v>
      </c>
      <c r="Y32">
        <f>[1]!ma("000300.SH",A32,5,3,1)</f>
        <v>4008.1059999999998</v>
      </c>
      <c r="Z32">
        <f>[1]!macd("000300.SH",A32,26,12,9,1,3,1)</f>
        <v>194.21029381327389</v>
      </c>
      <c r="AA32">
        <f>[1]!bbi("000300.SH",A32,3,"6","12","24","1",1)</f>
        <v>3909.1024270833332</v>
      </c>
      <c r="AB32">
        <f>[1]!dma("000300.SH",A32,"10","50",10,"1","1",1)</f>
        <v>612.32495999999992</v>
      </c>
      <c r="AC32">
        <f>[1]!mtm("000300.SH",A32,"6",6,"1","1",3)</f>
        <v>2213.5940000000001</v>
      </c>
      <c r="AD32">
        <f>[1]!priceosc("000300.SH",A32,"26","12","1",1)</f>
        <v>5.1470646031643037</v>
      </c>
      <c r="AE32">
        <f>[1]!sar("000300.SH",A32,4,"2","20","1",1)</f>
        <v>4162.1524400000008</v>
      </c>
      <c r="AF32">
        <f>[1]!trix("000300.SH",A32,12,"20","1","1",1)</f>
        <v>0.85126306709035504</v>
      </c>
      <c r="AG32">
        <f>[1]!s_techind_b3612("000300.SH",A32,1,1)</f>
        <v>0.85366666666732272</v>
      </c>
      <c r="AH32">
        <f>[1]!bias("000300.SH",A32,12,1,1)</f>
        <v>0.59489495157531713</v>
      </c>
      <c r="AI32">
        <f>[1]!kdj("000300.SH",A32,9,3,3,1,1,1)</f>
        <v>71.149434889729477</v>
      </c>
      <c r="AJ32">
        <f>[1]!slowkd("000300.SH",A32,9,"3","3","5","1","1",1)</f>
        <v>81.870801164123051</v>
      </c>
      <c r="AK32">
        <f>[1]!rsi("000300.SH",A32,6,1,1)</f>
        <v>52.035815356335583</v>
      </c>
      <c r="AL32">
        <f>[1]!cci("000300.SH",A32,14,"1",1)</f>
        <v>6.2858303895241399</v>
      </c>
      <c r="AM32">
        <f>[1]!dpo("000300.SH",A32,20,"6","1","1",1)</f>
        <v>4.6439090909088918</v>
      </c>
      <c r="AN32">
        <f>[1]!roc("000300.SH",A32,"12",6,"1","1",1)</f>
        <v>8.9694493424578852</v>
      </c>
      <c r="AO32">
        <f>[1]!vrsi("000300.SH",A32,6,1)</f>
        <v>67.391181275030874</v>
      </c>
      <c r="AP32">
        <f>[1]!si("000300.SH",A32,"1",1)</f>
        <v>890.39456973904544</v>
      </c>
      <c r="AQ32">
        <f>[1]!srdm("000300.SH",A32,30,"1","1",1)</f>
        <v>0.12644594854574415</v>
      </c>
      <c r="AR32">
        <f>[1]!vroc("000300.SH",A32,12,1)</f>
        <v>34.729832583033328</v>
      </c>
      <c r="AS32">
        <f>[1]!wr("000300.SH",A32,14,"1",1)</f>
        <v>39.352985534841189</v>
      </c>
      <c r="AT32">
        <f>[1]!arbr("000300.SH",A32,26,"1","1",1)</f>
        <v>274.12504242171764</v>
      </c>
      <c r="AU32">
        <f>[1]!cr("000300.SH",A32,26,"1",1)</f>
        <v>165.30966638152151</v>
      </c>
      <c r="AV32">
        <f>[1]!psy("000300.SH",A32,12,"6","1","1",1)</f>
        <v>75</v>
      </c>
      <c r="AW32">
        <f>[1]!vr("000300.SH",A32,26,1)</f>
        <v>3.1280452440177045</v>
      </c>
      <c r="AX32">
        <f>[1]!wad("000300.SH",A32,30,"1","1",1)</f>
        <v>4801.6260000000048</v>
      </c>
      <c r="AY32">
        <f>[1]!mfi("000300.SH",A32,14,"1",1)</f>
        <v>66.448250990963828</v>
      </c>
      <c r="AZ32">
        <f>[1]!obv("000300.SH",A32,"1","1",1)</f>
        <v>6434388965.7600002</v>
      </c>
      <c r="BA32">
        <f>[1]!pvt("000300.SH",A32,"1",1)</f>
        <v>8985601886.5458717</v>
      </c>
      <c r="BB32">
        <f>[1]!sobv("000300.SH",A32,1)</f>
        <v>594406177094</v>
      </c>
      <c r="BC32">
        <f>[1]!wvad("000300.SH",A32,24,"6","1","1",1)</f>
        <v>821078915.86499357</v>
      </c>
      <c r="BD32">
        <f>[1]!bbiboll("000300.SH",A32,10,"3","1","1",1)</f>
        <v>3909.1024270833332</v>
      </c>
      <c r="BE32">
        <f>[1]!boll("000300.SH",A32,26,"2",1,1,1)</f>
        <v>3703.7443846153856</v>
      </c>
      <c r="BF32">
        <f>[1]!cdp("000300.SH",A32,"1","1",1)</f>
        <v>3931.7047499999999</v>
      </c>
      <c r="BG32">
        <f>[1]!env("000300.SH",A32,"14","1","1",1)</f>
        <v>4103.3911371428576</v>
      </c>
      <c r="BH32">
        <f>[1]!mike("000300.SH",A32,12,"1","1",1)</f>
        <v>4178.2980000000007</v>
      </c>
      <c r="BI32">
        <f>[1]!volumeratio("000300.SH",A32,5,1)</f>
        <v>1.1073500561008653</v>
      </c>
      <c r="BJ32">
        <f>[1]!vma("000300.SH",A32,5,1)</f>
        <v>116308616.2</v>
      </c>
      <c r="BK32">
        <f>[1]!vmacd("000300.SH",A32,"12","26",9,"1",1)</f>
        <v>7116637.5185245136</v>
      </c>
      <c r="BL32">
        <f>[1]!vosc("000300.SH",A32,"12","26",1)</f>
        <v>1.6695957231786684</v>
      </c>
      <c r="BM32">
        <f>[1]!tapi("000300.SH",A32,6,"1",1)</f>
        <v>47126102.577248588</v>
      </c>
      <c r="BN32">
        <f>[1]!vstd("000300.SH",A32,10,1)</f>
        <v>15021421.664657611</v>
      </c>
      <c r="BO32">
        <f>[1]!adtm("000300.SH",A32,23,"8","1","1",1)</f>
        <v>0.65765808280975702</v>
      </c>
      <c r="BP32">
        <f>[1]!mi("000300.SH",A32,12,"1","1",1)</f>
        <v>323.31600000000026</v>
      </c>
      <c r="BQ32">
        <f>[1]!s_techind_rc("000300.SH",A32,50,1)</f>
        <v>148.47415240559039</v>
      </c>
      <c r="BR32">
        <f>[1]!srmi("000300.SH",A32,9,"1",1)</f>
        <v>3.8524656105777343E-2</v>
      </c>
      <c r="BS32">
        <f>[1]!pwmi("000300.SH",A32,7,"1","1",1)</f>
        <v>1</v>
      </c>
      <c r="BT32">
        <f>[1]!prdstrong("000300.SH",A32,20,"1","1",1)</f>
        <v>0.33333333333333331</v>
      </c>
      <c r="BU32">
        <f>[1]!prdweak("000300.SH",A32,20,"1","1",1)</f>
        <v>0</v>
      </c>
      <c r="BV32">
        <f>[1]!bottom("000300.SH",A32,125,"5","20","1","1",1)</f>
        <v>2.8115530303030303</v>
      </c>
      <c r="BW32">
        <f>[1]!atr("000300.SH",A32,14,"1","3",3)</f>
        <v>611.91400000000067</v>
      </c>
      <c r="BX32">
        <f>[1]!std("000300.SH",A32,26,"1",1)</f>
        <v>2.5339992329167522</v>
      </c>
      <c r="BY32">
        <f>[1]!vhf("000300.SH",A32,28,"1",1)</f>
        <v>0.52586376118638101</v>
      </c>
      <c r="BZ32">
        <f>[1]!volati("000300.SH",A32,10,"1",1)</f>
        <v>41.177114583067024</v>
      </c>
      <c r="CA32" s="2">
        <f>[1]!s_mq_close("000300.SH",A32,3)</f>
        <v>3927.9520000000002</v>
      </c>
    </row>
    <row r="33" spans="1:79" x14ac:dyDescent="0.25">
      <c r="A33" s="1">
        <v>39263</v>
      </c>
      <c r="B33">
        <f>[1]!s_mq_open("000300.SH",A33,1)</f>
        <v>3953.1</v>
      </c>
      <c r="C33">
        <f>[1]!s_mq_close("000300.SH",A33,1)</f>
        <v>3764.078</v>
      </c>
      <c r="D33">
        <f>[1]!s_mq_high("000300.SH",A33,1)</f>
        <v>4292.1980000000003</v>
      </c>
      <c r="E33">
        <f>[1]!s_mq_low("000300.SH",A33,1)</f>
        <v>3246.7330000000002</v>
      </c>
      <c r="F33">
        <f t="shared" si="0"/>
        <v>1.085780273709241</v>
      </c>
      <c r="G33">
        <f t="shared" si="1"/>
        <v>0.82131314664440569</v>
      </c>
      <c r="H33">
        <f t="shared" si="2"/>
        <v>0.95218385570817843</v>
      </c>
      <c r="I33">
        <f t="shared" si="2"/>
        <v>1.1403052752891945</v>
      </c>
      <c r="J33">
        <f t="shared" si="3"/>
        <v>0.86255731151161064</v>
      </c>
      <c r="K33">
        <f t="shared" si="4"/>
        <v>1.322005228024602</v>
      </c>
      <c r="L33">
        <f>[1]!s_mq_volume("000300.SH",A33,1)</f>
        <v>178822137700</v>
      </c>
      <c r="M33">
        <f>[1]!s_mq_amount("000300.SH",A33,1)</f>
        <v>2746710794172</v>
      </c>
      <c r="N33">
        <f>[1]!s_mq_pctchange("000016.SH",A33)</f>
        <v>-0.83295526351409022</v>
      </c>
      <c r="O33">
        <f>[1]!s_mq_pctchange("000906.SH",A33)</f>
        <v>-7.2071143298471974</v>
      </c>
      <c r="P33">
        <f>[1]!s_mq_pctchange("000905.SH",A33)</f>
        <v>-15.987113678044873</v>
      </c>
      <c r="Q33">
        <f>[1]!s_val_pe_ttm("000300.SH",A33)</f>
        <v>37.189498901367188</v>
      </c>
      <c r="R33">
        <f>[1]!s_val_pb_lf("000300.SH",A33)</f>
        <v>4.7382998466491699</v>
      </c>
      <c r="S33">
        <v>54.5</v>
      </c>
      <c r="T33">
        <v>19.399999999999999</v>
      </c>
      <c r="U33">
        <v>18.760000000000002</v>
      </c>
      <c r="V33">
        <v>2.4900000000000002</v>
      </c>
      <c r="W33">
        <f>[1]!dmi("000300.SH",A33,14,6,1,3,2)</f>
        <v>45.967010397977212</v>
      </c>
      <c r="X33">
        <f>[1]!expma("000300.SH",A33,12,3,2)</f>
        <v>3649.1854709452264</v>
      </c>
      <c r="Y33">
        <f>[1]!ma("000300.SH",A33,5,3,1)</f>
        <v>3893.7774000000004</v>
      </c>
      <c r="Z33">
        <f>[1]!macd("000300.SH",A33,26,12,9,1,3,1)</f>
        <v>44.847527688042192</v>
      </c>
      <c r="AA33">
        <f>[1]!bbi("000300.SH",A33,3,"6","12","24","1",1)</f>
        <v>3951.2033437499999</v>
      </c>
      <c r="AB33">
        <f>[1]!dma("000300.SH",A33,"10","50",10,"1","1",1)</f>
        <v>255.04754000000003</v>
      </c>
      <c r="AC33">
        <f>[1]!mtm("000300.SH",A33,"6",6,"1","1",3)</f>
        <v>1723.0309999999999</v>
      </c>
      <c r="AD33">
        <f>[1]!priceosc("000300.SH",A33,"26","12","1",1)</f>
        <v>2.1159390869384129</v>
      </c>
      <c r="AE33">
        <f>[1]!sar("000300.SH",A33,4,"2","20","1",1)</f>
        <v>4222.2296459622412</v>
      </c>
      <c r="AF33">
        <f>[1]!trix("000300.SH",A33,12,"20","1","1",1)</f>
        <v>0.2593375860658112</v>
      </c>
      <c r="AG33">
        <f>[1]!s_techind_b3612("000300.SH",A33,1,1)</f>
        <v>-32.357500000000528</v>
      </c>
      <c r="AH33">
        <f>[1]!bias("000300.SH",A33,12,1,1)</f>
        <v>-6.92759177269983</v>
      </c>
      <c r="AI33">
        <f>[1]!kdj("000300.SH",A33,9,3,3,1,1,1)</f>
        <v>28.05481786242251</v>
      </c>
      <c r="AJ33">
        <f>[1]!slowkd("000300.SH",A33,9,"3","3","5","1","1",1)</f>
        <v>30.911232001233685</v>
      </c>
      <c r="AK33">
        <f>[1]!rsi("000300.SH",A33,6,1,1)</f>
        <v>31.641956343511907</v>
      </c>
      <c r="AL33">
        <f>[1]!cci("000300.SH",A33,14,"1",1)</f>
        <v>-156.64248453830655</v>
      </c>
      <c r="AM33">
        <f>[1]!dpo("000300.SH",A33,20,"6","1","1",1)</f>
        <v>0</v>
      </c>
      <c r="AN33">
        <f>[1]!roc("000300.SH",A33,"12",6,"1","1",1)</f>
        <v>-8.6004601934599698</v>
      </c>
      <c r="AO33">
        <f>[1]!vrsi("000300.SH",A33,6,1)</f>
        <v>17.426726302204663</v>
      </c>
      <c r="AP33">
        <f>[1]!si("000300.SH",A33,"1",1)</f>
        <v>-3274.3047071360102</v>
      </c>
      <c r="AQ33">
        <f>[1]!srdm("000300.SH",A33,30,"1","1",1)</f>
        <v>-0.6104322045337629</v>
      </c>
      <c r="AR33">
        <f>[1]!vroc("000300.SH",A33,12,1)</f>
        <v>0</v>
      </c>
      <c r="AS33">
        <f>[1]!wr("000300.SH",A33,14,"1",1)</f>
        <v>92.001038260599941</v>
      </c>
      <c r="AT33">
        <f>[1]!arbr("000300.SH",A33,26,"1","1",1)</f>
        <v>181.91429777387791</v>
      </c>
      <c r="AU33">
        <f>[1]!cr("000300.SH",A33,26,"1",1)</f>
        <v>81.788989514697789</v>
      </c>
      <c r="AV33">
        <f>[1]!psy("000300.SH",A33,12,"6","1","1",1)</f>
        <v>58.333333333333336</v>
      </c>
      <c r="AW33">
        <f>[1]!vr("000300.SH",A33,26,1)</f>
        <v>1.9919660567331559</v>
      </c>
      <c r="AX33">
        <f>[1]!wad("000300.SH",A33,30,"1","1",1)</f>
        <v>5124.4290000000037</v>
      </c>
      <c r="AY33">
        <f>[1]!mfi("000300.SH",A33,14,"1",1)</f>
        <v>54.665235366951912</v>
      </c>
      <c r="AZ33">
        <f>[1]!obv("000300.SH",A33,"1","1",1)</f>
        <v>6904003500.7600002</v>
      </c>
      <c r="BA33">
        <f>[1]!pvt("000300.SH",A33,"1",1)</f>
        <v>8926340295.4525814</v>
      </c>
      <c r="BB33">
        <f>[1]!sobv("000300.SH",A33,1)</f>
        <v>641367630594</v>
      </c>
      <c r="BC33">
        <f>[1]!wvad("000300.SH",A33,24,"6","1","1",1)</f>
        <v>355108543.65265405</v>
      </c>
      <c r="BD33">
        <f>[1]!bbiboll("000300.SH",A33,10,"3","1","1",1)</f>
        <v>3951.2033437499999</v>
      </c>
      <c r="BE33">
        <f>[1]!boll("000300.SH",A33,26,"2",1,1,1)</f>
        <v>3958.6731153846149</v>
      </c>
      <c r="BF33">
        <f>[1]!cdp("000300.SH",A33,"1","1",1)</f>
        <v>3910.6757499999999</v>
      </c>
      <c r="BG33">
        <f>[1]!env("000300.SH",A33,"14","1","1",1)</f>
        <v>4291.890028571429</v>
      </c>
      <c r="BH33">
        <f>[1]!mike("000300.SH",A33,12,"1","1",1)</f>
        <v>3848.4970000000003</v>
      </c>
      <c r="BI33">
        <f>[1]!volumeratio("000300.SH",A33,5,1)</f>
        <v>0</v>
      </c>
      <c r="BJ33">
        <f>[1]!vma("000300.SH",A33,5,1)</f>
        <v>63997105.600000001</v>
      </c>
      <c r="BK33">
        <f>[1]!vmacd("000300.SH",A33,"12","26",9,"1",1)</f>
        <v>-9841636.1983613875</v>
      </c>
      <c r="BL33">
        <f>[1]!vosc("000300.SH",A33,"12","26",1)</f>
        <v>-23.594174523754397</v>
      </c>
      <c r="BM33">
        <f>[1]!tapi("000300.SH",A33,6,"1",1)</f>
        <v>23170496.653364576</v>
      </c>
      <c r="BN33">
        <f>[1]!vstd("000300.SH",A33,10,1)</f>
        <v>10714548.681225633</v>
      </c>
      <c r="BO33">
        <f>[1]!adtm("000300.SH",A33,23,"8","1","1",1)</f>
        <v>0.27189991360394622</v>
      </c>
      <c r="BP33">
        <f>[1]!mi("000300.SH",A33,12,"1","1",1)</f>
        <v>-354.19000000000005</v>
      </c>
      <c r="BQ33">
        <f>[1]!s_techind_rc("000300.SH",A33,50,1)</f>
        <v>118.76936785651291</v>
      </c>
      <c r="BR33">
        <f>[1]!srmi("000300.SH",A33,9,"1",1)</f>
        <v>-0.10963534835268221</v>
      </c>
      <c r="BS33">
        <f>[1]!pwmi("000300.SH",A33,7,"1","1",1)</f>
        <v>1</v>
      </c>
      <c r="BT33">
        <f>[1]!prdstrong("000300.SH",A33,20,"1","1",1)</f>
        <v>0.125</v>
      </c>
      <c r="BU33">
        <f>[1]!prdweak("000300.SH",A33,20,"1","1",1)</f>
        <v>0</v>
      </c>
      <c r="BV33">
        <f>[1]!bottom("000300.SH",A33,125,"5","20","1","1",1)</f>
        <v>2.5129772629772629</v>
      </c>
      <c r="BW33">
        <f>[1]!atr("000300.SH",A33,14,"1","3",3)</f>
        <v>1045.4650000000001</v>
      </c>
      <c r="BX33">
        <f>[1]!std("000300.SH",A33,26,"1",1)</f>
        <v>3.2009337439185592</v>
      </c>
      <c r="BY33">
        <f>[1]!vhf("000300.SH",A33,28,"1",1)</f>
        <v>0.26517062132831865</v>
      </c>
      <c r="BZ33">
        <f>[1]!volati("000300.SH",A33,10,"1",1)</f>
        <v>22.650914734063594</v>
      </c>
      <c r="CA33" s="2">
        <f>[1]!s_mq_close("000300.SH",A33,3)</f>
        <v>3764.078</v>
      </c>
    </row>
    <row r="34" spans="1:79" x14ac:dyDescent="0.25">
      <c r="A34" s="1">
        <v>39294</v>
      </c>
      <c r="B34">
        <f>[1]!s_mq_open("000300.SH",A34,1)</f>
        <v>3746.1750000000002</v>
      </c>
      <c r="C34">
        <f>[1]!s_mq_close("000300.SH",A34,1)</f>
        <v>4460.5640000000003</v>
      </c>
      <c r="D34">
        <f>[1]!s_mq_high("000300.SH",A34,1)</f>
        <v>4467.6469999999999</v>
      </c>
      <c r="E34">
        <f>[1]!s_mq_low("000300.SH",A34,1)</f>
        <v>3475.2710000000002</v>
      </c>
      <c r="F34">
        <f t="shared" si="0"/>
        <v>1.1925889740869018</v>
      </c>
      <c r="G34">
        <f t="shared" si="1"/>
        <v>0.9276851722089865</v>
      </c>
      <c r="H34">
        <f t="shared" si="2"/>
        <v>1.190698245543788</v>
      </c>
      <c r="I34">
        <f t="shared" si="2"/>
        <v>1.0015879157882277</v>
      </c>
      <c r="J34">
        <f t="shared" si="3"/>
        <v>0.77911022014256492</v>
      </c>
      <c r="K34">
        <f t="shared" si="4"/>
        <v>1.2855535582692688</v>
      </c>
      <c r="L34">
        <f>[1]!s_mq_volume("000300.SH",A34,1)</f>
        <v>112413722200</v>
      </c>
      <c r="M34">
        <f>[1]!s_mq_amount("000300.SH",A34,1)</f>
        <v>1706562756813</v>
      </c>
      <c r="N34">
        <f>[1]!s_mq_pctchange("000016.SH",A34)</f>
        <v>16.323568649211452</v>
      </c>
      <c r="O34">
        <f>[1]!s_mq_pctchange("000906.SH",A34)</f>
        <v>19.485988697968693</v>
      </c>
      <c r="P34">
        <f>[1]!s_mq_pctchange("000905.SH",A34)</f>
        <v>22.816934719588922</v>
      </c>
      <c r="Q34">
        <f>[1]!s_val_pe_ttm("000300.SH",A34)</f>
        <v>44.094600677490234</v>
      </c>
      <c r="R34">
        <f>[1]!s_val_pb_lf("000300.SH",A34)</f>
        <v>5.5861001014709473</v>
      </c>
      <c r="S34">
        <v>53.3</v>
      </c>
      <c r="T34">
        <v>18</v>
      </c>
      <c r="U34">
        <v>18.16</v>
      </c>
      <c r="V34">
        <v>2.4</v>
      </c>
      <c r="W34">
        <f>[1]!dmi("000300.SH",A34,14,6,1,3,2)</f>
        <v>39.319400280727265</v>
      </c>
      <c r="X34">
        <f>[1]!expma("000300.SH",A34,12,3,2)</f>
        <v>3915.9601329225161</v>
      </c>
      <c r="Y34">
        <f>[1]!ma("000300.SH",A34,5,3,1)</f>
        <v>4347.3304000000007</v>
      </c>
      <c r="Z34">
        <f>[1]!macd("000300.SH",A34,26,12,9,1,3,1)</f>
        <v>140.03708015930943</v>
      </c>
      <c r="AA34">
        <f>[1]!bbi("000300.SH",A34,3,"6","12","24","1",1)</f>
        <v>4183.6465520833335</v>
      </c>
      <c r="AB34">
        <f>[1]!dma("000300.SH",A34,"10","50",10,"1","1",1)</f>
        <v>213.75785999999835</v>
      </c>
      <c r="AC34">
        <f>[1]!mtm("000300.SH",A34,"6",6,"1","1",3)</f>
        <v>2075.2290000000003</v>
      </c>
      <c r="AD34">
        <f>[1]!priceosc("000300.SH",A34,"26","12","1",1)</f>
        <v>3.8710910447078759</v>
      </c>
      <c r="AE34">
        <f>[1]!sar("000300.SH",A34,4,"2","20","1",1)</f>
        <v>3930.4761176206875</v>
      </c>
      <c r="AF34">
        <f>[1]!trix("000300.SH",A34,12,"20","1","1",1)</f>
        <v>0.39350646200177986</v>
      </c>
      <c r="AG34">
        <f>[1]!s_techind_b3612("000300.SH",A34,1,1)</f>
        <v>76.333999999999833</v>
      </c>
      <c r="AH34">
        <f>[1]!bias("000300.SH",A34,12,1,1)</f>
        <v>8.9519163698669093</v>
      </c>
      <c r="AI34">
        <f>[1]!kdj("000300.SH",A34,9,3,3,1,1,1)</f>
        <v>96.866917730704813</v>
      </c>
      <c r="AJ34">
        <f>[1]!slowkd("000300.SH",A34,9,"3","3","5","1","1",1)</f>
        <v>97.668673706942783</v>
      </c>
      <c r="AK34">
        <f>[1]!rsi("000300.SH",A34,6,1,1)</f>
        <v>90.501043216316589</v>
      </c>
      <c r="AL34">
        <f>[1]!cci("000300.SH",A34,14,"1",1)</f>
        <v>112.00073065514337</v>
      </c>
      <c r="AM34">
        <f>[1]!dpo("000300.SH",A34,20,"6","1","1",1)</f>
        <v>330.4882727272734</v>
      </c>
      <c r="AN34">
        <f>[1]!roc("000300.SH",A34,"12",6,"1","1",1)</f>
        <v>16.764900825208827</v>
      </c>
      <c r="AO34">
        <f>[1]!vrsi("000300.SH",A34,6,1)</f>
        <v>30.971436890899966</v>
      </c>
      <c r="AP34">
        <f>[1]!si("000300.SH",A34,"1",1)</f>
        <v>889.68648398550272</v>
      </c>
      <c r="AQ34">
        <f>[1]!srdm("000300.SH",A34,30,"1","1",1)</f>
        <v>0.94752304345915128</v>
      </c>
      <c r="AR34">
        <f>[1]!vroc("000300.SH",A34,12,1)</f>
        <v>165.40140456104177</v>
      </c>
      <c r="AS34">
        <f>[1]!wr("000300.SH",A34,14,"1",1)</f>
        <v>0.86653437632275632</v>
      </c>
      <c r="AT34">
        <f>[1]!arbr("000300.SH",A34,26,"1","1",1)</f>
        <v>284.05763883442626</v>
      </c>
      <c r="AU34">
        <f>[1]!cr("000300.SH",A34,26,"1",1)</f>
        <v>153.24929109412076</v>
      </c>
      <c r="AV34">
        <f>[1]!psy("000300.SH",A34,12,"6","1","1",1)</f>
        <v>91.666666666666657</v>
      </c>
      <c r="AW34">
        <f>[1]!vr("000300.SH",A34,26,1)</f>
        <v>2.5047834895516918</v>
      </c>
      <c r="AX34">
        <f>[1]!wad("000300.SH",A34,30,"1","1",1)</f>
        <v>6105.9700000000039</v>
      </c>
      <c r="AY34">
        <f>[1]!mfi("000300.SH",A34,14,"1",1)</f>
        <v>51.036533687349987</v>
      </c>
      <c r="AZ34">
        <f>[1]!obv("000300.SH",A34,"1","1",1)</f>
        <v>7541531232.7600002</v>
      </c>
      <c r="BA34">
        <f>[1]!pvt("000300.SH",A34,"1",1)</f>
        <v>10210092593.115881</v>
      </c>
      <c r="BB34">
        <f>[1]!sobv("000300.SH",A34,1)</f>
        <v>700524763794</v>
      </c>
      <c r="BC34">
        <f>[1]!wvad("000300.SH",A34,24,"6","1","1",1)</f>
        <v>306489307.13583595</v>
      </c>
      <c r="BD34">
        <f>[1]!bbiboll("000300.SH",A34,10,"3","1","1",1)</f>
        <v>4183.6465520833335</v>
      </c>
      <c r="BE34">
        <f>[1]!boll("000300.SH",A34,26,"2",1,1,1)</f>
        <v>3935.5815384615371</v>
      </c>
      <c r="BF34">
        <f>[1]!cdp("000300.SH",A34,"1","1",1)</f>
        <v>4387.6582500000004</v>
      </c>
      <c r="BG34">
        <f>[1]!env("000300.SH",A34,"14","1","1",1)</f>
        <v>4297.985331428571</v>
      </c>
      <c r="BH34">
        <f>[1]!mike("000300.SH",A34,12,"1","1",1)</f>
        <v>5208.2823333333326</v>
      </c>
      <c r="BI34">
        <f>[1]!volumeratio("000300.SH",A34,5,1)</f>
        <v>1.0295226506042976</v>
      </c>
      <c r="BJ34">
        <f>[1]!vma("000300.SH",A34,5,1)</f>
        <v>68385148.599999994</v>
      </c>
      <c r="BK34">
        <f>[1]!vmacd("000300.SH",A34,"12","26",9,"1",1)</f>
        <v>1031846.3190344047</v>
      </c>
      <c r="BL34">
        <f>[1]!vosc("000300.SH",A34,"12","26",1)</f>
        <v>9.047623310418544</v>
      </c>
      <c r="BM34">
        <f>[1]!tapi("000300.SH",A34,6,"1",1)</f>
        <v>26584151.358120453</v>
      </c>
      <c r="BN34">
        <f>[1]!vstd("000300.SH",A34,10,1)</f>
        <v>16071483.280497016</v>
      </c>
      <c r="BO34">
        <f>[1]!adtm("000300.SH",A34,23,"8","1","1",1)</f>
        <v>0.61484220016841373</v>
      </c>
      <c r="BP34">
        <f>[1]!mi("000300.SH",A34,12,"1","1",1)</f>
        <v>640.44000000000051</v>
      </c>
      <c r="BQ34">
        <f>[1]!s_techind_rc("000300.SH",A34,50,1)</f>
        <v>115.24548965259946</v>
      </c>
      <c r="BR34">
        <f>[1]!srmi("000300.SH",A34,9,"1",1)</f>
        <v>0.14639180157486814</v>
      </c>
      <c r="BS34">
        <f>[1]!pwmi("000300.SH",A34,7,"1","1",1)</f>
        <v>0.8571428571428571</v>
      </c>
      <c r="BT34">
        <f>[1]!prdstrong("000300.SH",A34,20,"1","1",1)</f>
        <v>0.25</v>
      </c>
      <c r="BU34">
        <f>[1]!prdweak("000300.SH",A34,20,"1","1",1)</f>
        <v>0</v>
      </c>
      <c r="BV34">
        <f>[1]!bottom("000300.SH",A34,125,"5","20","1","1",1)</f>
        <v>2.4722222222222223</v>
      </c>
      <c r="BW34">
        <f>[1]!atr("000300.SH",A34,14,"1","3",3)</f>
        <v>992.37599999999975</v>
      </c>
      <c r="BX34">
        <f>[1]!std("000300.SH",A34,26,"1",1)</f>
        <v>2.6274980470721934</v>
      </c>
      <c r="BY34">
        <f>[1]!vhf("000300.SH",A34,28,"1",1)</f>
        <v>0.38548225317341628</v>
      </c>
      <c r="BZ34">
        <f>[1]!volati("000300.SH",A34,10,"1",1)</f>
        <v>-10.057361072933507</v>
      </c>
      <c r="CA34" s="2">
        <f>[1]!s_mq_close("000300.SH",A34,3)</f>
        <v>4460.5640000000003</v>
      </c>
    </row>
    <row r="35" spans="1:79" x14ac:dyDescent="0.25">
      <c r="A35" s="1">
        <v>39325</v>
      </c>
      <c r="B35">
        <f>[1]!s_mq_open("000300.SH",A35,1)</f>
        <v>4479.299</v>
      </c>
      <c r="C35">
        <f>[1]!s_mq_close("000300.SH",A35,1)</f>
        <v>5296.8130000000001</v>
      </c>
      <c r="D35">
        <f>[1]!s_mq_high("000300.SH",A35,1)</f>
        <v>5307.4170000000004</v>
      </c>
      <c r="E35">
        <f>[1]!s_mq_low("000300.SH",A35,1)</f>
        <v>4271.0550000000003</v>
      </c>
      <c r="F35">
        <f t="shared" si="0"/>
        <v>1.1848766961080295</v>
      </c>
      <c r="G35">
        <f t="shared" si="1"/>
        <v>0.95350968979744377</v>
      </c>
      <c r="H35">
        <f t="shared" si="2"/>
        <v>1.1825093613978437</v>
      </c>
      <c r="I35">
        <f t="shared" si="2"/>
        <v>1.002001958536199</v>
      </c>
      <c r="J35">
        <f t="shared" si="3"/>
        <v>0.80634430552862646</v>
      </c>
      <c r="K35">
        <f t="shared" si="4"/>
        <v>1.2426477767202717</v>
      </c>
      <c r="L35">
        <f>[1]!s_mq_volume("000300.SH",A35,1)</f>
        <v>167687219200</v>
      </c>
      <c r="M35">
        <f>[1]!s_mq_amount("000300.SH",A35,1)</f>
        <v>2952233897287</v>
      </c>
      <c r="N35">
        <f>[1]!s_mq_pctchange("000016.SH",A35)</f>
        <v>22.356743708020808</v>
      </c>
      <c r="O35">
        <f>[1]!s_mq_pctchange("000906.SH",A35)</f>
        <v>16.987471344538129</v>
      </c>
      <c r="P35">
        <f>[1]!s_mq_pctchange("000905.SH",A35)</f>
        <v>11.219315902682926</v>
      </c>
      <c r="Q35">
        <f>[1]!s_val_pe_ttm("000300.SH",A35)</f>
        <v>42.939399719238281</v>
      </c>
      <c r="R35">
        <f>[1]!s_val_pb_lf("000300.SH",A35)</f>
        <v>6.3866000175476074</v>
      </c>
      <c r="S35">
        <v>54</v>
      </c>
      <c r="T35">
        <v>17.5</v>
      </c>
      <c r="U35">
        <v>18.45</v>
      </c>
      <c r="V35">
        <v>2.6</v>
      </c>
      <c r="W35">
        <f>[1]!dmi("000300.SH",A35,14,6,1,3,2)</f>
        <v>42.641472600905495</v>
      </c>
      <c r="X35">
        <f>[1]!expma("000300.SH",A35,12,3,2)</f>
        <v>4462.547461119766</v>
      </c>
      <c r="Y35">
        <f>[1]!ma("000300.SH",A35,5,3,1)</f>
        <v>5240.9560000000001</v>
      </c>
      <c r="Z35">
        <f>[1]!macd("000300.SH",A35,26,12,9,1,3,1)</f>
        <v>256.47951456343799</v>
      </c>
      <c r="AA35">
        <f>[1]!bbi("000300.SH",A35,3,"6","12","24","1",1)</f>
        <v>5099.1664895833328</v>
      </c>
      <c r="AB35">
        <f>[1]!dma("000300.SH",A35,"10","50",10,"1","1",1)</f>
        <v>781.60176000000047</v>
      </c>
      <c r="AC35">
        <f>[1]!mtm("000300.SH",A35,"6",6,"1","1",3)</f>
        <v>2752.2420000000002</v>
      </c>
      <c r="AD35">
        <f>[1]!priceosc("000300.SH",A35,"26","12","1",1)</f>
        <v>4.9583594114053451</v>
      </c>
      <c r="AE35">
        <f>[1]!sar("000300.SH",A35,4,"2","20","1",1)</f>
        <v>4972.2222725696947</v>
      </c>
      <c r="AF35">
        <f>[1]!trix("000300.SH",A35,12,"20","1","1",1)</f>
        <v>0.85001449004815033</v>
      </c>
      <c r="AG35">
        <f>[1]!s_techind_b3612("000300.SH",A35,1,1)</f>
        <v>-0.43916666666609672</v>
      </c>
      <c r="AH35">
        <f>[1]!bias("000300.SH",A35,12,1,1)</f>
        <v>4.5137546397250965</v>
      </c>
      <c r="AI35">
        <f>[1]!kdj("000300.SH",A35,9,3,3,1,1,1)</f>
        <v>91.944440646794703</v>
      </c>
      <c r="AJ35">
        <f>[1]!slowkd("000300.SH",A35,9,"3","3","5","1","1",1)</f>
        <v>89.023644405853062</v>
      </c>
      <c r="AK35">
        <f>[1]!rsi("000300.SH",A35,6,1,1)</f>
        <v>77.52310172496118</v>
      </c>
      <c r="AL35">
        <f>[1]!cci("000300.SH",A35,14,"1",1)</f>
        <v>89.048708869698601</v>
      </c>
      <c r="AM35">
        <f>[1]!dpo("000300.SH",A35,20,"6","1","1",1)</f>
        <v>197.2948181818183</v>
      </c>
      <c r="AN35">
        <f>[1]!roc("000300.SH",A35,"12",6,"1","1",1)</f>
        <v>10.379015368585572</v>
      </c>
      <c r="AO35">
        <f>[1]!vrsi("000300.SH",A35,6,1)</f>
        <v>47.910783689967509</v>
      </c>
      <c r="AP35">
        <f>[1]!si("000300.SH",A35,"1",1)</f>
        <v>916.03648929659892</v>
      </c>
      <c r="AQ35">
        <f>[1]!srdm("000300.SH",A35,30,"1","1",1)</f>
        <v>0.93334154380428491</v>
      </c>
      <c r="AR35">
        <f>[1]!vroc("000300.SH",A35,12,1)</f>
        <v>5.2215480792703106</v>
      </c>
      <c r="AS35">
        <f>[1]!wr("000300.SH",A35,14,"1",1)</f>
        <v>1.5358077546415705</v>
      </c>
      <c r="AT35">
        <f>[1]!arbr("000300.SH",A35,26,"1","1",1)</f>
        <v>272.31732470144425</v>
      </c>
      <c r="AU35">
        <f>[1]!cr("000300.SH",A35,26,"1",1)</f>
        <v>287.51973791184946</v>
      </c>
      <c r="AV35">
        <f>[1]!psy("000300.SH",A35,12,"6","1","1",1)</f>
        <v>83.333333333333343</v>
      </c>
      <c r="AW35">
        <f>[1]!vr("000300.SH",A35,26,1)</f>
        <v>1.7966388152548434</v>
      </c>
      <c r="AX35">
        <f>[1]!wad("000300.SH",A35,30,"1","1",1)</f>
        <v>7213.4770000000062</v>
      </c>
      <c r="AY35">
        <f>[1]!mfi("000300.SH",A35,14,"1",1)</f>
        <v>51.851450051919436</v>
      </c>
      <c r="AZ35">
        <f>[1]!obv("000300.SH",A35,"1","1",1)</f>
        <v>8159899256.7600002</v>
      </c>
      <c r="BA35">
        <f>[1]!pvt("000300.SH",A35,"1",1)</f>
        <v>11425166286.585293</v>
      </c>
      <c r="BB35">
        <f>[1]!sobv("000300.SH",A35,1)</f>
        <v>733141989994</v>
      </c>
      <c r="BC35">
        <f>[1]!wvad("000300.SH",A35,24,"6","1","1",1)</f>
        <v>524443345.34029138</v>
      </c>
      <c r="BD35">
        <f>[1]!bbiboll("000300.SH",A35,10,"3","1","1",1)</f>
        <v>5099.1664895833328</v>
      </c>
      <c r="BE35">
        <f>[1]!boll("000300.SH",A35,26,"2",1,1,1)</f>
        <v>4816.7611923076929</v>
      </c>
      <c r="BF35">
        <f>[1]!cdp("000300.SH",A35,"1","1",1)</f>
        <v>5226.5062500000004</v>
      </c>
      <c r="BG35">
        <f>[1]!env("000300.SH",A35,"14","1","1",1)</f>
        <v>5331.1155428571419</v>
      </c>
      <c r="BH35">
        <f>[1]!mike("000300.SH",A35,12,"1","1",1)</f>
        <v>5932.5133333333324</v>
      </c>
      <c r="BI35">
        <f>[1]!volumeratio("000300.SH",A35,5,1)</f>
        <v>0.89831939947580397</v>
      </c>
      <c r="BJ35">
        <f>[1]!vma("000300.SH",A35,5,1)</f>
        <v>72941309.200000003</v>
      </c>
      <c r="BK35">
        <f>[1]!vmacd("000300.SH",A35,"12","26",9,"1",1)</f>
        <v>1026031.4107323837</v>
      </c>
      <c r="BL35">
        <f>[1]!vosc("000300.SH",A35,"12","26",1)</f>
        <v>-2.5475157657011449</v>
      </c>
      <c r="BM35">
        <f>[1]!tapi("000300.SH",A35,6,"1",1)</f>
        <v>23542157.909491122</v>
      </c>
      <c r="BN35">
        <f>[1]!vstd("000300.SH",A35,10,1)</f>
        <v>4923717.0026594345</v>
      </c>
      <c r="BO35">
        <f>[1]!adtm("000300.SH",A35,23,"8","1","1",1)</f>
        <v>0.59124083883976564</v>
      </c>
      <c r="BP35">
        <f>[1]!mi("000300.SH",A35,12,"1","1",1)</f>
        <v>498.0630000000001</v>
      </c>
      <c r="BQ35">
        <f>[1]!s_techind_rc("000300.SH",A35,50,1)</f>
        <v>130.739472965815</v>
      </c>
      <c r="BR35">
        <f>[1]!srmi("000300.SH",A35,9,"1",1)</f>
        <v>7.7666702600224027E-2</v>
      </c>
      <c r="BS35">
        <f>[1]!pwmi("000300.SH",A35,7,"1","1",1)</f>
        <v>0.8571428571428571</v>
      </c>
      <c r="BT35">
        <f>[1]!prdstrong("000300.SH",A35,20,"1","1",1)</f>
        <v>0</v>
      </c>
      <c r="BU35">
        <f>[1]!prdweak("000300.SH",A35,20,"1","1",1)</f>
        <v>0.25</v>
      </c>
      <c r="BV35">
        <f>[1]!bottom("000300.SH",A35,125,"5","20","1","1",1)</f>
        <v>2.5317460317460316</v>
      </c>
      <c r="BW35">
        <f>[1]!atr("000300.SH",A35,14,"1","3",3)</f>
        <v>1036.3620000000001</v>
      </c>
      <c r="BX35">
        <f>[1]!std("000300.SH",A35,26,"1",1)</f>
        <v>1.9941017677097264</v>
      </c>
      <c r="BY35">
        <f>[1]!vhf("000300.SH",A35,28,"1",1)</f>
        <v>0.47227335663520592</v>
      </c>
      <c r="BZ35">
        <f>[1]!volati("000300.SH",A35,10,"1",1)</f>
        <v>-13.358232350742828</v>
      </c>
      <c r="CA35" s="2">
        <f>[1]!s_mq_close("000300.SH",A35,3)</f>
        <v>5296.8130000000001</v>
      </c>
    </row>
    <row r="36" spans="1:79" x14ac:dyDescent="0.25">
      <c r="A36" s="1">
        <v>39355</v>
      </c>
      <c r="B36">
        <f>[1]!s_mq_open("000300.SH",A36,1)</f>
        <v>5335.049</v>
      </c>
      <c r="C36">
        <f>[1]!s_mq_close("000300.SH",A36,1)</f>
        <v>5580.8130000000001</v>
      </c>
      <c r="D36">
        <f>[1]!s_mq_high("000300.SH",A36,1)</f>
        <v>5590.8490000000002</v>
      </c>
      <c r="E36">
        <f>[1]!s_mq_low("000300.SH",A36,1)</f>
        <v>5059.4639999999999</v>
      </c>
      <c r="F36">
        <f t="shared" si="0"/>
        <v>1.0479470760249812</v>
      </c>
      <c r="G36">
        <f t="shared" si="1"/>
        <v>0.94834442945135089</v>
      </c>
      <c r="H36">
        <f t="shared" ref="H36:I67" si="5">C36/B36</f>
        <v>1.0460659311657681</v>
      </c>
      <c r="I36">
        <f t="shared" si="5"/>
        <v>1.0017983042972414</v>
      </c>
      <c r="J36">
        <f t="shared" si="3"/>
        <v>0.90658189048799875</v>
      </c>
      <c r="K36">
        <f t="shared" si="4"/>
        <v>1.1050279239065641</v>
      </c>
      <c r="L36">
        <f>[1]!s_mq_volume("000300.SH",A36,1)</f>
        <v>122923290200</v>
      </c>
      <c r="M36">
        <f>[1]!s_mq_amount("000300.SH",A36,1)</f>
        <v>2378712273551</v>
      </c>
      <c r="N36">
        <f>[1]!s_mq_pctchange("000016.SH",A36)</f>
        <v>3.7890041533268359</v>
      </c>
      <c r="O36">
        <f>[1]!s_mq_pctchange("000906.SH",A36)</f>
        <v>5.0197396474420675</v>
      </c>
      <c r="P36">
        <f>[1]!s_mq_pctchange("000905.SH",A36)</f>
        <v>3.7980364404377687</v>
      </c>
      <c r="Q36">
        <f>[1]!s_val_pe_ttm("000300.SH",A36)</f>
        <v>46.065399169921875</v>
      </c>
      <c r="R36">
        <f>[1]!s_val_pb_lf("000300.SH",A36)</f>
        <v>6.7329998016357422</v>
      </c>
      <c r="S36">
        <v>56.1</v>
      </c>
      <c r="T36">
        <v>18.899999999999999</v>
      </c>
      <c r="U36">
        <v>18.57</v>
      </c>
      <c r="V36">
        <v>2.7</v>
      </c>
      <c r="W36">
        <f>[1]!dmi("000300.SH",A36,14,6,1,3,2)</f>
        <v>43.686356255792234</v>
      </c>
      <c r="X36">
        <f>[1]!expma("000300.SH",A36,12,3,2)</f>
        <v>4946.0179595341378</v>
      </c>
      <c r="Y36">
        <f>[1]!ma("000300.SH",A36,5,3,1)</f>
        <v>5467.6001999999999</v>
      </c>
      <c r="Z36">
        <f>[1]!macd("000300.SH",A36,26,12,9,1,3,1)</f>
        <v>137.93378940562434</v>
      </c>
      <c r="AA36">
        <f>[1]!bbi("000300.SH",A36,3,"6","12","24","1",1)</f>
        <v>5437.7660729166673</v>
      </c>
      <c r="AB36">
        <f>[1]!dma("000300.SH",A36,"10","50",10,"1","1",1)</f>
        <v>467.41197999999895</v>
      </c>
      <c r="AC36">
        <f>[1]!mtm("000300.SH",A36,"6",6,"1","1",3)</f>
        <v>2799.029</v>
      </c>
      <c r="AD36">
        <f>[1]!priceosc("000300.SH",A36,"26","12","1",1)</f>
        <v>1.6745262407227222</v>
      </c>
      <c r="AE36">
        <f>[1]!sar("000300.SH",A36,4,"2","20","1",1)</f>
        <v>5226.7376165791484</v>
      </c>
      <c r="AF36">
        <f>[1]!trix("000300.SH",A36,12,"20","1","1",1)</f>
        <v>0.36520169321676288</v>
      </c>
      <c r="AG36">
        <f>[1]!s_techind_b3612("000300.SH",A36,1,1)</f>
        <v>-11.186166666666395</v>
      </c>
      <c r="AH36">
        <f>[1]!bias("000300.SH",A36,12,1,1)</f>
        <v>2.3325222543486066</v>
      </c>
      <c r="AI36">
        <f>[1]!kdj("000300.SH",A36,9,3,3,1,1,1)</f>
        <v>71.229725266301841</v>
      </c>
      <c r="AJ36">
        <f>[1]!slowkd("000300.SH",A36,9,"3","3","5","1","1",1)</f>
        <v>58.178436957802056</v>
      </c>
      <c r="AK36">
        <f>[1]!rsi("000300.SH",A36,6,1,1)</f>
        <v>66.602065451944071</v>
      </c>
      <c r="AL36">
        <f>[1]!cci("000300.SH",A36,14,"1",1)</f>
        <v>118.60199579634133</v>
      </c>
      <c r="AM36">
        <f>[1]!dpo("000300.SH",A36,20,"6","1","1",1)</f>
        <v>0</v>
      </c>
      <c r="AN36">
        <f>[1]!roc("000300.SH",A36,"12",6,"1","1",1)</f>
        <v>7.2644140064610729</v>
      </c>
      <c r="AO36">
        <f>[1]!vrsi("000300.SH",A36,6,1)</f>
        <v>54.449974780116982</v>
      </c>
      <c r="AP36">
        <f>[1]!si("000300.SH",A36,"1",1)</f>
        <v>2593.3496818833278</v>
      </c>
      <c r="AQ36">
        <f>[1]!srdm("000300.SH",A36,30,"1","1",1)</f>
        <v>0.38839495520855849</v>
      </c>
      <c r="AR36">
        <f>[1]!vroc("000300.SH",A36,12,1)</f>
        <v>0</v>
      </c>
      <c r="AS36">
        <f>[1]!wr("000300.SH",A36,14,"1",1)</f>
        <v>1.8886494726046188</v>
      </c>
      <c r="AT36">
        <f>[1]!arbr("000300.SH",A36,26,"1","1",1)</f>
        <v>176.31098680809535</v>
      </c>
      <c r="AU36">
        <f>[1]!cr("000300.SH",A36,26,"1",1)</f>
        <v>146.82410794506012</v>
      </c>
      <c r="AV36">
        <f>[1]!psy("000300.SH",A36,12,"6","1","1",1)</f>
        <v>58.333333333333336</v>
      </c>
      <c r="AW36">
        <f>[1]!vr("000300.SH",A36,26,1)</f>
        <v>1.5395805053400111</v>
      </c>
      <c r="AX36">
        <f>[1]!wad("000300.SH",A36,30,"1","1",1)</f>
        <v>7759.2050000000063</v>
      </c>
      <c r="AY36">
        <f>[1]!mfi("000300.SH",A36,14,"1",1)</f>
        <v>55.757435700815954</v>
      </c>
      <c r="AZ36">
        <f>[1]!obv("000300.SH",A36,"1","1",1)</f>
        <v>8386880120.7600002</v>
      </c>
      <c r="BA36">
        <f>[1]!pvt("000300.SH",A36,"1",1)</f>
        <v>11720957931.840769</v>
      </c>
      <c r="BB36">
        <f>[1]!sobv("000300.SH",A36,1)</f>
        <v>755840076394</v>
      </c>
      <c r="BC36">
        <f>[1]!wvad("000300.SH",A36,24,"6","1","1",1)</f>
        <v>223764484.51950991</v>
      </c>
      <c r="BD36">
        <f>[1]!bbiboll("000300.SH",A36,10,"3","1","1",1)</f>
        <v>5437.7660729166673</v>
      </c>
      <c r="BE36">
        <f>[1]!boll("000300.SH",A36,26,"2",1,1,1)</f>
        <v>5362.2843461538469</v>
      </c>
      <c r="BF36">
        <f>[1]!cdp("000300.SH",A36,"1","1",1)</f>
        <v>5405.6025</v>
      </c>
      <c r="BG36">
        <f>[1]!env("000300.SH",A36,"14","1","1",1)</f>
        <v>5736.8884642857147</v>
      </c>
      <c r="BH36">
        <f>[1]!mike("000300.SH",A36,12,"1","1",1)</f>
        <v>5888.9800000000005</v>
      </c>
      <c r="BI36">
        <f>[1]!volumeratio("000300.SH",A36,5,1)</f>
        <v>0</v>
      </c>
      <c r="BJ36">
        <f>[1]!vma("000300.SH",A36,5,1)</f>
        <v>44191175.799999997</v>
      </c>
      <c r="BK36">
        <f>[1]!vmacd("000300.SH",A36,"12","26",9,"1",1)</f>
        <v>-7003337.0482870582</v>
      </c>
      <c r="BL36">
        <f>[1]!vosc("000300.SH",A36,"12","26",1)</f>
        <v>-17.38390261086009</v>
      </c>
      <c r="BM36">
        <f>[1]!tapi("000300.SH",A36,6,"1",1)</f>
        <v>18771364.375778615</v>
      </c>
      <c r="BN36">
        <f>[1]!vstd("000300.SH",A36,10,1)</f>
        <v>12212274.211685341</v>
      </c>
      <c r="BO36">
        <f>[1]!adtm("000300.SH",A36,23,"8","1","1",1)</f>
        <v>0.4311467288212531</v>
      </c>
      <c r="BP36">
        <f>[1]!mi("000300.SH",A36,12,"1","1",1)</f>
        <v>377.95700000000033</v>
      </c>
      <c r="BQ36">
        <f>[1]!s_techind_rc("000300.SH",A36,50,1)</f>
        <v>140.50795541863761</v>
      </c>
      <c r="BR36">
        <f>[1]!srmi("000300.SH",A36,9,"1",1)</f>
        <v>1.4676177108962393E-2</v>
      </c>
      <c r="BS36">
        <f>[1]!pwmi("000300.SH",A36,7,"1","1",1)</f>
        <v>1</v>
      </c>
      <c r="BT36">
        <f>[1]!prdstrong("000300.SH",A36,20,"1","1",1)</f>
        <v>0</v>
      </c>
      <c r="BU36">
        <f>[1]!prdweak("000300.SH",A36,20,"1","1",1)</f>
        <v>0</v>
      </c>
      <c r="BV36">
        <f>[1]!bottom("000300.SH",A36,125,"5","20","1","1",1)</f>
        <v>2.3081664660612029</v>
      </c>
      <c r="BW36">
        <f>[1]!atr("000300.SH",A36,14,"1","3",3)</f>
        <v>531.38500000000022</v>
      </c>
      <c r="BX36">
        <f>[1]!std("000300.SH",A36,26,"1",1)</f>
        <v>1.7227773482034503</v>
      </c>
      <c r="BY36">
        <f>[1]!vhf("000300.SH",A36,28,"1",1)</f>
        <v>0.24666958187029228</v>
      </c>
      <c r="BZ36">
        <f>[1]!volati("000300.SH",A36,10,"1",1)</f>
        <v>-17.732165343210397</v>
      </c>
      <c r="CA36" s="2">
        <f>[1]!s_mq_close("000300.SH",A36,3)</f>
        <v>5580.8130000000001</v>
      </c>
    </row>
    <row r="37" spans="1:79" x14ac:dyDescent="0.25">
      <c r="A37" s="1">
        <v>39386</v>
      </c>
      <c r="B37">
        <f>[1]!s_mq_open("000300.SH",A37,1)</f>
        <v>5703.28</v>
      </c>
      <c r="C37">
        <f>[1]!s_mq_close("000300.SH",A37,1)</f>
        <v>5688.5429999999997</v>
      </c>
      <c r="D37">
        <f>[1]!s_mq_high("000300.SH",A37,1)</f>
        <v>5891.723</v>
      </c>
      <c r="E37">
        <f>[1]!s_mq_low("000300.SH",A37,1)</f>
        <v>5266.3720000000003</v>
      </c>
      <c r="F37">
        <f t="shared" si="0"/>
        <v>1.0330411622785485</v>
      </c>
      <c r="G37">
        <f t="shared" si="1"/>
        <v>0.92339355598883455</v>
      </c>
      <c r="H37">
        <f t="shared" si="5"/>
        <v>0.99741604830904318</v>
      </c>
      <c r="I37">
        <f t="shared" si="5"/>
        <v>1.0357174060211904</v>
      </c>
      <c r="J37">
        <f t="shared" si="3"/>
        <v>0.92578574162136085</v>
      </c>
      <c r="K37">
        <f t="shared" si="4"/>
        <v>1.1187441753070235</v>
      </c>
      <c r="L37">
        <f>[1]!s_mq_volume("000300.SH",A37,1)</f>
        <v>93242640300</v>
      </c>
      <c r="M37">
        <f>[1]!s_mq_amount("000300.SH",A37,1)</f>
        <v>1953999411150</v>
      </c>
      <c r="N37">
        <f>[1]!s_mq_pctchange("000016.SH",A37)</f>
        <v>7.4373806854548752</v>
      </c>
      <c r="O37">
        <f>[1]!s_mq_pctchange("000906.SH",A37)</f>
        <v>-0.7131757423021523</v>
      </c>
      <c r="P37">
        <f>[1]!s_mq_pctchange("000905.SH",A37)</f>
        <v>-10.493779076057553</v>
      </c>
      <c r="Q37">
        <f>[1]!s_val_pe_ttm("000300.SH",A37)</f>
        <v>47.787799835205078</v>
      </c>
      <c r="R37">
        <f>[1]!s_val_pb_lf("000300.SH",A37)</f>
        <v>7.0694999694824219</v>
      </c>
      <c r="S37">
        <v>53.2</v>
      </c>
      <c r="T37">
        <v>17.899999999999999</v>
      </c>
      <c r="U37">
        <v>19.170000000000002</v>
      </c>
      <c r="V37">
        <v>3.2</v>
      </c>
      <c r="W37">
        <f>[1]!dmi("000300.SH",A37,14,6,1,3,2)</f>
        <v>48.132649966946701</v>
      </c>
      <c r="X37">
        <f>[1]!expma("000300.SH",A37,12,3,2)</f>
        <v>5266.0030942732856</v>
      </c>
      <c r="Y37">
        <f>[1]!ma("000300.SH",A37,5,3,1)</f>
        <v>5504.3134000000009</v>
      </c>
      <c r="Z37">
        <f>[1]!macd("000300.SH",A37,26,12,9,1,3,1)</f>
        <v>44.693970922666267</v>
      </c>
      <c r="AA37">
        <f>[1]!bbi("000300.SH",A37,3,"6","12","24","1",1)</f>
        <v>5573.7724687499995</v>
      </c>
      <c r="AB37">
        <f>[1]!dma("000300.SH",A37,"10","50",10,"1","1",1)</f>
        <v>131.20118000000002</v>
      </c>
      <c r="AC37">
        <f>[1]!mtm("000300.SH",A37,"6",6,"1","1",3)</f>
        <v>2129.8339999999998</v>
      </c>
      <c r="AD37">
        <f>[1]!priceosc("000300.SH",A37,"26","12","1",1)</f>
        <v>0.12059468101074378</v>
      </c>
      <c r="AE37">
        <f>[1]!sar("000300.SH",A37,4,"2","20","1",1)</f>
        <v>5266.3720000000003</v>
      </c>
      <c r="AF37">
        <f>[1]!trix("000300.SH",A37,12,"20","1","1",1)</f>
        <v>7.7596351943047009E-2</v>
      </c>
      <c r="AG37">
        <f>[1]!s_techind_b3612("000300.SH",A37,1,1)</f>
        <v>79.392499999999927</v>
      </c>
      <c r="AH37">
        <f>[1]!bias("000300.SH",A37,12,1,1)</f>
        <v>1.8031012084474514</v>
      </c>
      <c r="AI37">
        <f>[1]!kdj("000300.SH",A37,9,3,3,1,1,1)</f>
        <v>58.052642913011631</v>
      </c>
      <c r="AJ37">
        <f>[1]!slowkd("000300.SH",A37,9,"3","3","5","1","1",1)</f>
        <v>41.80011148714987</v>
      </c>
      <c r="AK37">
        <f>[1]!rsi("000300.SH",A37,6,1,1)</f>
        <v>62.215680928115525</v>
      </c>
      <c r="AL37">
        <f>[1]!cci("000300.SH",A37,14,"1",1)</f>
        <v>26.999005806508272</v>
      </c>
      <c r="AM37">
        <f>[1]!dpo("000300.SH",A37,20,"6","1","1",1)</f>
        <v>127.06372727272628</v>
      </c>
      <c r="AN37">
        <f>[1]!roc("000300.SH",A37,"12",6,"1","1",1)</f>
        <v>-2.2830062697470312</v>
      </c>
      <c r="AO37">
        <f>[1]!vrsi("000300.SH",A37,6,1)</f>
        <v>60.64512467352975</v>
      </c>
      <c r="AP37">
        <f>[1]!si("000300.SH",A37,"1",1)</f>
        <v>1087.9700938294923</v>
      </c>
      <c r="AQ37">
        <f>[1]!srdm("000300.SH",A37,30,"1","1",1)</f>
        <v>-0.37357305903775428</v>
      </c>
      <c r="AR37">
        <f>[1]!vroc("000300.SH",A37,12,1)</f>
        <v>-28.794615373046796</v>
      </c>
      <c r="AS37">
        <f>[1]!wr("000300.SH",A37,14,"1",1)</f>
        <v>32.49055330526383</v>
      </c>
      <c r="AT37">
        <f>[1]!arbr("000300.SH",A37,26,"1","1",1)</f>
        <v>125.6907925918705</v>
      </c>
      <c r="AU37">
        <f>[1]!cr("000300.SH",A37,26,"1",1)</f>
        <v>109.89459201660532</v>
      </c>
      <c r="AV37">
        <f>[1]!psy("000300.SH",A37,12,"6","1","1",1)</f>
        <v>58.333333333333336</v>
      </c>
      <c r="AW37">
        <f>[1]!vr("000300.SH",A37,26,1)</f>
        <v>1.0979853802534205</v>
      </c>
      <c r="AX37">
        <f>[1]!wad("000300.SH",A37,30,"1","1",1)</f>
        <v>8115.0180000000073</v>
      </c>
      <c r="AY37">
        <f>[1]!mfi("000300.SH",A37,14,"1",1)</f>
        <v>49.180437674443127</v>
      </c>
      <c r="AZ37">
        <f>[1]!obv("000300.SH",A37,"1","1",1)</f>
        <v>8718062275.7600002</v>
      </c>
      <c r="BA37">
        <f>[1]!pvt("000300.SH",A37,"1",1)</f>
        <v>11870048851.95372</v>
      </c>
      <c r="BB37">
        <f>[1]!sobv("000300.SH",A37,1)</f>
        <v>762869460294</v>
      </c>
      <c r="BC37">
        <f>[1]!wvad("000300.SH",A37,24,"6","1","1",1)</f>
        <v>67174066.008600101</v>
      </c>
      <c r="BD37">
        <f>[1]!bbiboll("000300.SH",A37,10,"3","1","1",1)</f>
        <v>5573.7724687499995</v>
      </c>
      <c r="BE37">
        <f>[1]!boll("000300.SH",A37,26,"2",1,1,1)</f>
        <v>5581.0509230769239</v>
      </c>
      <c r="BF37">
        <f>[1]!cdp("000300.SH",A37,"1","1",1)</f>
        <v>5564.2309999999998</v>
      </c>
      <c r="BG37">
        <f>[1]!env("000300.SH",A37,"14","1","1",1)</f>
        <v>5952.0621800000008</v>
      </c>
      <c r="BH37">
        <f>[1]!mike("000300.SH",A37,12,"1","1",1)</f>
        <v>6047.5933333333332</v>
      </c>
      <c r="BI37">
        <f>[1]!volumeratio("000300.SH",A37,5,1)</f>
        <v>1.2227357718056429</v>
      </c>
      <c r="BJ37">
        <f>[1]!vma("000300.SH",A37,5,1)</f>
        <v>42295007.600000001</v>
      </c>
      <c r="BK37">
        <f>[1]!vmacd("000300.SH",A37,"12","26",9,"1",1)</f>
        <v>-5370236.2511769198</v>
      </c>
      <c r="BL37">
        <f>[1]!vosc("000300.SH",A37,"12","26",1)</f>
        <v>-14.587614381123739</v>
      </c>
      <c r="BM37">
        <f>[1]!tapi("000300.SH",A37,6,"1",1)</f>
        <v>17428444.061688412</v>
      </c>
      <c r="BN37">
        <f>[1]!vstd("000300.SH",A37,10,1)</f>
        <v>6134700.3577025449</v>
      </c>
      <c r="BO37">
        <f>[1]!adtm("000300.SH",A37,23,"8","1","1",1)</f>
        <v>0.12613242315862264</v>
      </c>
      <c r="BP37">
        <f>[1]!mi("000300.SH",A37,12,"1","1",1)</f>
        <v>-132.90400000000045</v>
      </c>
      <c r="BQ37">
        <f>[1]!s_techind_rc("000300.SH",A37,50,1)</f>
        <v>118.54218286011982</v>
      </c>
      <c r="BR37">
        <f>[1]!srmi("000300.SH",A37,9,"1",1)</f>
        <v>1.2796949939553831E-2</v>
      </c>
      <c r="BS37">
        <f>[1]!pwmi("000300.SH",A37,7,"1","1",1)</f>
        <v>0.8571428571428571</v>
      </c>
      <c r="BT37">
        <f>[1]!prdstrong("000300.SH",A37,20,"1","1",1)</f>
        <v>0.14285714285714285</v>
      </c>
      <c r="BU37">
        <f>[1]!prdweak("000300.SH",A37,20,"1","1",1)</f>
        <v>0.15384615384615385</v>
      </c>
      <c r="BV37">
        <f>[1]!bottom("000300.SH",A37,125,"5","20","1","1",1)</f>
        <v>2.0487804878048781</v>
      </c>
      <c r="BW37">
        <f>[1]!atr("000300.SH",A37,14,"1","3",3)</f>
        <v>625.35099999999966</v>
      </c>
      <c r="BX37">
        <f>[1]!std("000300.SH",A37,26,"1",1)</f>
        <v>1.7625343410217866</v>
      </c>
      <c r="BY37">
        <f>[1]!vhf("000300.SH",A37,28,"1",1)</f>
        <v>0.25005809579248361</v>
      </c>
      <c r="BZ37">
        <f>[1]!volati("000300.SH",A37,10,"1",1)</f>
        <v>5.4542948910376694</v>
      </c>
      <c r="CA37" s="2">
        <f>[1]!s_mq_close("000300.SH",A37,3)</f>
        <v>5688.5429999999997</v>
      </c>
    </row>
    <row r="38" spans="1:79" x14ac:dyDescent="0.25">
      <c r="A38" s="1">
        <v>39416</v>
      </c>
      <c r="B38">
        <f>[1]!s_mq_open("000300.SH",A38,1)</f>
        <v>5701.4870000000001</v>
      </c>
      <c r="C38">
        <f>[1]!s_mq_close("000300.SH",A38,1)</f>
        <v>4737.4080000000004</v>
      </c>
      <c r="D38">
        <f>[1]!s_mq_high("000300.SH",A38,1)</f>
        <v>5702.2110000000002</v>
      </c>
      <c r="E38">
        <f>[1]!s_mq_low("000300.SH",A38,1)</f>
        <v>4619.5140000000001</v>
      </c>
      <c r="F38">
        <f t="shared" si="0"/>
        <v>1.0001269844165215</v>
      </c>
      <c r="G38">
        <f t="shared" si="1"/>
        <v>0.81022968218641911</v>
      </c>
      <c r="H38">
        <f t="shared" si="5"/>
        <v>0.83090744572424713</v>
      </c>
      <c r="I38">
        <f t="shared" si="5"/>
        <v>1.2036563031936451</v>
      </c>
      <c r="J38">
        <f t="shared" si="3"/>
        <v>0.97511423968549882</v>
      </c>
      <c r="K38">
        <f t="shared" si="4"/>
        <v>1.2343746549961749</v>
      </c>
      <c r="L38">
        <f>[1]!s_mq_volume("000300.SH",A38,1)</f>
        <v>68274904500</v>
      </c>
      <c r="M38">
        <f>[1]!s_mq_amount("000300.SH",A38,1)</f>
        <v>1391214782010</v>
      </c>
      <c r="N38">
        <f>[1]!s_mq_pctchange("000016.SH",A38)</f>
        <v>-16.151105844362391</v>
      </c>
      <c r="O38">
        <f>[1]!s_mq_pctchange("000906.SH",A38)</f>
        <v>-15.384402815403597</v>
      </c>
      <c r="P38">
        <f>[1]!s_mq_pctchange("000905.SH",A38)</f>
        <v>-9.3897542142810551</v>
      </c>
      <c r="Q38">
        <f>[1]!s_val_pe_ttm("000300.SH",A38)</f>
        <v>40.532699584960938</v>
      </c>
      <c r="R38">
        <f>[1]!s_val_pb_lf("000300.SH",A38)</f>
        <v>6.3035998344421387</v>
      </c>
      <c r="S38">
        <v>55.4</v>
      </c>
      <c r="T38">
        <v>17.3</v>
      </c>
      <c r="U38">
        <v>18.989999999999998</v>
      </c>
      <c r="V38">
        <v>4.55</v>
      </c>
      <c r="W38">
        <f>[1]!dmi("000300.SH",A38,14,6,1,3,2)</f>
        <v>24.237870289792145</v>
      </c>
      <c r="X38">
        <f>[1]!expma("000300.SH",A38,12,3,2)</f>
        <v>5064.8524514394767</v>
      </c>
      <c r="Y38">
        <f>[1]!ma("000300.SH",A38,5,3,1)</f>
        <v>4747.892600000001</v>
      </c>
      <c r="Z38">
        <f>[1]!macd("000300.SH",A38,26,12,9,1,3,1)</f>
        <v>-173.50317597833691</v>
      </c>
      <c r="AA38">
        <f>[1]!bbi("000300.SH",A38,3,"6","12","24","1",1)</f>
        <v>4868.2548333333334</v>
      </c>
      <c r="AB38">
        <f>[1]!dma("000300.SH",A38,"10","50",10,"1","1",1)</f>
        <v>-495.14865999999893</v>
      </c>
      <c r="AC38">
        <f>[1]!mtm("000300.SH",A38,"6",6,"1","1",3)</f>
        <v>809.45600000000013</v>
      </c>
      <c r="AD38">
        <f>[1]!priceosc("000300.SH",A38,"26","12","1",1)</f>
        <v>-4.9061397539212042</v>
      </c>
      <c r="AE38">
        <f>[1]!sar("000300.SH",A38,4,"2","20","1",1)</f>
        <v>4841.076</v>
      </c>
      <c r="AF38">
        <f>[1]!trix("000300.SH",A38,12,"20","1","1",1)</f>
        <v>-0.55880671635586132</v>
      </c>
      <c r="AG38">
        <f>[1]!s_techind_b3612("000300.SH",A38,1,1)</f>
        <v>-23.194333333333816</v>
      </c>
      <c r="AH38">
        <f>[1]!bias("000300.SH",A38,12,1,1)</f>
        <v>-2.8530120952997602</v>
      </c>
      <c r="AI38">
        <f>[1]!kdj("000300.SH",A38,9,3,3,1,1,1)</f>
        <v>23.420184245309386</v>
      </c>
      <c r="AJ38">
        <f>[1]!slowkd("000300.SH",A38,9,"3","3","5","1","1",1)</f>
        <v>16.268869683506193</v>
      </c>
      <c r="AK38">
        <f>[1]!rsi("000300.SH",A38,6,1,1)</f>
        <v>38.711193333148834</v>
      </c>
      <c r="AL38">
        <f>[1]!cci("000300.SH",A38,14,"1",1)</f>
        <v>-72.407804152474398</v>
      </c>
      <c r="AM38">
        <f>[1]!dpo("000300.SH",A38,20,"6","1","1",1)</f>
        <v>-120.53027272727377</v>
      </c>
      <c r="AN38">
        <f>[1]!roc("000300.SH",A38,"12",6,"1","1",1)</f>
        <v>-7.937988545417225</v>
      </c>
      <c r="AO38">
        <f>[1]!vrsi("000300.SH",A38,6,1)</f>
        <v>53.989068876607703</v>
      </c>
      <c r="AP38">
        <f>[1]!si("000300.SH",A38,"1",1)</f>
        <v>-182.13392659973223</v>
      </c>
      <c r="AQ38">
        <f>[1]!srdm("000300.SH",A38,30,"1","1",1)</f>
        <v>-0.17485621605471335</v>
      </c>
      <c r="AR38">
        <f>[1]!vroc("000300.SH",A38,12,1)</f>
        <v>-16.598325443717453</v>
      </c>
      <c r="AS38">
        <f>[1]!wr("000300.SH",A38,14,"1",1)</f>
        <v>78.621244927047357</v>
      </c>
      <c r="AT38">
        <f>[1]!arbr("000300.SH",A38,26,"1","1",1)</f>
        <v>144.23463754405239</v>
      </c>
      <c r="AU38">
        <f>[1]!cr("000300.SH",A38,26,"1",1)</f>
        <v>50.980304078083691</v>
      </c>
      <c r="AV38">
        <f>[1]!psy("000300.SH",A38,12,"6","1","1",1)</f>
        <v>33.333333333333329</v>
      </c>
      <c r="AW38">
        <f>[1]!vr("000300.SH",A38,26,1)</f>
        <v>0.81318664845178112</v>
      </c>
      <c r="AX38">
        <f>[1]!wad("000300.SH",A38,30,"1","1",1)</f>
        <v>6921.7980000000089</v>
      </c>
      <c r="AY38">
        <f>[1]!mfi("000300.SH",A38,14,"1",1)</f>
        <v>35.843719312564289</v>
      </c>
      <c r="AZ38">
        <f>[1]!obv("000300.SH",A38,"1","1",1)</f>
        <v>8347063030.7600002</v>
      </c>
      <c r="BA38">
        <f>[1]!pvt("000300.SH",A38,"1",1)</f>
        <v>11331201144.189573</v>
      </c>
      <c r="BB38">
        <f>[1]!sobv("000300.SH",A38,1)</f>
        <v>738114518394</v>
      </c>
      <c r="BC38">
        <f>[1]!wvad("000300.SH",A38,24,"6","1","1",1)</f>
        <v>-133476554.98339905</v>
      </c>
      <c r="BD38">
        <f>[1]!bbiboll("000300.SH",A38,10,"3","1","1",1)</f>
        <v>4868.2548333333334</v>
      </c>
      <c r="BE38">
        <f>[1]!boll("000300.SH",A38,26,"2",1,1,1)</f>
        <v>5115.7858461538463</v>
      </c>
      <c r="BF38">
        <f>[1]!cdp("000300.SH",A38,"1","1",1)</f>
        <v>4792.2995000000001</v>
      </c>
      <c r="BG38">
        <f>[1]!env("000300.SH",A38,"14","1","1",1)</f>
        <v>5194.2699971428583</v>
      </c>
      <c r="BH38">
        <f>[1]!mike("000300.SH",A38,12,"1","1",1)</f>
        <v>4915.333333333333</v>
      </c>
      <c r="BI38">
        <f>[1]!volumeratio("000300.SH",A38,5,1)</f>
        <v>1.1847234666592974</v>
      </c>
      <c r="BJ38">
        <f>[1]!vma("000300.SH",A38,5,1)</f>
        <v>26649634</v>
      </c>
      <c r="BK38">
        <f>[1]!vmacd("000300.SH",A38,"12","26",9,"1",1)</f>
        <v>-4729962.3216061927</v>
      </c>
      <c r="BL38">
        <f>[1]!vosc("000300.SH",A38,"12","26",1)</f>
        <v>-21.308479743592628</v>
      </c>
      <c r="BM38">
        <f>[1]!tapi("000300.SH",A38,6,"1",1)</f>
        <v>11782757.251459323</v>
      </c>
      <c r="BN38">
        <f>[1]!vstd("000300.SH",A38,10,1)</f>
        <v>5406042.591921661</v>
      </c>
      <c r="BO38">
        <f>[1]!adtm("000300.SH",A38,23,"8","1","1",1)</f>
        <v>-0.27439879486826629</v>
      </c>
      <c r="BP38">
        <f>[1]!mi("000300.SH",A38,12,"1","1",1)</f>
        <v>-408.47999999999956</v>
      </c>
      <c r="BQ38">
        <f>[1]!s_techind_rc("000300.SH",A38,50,1)</f>
        <v>87.774022386840187</v>
      </c>
      <c r="BR38">
        <f>[1]!srmi("000300.SH",A38,9,"1",1)</f>
        <v>-5.1459069488805055E-2</v>
      </c>
      <c r="BS38">
        <f>[1]!pwmi("000300.SH",A38,7,"1","1",1)</f>
        <v>1</v>
      </c>
      <c r="BT38">
        <f>[1]!prdstrong("000300.SH",A38,20,"1","1",1)</f>
        <v>0</v>
      </c>
      <c r="BU38">
        <f>[1]!prdweak("000300.SH",A38,20,"1","1",1)</f>
        <v>0.125</v>
      </c>
      <c r="BV38">
        <f>[1]!bottom("000300.SH",A38,125,"5","20","1","1",1)</f>
        <v>1.4607843137254901</v>
      </c>
      <c r="BW38">
        <f>[1]!atr("000300.SH",A38,14,"1","3",3)</f>
        <v>1082.6970000000001</v>
      </c>
      <c r="BX38">
        <f>[1]!std("000300.SH",A38,26,"1",1)</f>
        <v>2.2159167564533773</v>
      </c>
      <c r="BY38">
        <f>[1]!vhf("000300.SH",A38,28,"1",1)</f>
        <v>0.37253335377899655</v>
      </c>
      <c r="BZ38">
        <f>[1]!volati("000300.SH",A38,10,"1",1)</f>
        <v>-5.4727912573806679</v>
      </c>
      <c r="CA38" s="2">
        <f>[1]!s_mq_close("000300.SH",A38,3)</f>
        <v>4737.4080000000004</v>
      </c>
    </row>
    <row r="39" spans="1:79" x14ac:dyDescent="0.25">
      <c r="A39" s="1">
        <v>39447</v>
      </c>
      <c r="B39">
        <f>[1]!s_mq_open("000300.SH",A39,1)</f>
        <v>4714.9210000000003</v>
      </c>
      <c r="C39">
        <f>[1]!s_mq_close("000300.SH",A39,1)</f>
        <v>5338.2749999999996</v>
      </c>
      <c r="D39">
        <f>[1]!s_mq_high("000300.SH",A39,1)</f>
        <v>5391.665</v>
      </c>
      <c r="E39">
        <f>[1]!s_mq_low("000300.SH",A39,1)</f>
        <v>4689.518</v>
      </c>
      <c r="F39">
        <f t="shared" si="0"/>
        <v>1.1435324154954027</v>
      </c>
      <c r="G39">
        <f t="shared" si="1"/>
        <v>0.99461221089388341</v>
      </c>
      <c r="H39">
        <f t="shared" si="5"/>
        <v>1.1322087899245818</v>
      </c>
      <c r="I39">
        <f t="shared" si="5"/>
        <v>1.0100013581166201</v>
      </c>
      <c r="J39">
        <f t="shared" si="3"/>
        <v>0.87847066702258692</v>
      </c>
      <c r="K39">
        <f t="shared" si="4"/>
        <v>1.1497269015706943</v>
      </c>
      <c r="L39">
        <f>[1]!s_mq_volume("000300.SH",A39,1)</f>
        <v>70740750600</v>
      </c>
      <c r="M39">
        <f>[1]!s_mq_amount("000300.SH",A39,1)</f>
        <v>1423017659535</v>
      </c>
      <c r="N39">
        <f>[1]!s_mq_pctchange("000016.SH",A39)</f>
        <v>8.9274931906722763</v>
      </c>
      <c r="O39">
        <f>[1]!s_mq_pctchange("000906.SH",A39)</f>
        <v>14.100946081839471</v>
      </c>
      <c r="P39">
        <f>[1]!s_mq_pctchange("000905.SH",A39)</f>
        <v>20.002051937795741</v>
      </c>
      <c r="Q39">
        <f>[1]!s_val_pe_ttm("000300.SH",A39)</f>
        <v>43.406101226806641</v>
      </c>
      <c r="R39">
        <f>[1]!s_val_pb_lf("000300.SH",A39)</f>
        <v>6.7097001075744629</v>
      </c>
      <c r="S39">
        <v>55.3</v>
      </c>
      <c r="T39">
        <v>17.399999999999999</v>
      </c>
      <c r="U39">
        <v>23.64</v>
      </c>
      <c r="V39">
        <v>5.43</v>
      </c>
      <c r="W39">
        <f>[1]!dmi("000300.SH",A39,14,6,1,3,2)</f>
        <v>22.118777716060723</v>
      </c>
      <c r="X39">
        <f>[1]!expma("000300.SH",A39,12,3,2)</f>
        <v>5099.9382976620354</v>
      </c>
      <c r="Y39">
        <f>[1]!ma("000300.SH",A39,5,3,1)</f>
        <v>5278.9555999999993</v>
      </c>
      <c r="Z39">
        <f>[1]!macd("000300.SH",A39,26,12,9,1,3,1)</f>
        <v>64.639136185039206</v>
      </c>
      <c r="AA39">
        <f>[1]!bbi("000300.SH",A39,3,"6","12","24","1",1)</f>
        <v>5163.6616145833323</v>
      </c>
      <c r="AB39">
        <f>[1]!dma("000300.SH",A39,"10","50",10,"1","1",1)</f>
        <v>-1.3783000000003085</v>
      </c>
      <c r="AC39">
        <f>[1]!mtm("000300.SH",A39,"6",6,"1","1",3)</f>
        <v>1574.1969999999997</v>
      </c>
      <c r="AD39">
        <f>[1]!priceosc("000300.SH",A39,"26","12","1",1)</f>
        <v>2.0222217400659233</v>
      </c>
      <c r="AE39">
        <f>[1]!sar("000300.SH",A39,4,"2","20","1",1)</f>
        <v>4930.3626697303043</v>
      </c>
      <c r="AF39">
        <f>[1]!trix("000300.SH",A39,12,"20","1","1",1)</f>
        <v>0.15753030159100723</v>
      </c>
      <c r="AG39">
        <f>[1]!s_techind_b3612("000300.SH",A39,1,1)</f>
        <v>74.17200000000048</v>
      </c>
      <c r="AH39">
        <f>[1]!bias("000300.SH",A39,12,1,1)</f>
        <v>4.9649006055423408</v>
      </c>
      <c r="AI39">
        <f>[1]!kdj("000300.SH",A39,9,3,3,1,1,1)</f>
        <v>89.864640326685176</v>
      </c>
      <c r="AJ39">
        <f>[1]!slowkd("000300.SH",A39,9,"3","3","5","1","1",1)</f>
        <v>96.259777742412609</v>
      </c>
      <c r="AK39">
        <f>[1]!rsi("000300.SH",A39,6,1,1)</f>
        <v>75.097306085375592</v>
      </c>
      <c r="AL39">
        <f>[1]!cci("000300.SH",A39,14,"1",1)</f>
        <v>129.36466555455257</v>
      </c>
      <c r="AM39">
        <f>[1]!dpo("000300.SH",A39,20,"6","1","1",1)</f>
        <v>0</v>
      </c>
      <c r="AN39">
        <f>[1]!roc("000300.SH",A39,"12",6,"1","1",1)</f>
        <v>5.1381713833288227</v>
      </c>
      <c r="AO39">
        <f>[1]!vrsi("000300.SH",A39,6,1)</f>
        <v>59.33649764116673</v>
      </c>
      <c r="AP39">
        <f>[1]!si("000300.SH",A39,"1",1)</f>
        <v>141.40671646247904</v>
      </c>
      <c r="AQ39">
        <f>[1]!srdm("000300.SH",A39,30,"1","1",1)</f>
        <v>0.85945847146952103</v>
      </c>
      <c r="AR39">
        <f>[1]!vroc("000300.SH",A39,12,1)</f>
        <v>0</v>
      </c>
      <c r="AS39">
        <f>[1]!wr("000300.SH",A39,14,"1",1)</f>
        <v>9.0085225786748779</v>
      </c>
      <c r="AT39">
        <f>[1]!arbr("000300.SH",A39,26,"1","1",1)</f>
        <v>256.49221195339396</v>
      </c>
      <c r="AU39">
        <f>[1]!cr("000300.SH",A39,26,"1",1)</f>
        <v>173.13437731606163</v>
      </c>
      <c r="AV39">
        <f>[1]!psy("000300.SH",A39,12,"6","1","1",1)</f>
        <v>75</v>
      </c>
      <c r="AW39">
        <f>[1]!vr("000300.SH",A39,26,1)</f>
        <v>1.3999784610235431</v>
      </c>
      <c r="AX39">
        <f>[1]!wad("000300.SH",A39,30,"1","1",1)</f>
        <v>7905.1610000000073</v>
      </c>
      <c r="AY39">
        <f>[1]!mfi("000300.SH",A39,14,"1",1)</f>
        <v>46.878439899704667</v>
      </c>
      <c r="AZ39">
        <f>[1]!obv("000300.SH",A39,"1","1",1)</f>
        <v>8690562828.7600002</v>
      </c>
      <c r="BA39">
        <f>[1]!pvt("000300.SH",A39,"1",1)</f>
        <v>11765871439.023827</v>
      </c>
      <c r="BB39">
        <f>[1]!sobv("000300.SH",A39,1)</f>
        <v>756396162794</v>
      </c>
      <c r="BC39">
        <f>[1]!wvad("000300.SH",A39,24,"6","1","1",1)</f>
        <v>155683602.81976703</v>
      </c>
      <c r="BD39">
        <f>[1]!bbiboll("000300.SH",A39,10,"3","1","1",1)</f>
        <v>5163.6616145833323</v>
      </c>
      <c r="BE39">
        <f>[1]!boll("000300.SH",A39,26,"2",1,1,1)</f>
        <v>4982.9259230769239</v>
      </c>
      <c r="BF39">
        <f>[1]!cdp("000300.SH",A39,"1","1",1)</f>
        <v>5340.6732499999998</v>
      </c>
      <c r="BG39">
        <f>[1]!env("000300.SH",A39,"14","1","1",1)</f>
        <v>5394.3890628571417</v>
      </c>
      <c r="BH39">
        <f>[1]!mike("000300.SH",A39,12,"1","1",1)</f>
        <v>5903.5033333333331</v>
      </c>
      <c r="BI39">
        <f>[1]!volumeratio("000300.SH",A39,5,1)</f>
        <v>0</v>
      </c>
      <c r="BJ39">
        <f>[1]!vma("000300.SH",A39,5,1)</f>
        <v>45693644</v>
      </c>
      <c r="BK39">
        <f>[1]!vmacd("000300.SH",A39,"12","26",9,"1",1)</f>
        <v>3186320.3877986432</v>
      </c>
      <c r="BL39">
        <f>[1]!vosc("000300.SH",A39,"12","26",1)</f>
        <v>12.995184703906212</v>
      </c>
      <c r="BM39">
        <f>[1]!tapi("000300.SH",A39,6,"1",1)</f>
        <v>18066238.99419241</v>
      </c>
      <c r="BN39">
        <f>[1]!vstd("000300.SH",A39,10,1)</f>
        <v>8972287.0236453954</v>
      </c>
      <c r="BO39">
        <f>[1]!adtm("000300.SH",A39,23,"8","1","1",1)</f>
        <v>0.66512234738246001</v>
      </c>
      <c r="BP39">
        <f>[1]!mi("000300.SH",A39,12,"1","1",1)</f>
        <v>260.88499999999931</v>
      </c>
      <c r="BQ39">
        <f>[1]!s_techind_rc("000300.SH",A39,50,1)</f>
        <v>95.087601486268397</v>
      </c>
      <c r="BR39">
        <f>[1]!srmi("000300.SH",A39,9,"1",1)</f>
        <v>9.0101390430429293E-2</v>
      </c>
      <c r="BS39">
        <f>[1]!pwmi("000300.SH",A39,7,"1","1",1)</f>
        <v>1</v>
      </c>
      <c r="BT39">
        <f>[1]!prdstrong("000300.SH",A39,20,"1","1",1)</f>
        <v>0.125</v>
      </c>
      <c r="BU39">
        <f>[1]!prdweak("000300.SH",A39,20,"1","1",1)</f>
        <v>0</v>
      </c>
      <c r="BV39">
        <f>[1]!bottom("000300.SH",A39,125,"5","20","1","1",1)</f>
        <v>1.5204081632653061</v>
      </c>
      <c r="BW39">
        <f>[1]!atr("000300.SH",A39,14,"1","3",3)</f>
        <v>702.14699999999993</v>
      </c>
      <c r="BX39">
        <f>[1]!std("000300.SH",A39,26,"1",1)</f>
        <v>1.8707720507081211</v>
      </c>
      <c r="BY39">
        <f>[1]!vhf("000300.SH",A39,28,"1",1)</f>
        <v>0.30560760418832406</v>
      </c>
      <c r="BZ39">
        <f>[1]!volati("000300.SH",A39,10,"1",1)</f>
        <v>-32.653415006933898</v>
      </c>
      <c r="CA39" s="2">
        <f>[1]!s_mq_close("000300.SH",A39,3)</f>
        <v>5338.2749999999996</v>
      </c>
    </row>
    <row r="40" spans="1:79" x14ac:dyDescent="0.25">
      <c r="A40" s="1">
        <v>39478</v>
      </c>
      <c r="B40">
        <f>[1]!s_mq_open("000300.SH",A40,1)</f>
        <v>5349.7629999999999</v>
      </c>
      <c r="C40">
        <f>[1]!s_mq_close("000300.SH",A40,1)</f>
        <v>4620.4009999999998</v>
      </c>
      <c r="D40">
        <f>[1]!s_mq_high("000300.SH",A40,1)</f>
        <v>5756.9189999999999</v>
      </c>
      <c r="E40">
        <f>[1]!s_mq_low("000300.SH",A40,1)</f>
        <v>4606.1440000000002</v>
      </c>
      <c r="F40">
        <f t="shared" si="0"/>
        <v>1.076107296715761</v>
      </c>
      <c r="G40">
        <f t="shared" si="1"/>
        <v>0.86099963680634084</v>
      </c>
      <c r="H40">
        <f t="shared" si="5"/>
        <v>0.86366461467545386</v>
      </c>
      <c r="I40">
        <f t="shared" si="5"/>
        <v>1.2459782170422005</v>
      </c>
      <c r="J40">
        <f t="shared" si="3"/>
        <v>0.99691433708892374</v>
      </c>
      <c r="K40">
        <f t="shared" si="4"/>
        <v>1.2498347858859817</v>
      </c>
      <c r="L40">
        <f>[1]!s_mq_volume("000300.SH",A40,1)</f>
        <v>111356667100</v>
      </c>
      <c r="M40">
        <f>[1]!s_mq_amount("000300.SH",A40,1)</f>
        <v>2416082162101</v>
      </c>
      <c r="N40">
        <f>[1]!s_mq_pctchange("000016.SH",A40)</f>
        <v>-17.243342175417752</v>
      </c>
      <c r="O40">
        <f>[1]!s_mq_pctchange("000906.SH",A40)</f>
        <v>-11.952294170834987</v>
      </c>
      <c r="P40">
        <f>[1]!s_mq_pctchange("000905.SH",A40)</f>
        <v>-5.7439531829857842</v>
      </c>
      <c r="Q40">
        <f>[1]!s_val_pe_ttm("000300.SH",A40)</f>
        <v>36.166900634765625</v>
      </c>
      <c r="R40">
        <f>[1]!s_val_pb_lf("000300.SH",A40)</f>
        <v>5.5166997909545898</v>
      </c>
      <c r="S40">
        <v>53</v>
      </c>
      <c r="T40">
        <v>15.4</v>
      </c>
      <c r="U40">
        <v>18.5</v>
      </c>
      <c r="V40">
        <v>6.1</v>
      </c>
      <c r="W40">
        <f>[1]!dmi("000300.SH",A40,14,6,1,3,2)</f>
        <v>17.057706497993692</v>
      </c>
      <c r="X40">
        <f>[1]!expma("000300.SH",A40,12,3,2)</f>
        <v>5143.988695264301</v>
      </c>
      <c r="Y40">
        <f>[1]!ma("000300.SH",A40,5,3,1)</f>
        <v>4780.4895999999999</v>
      </c>
      <c r="Z40">
        <f>[1]!macd("000300.SH",A40,26,12,9,1,3,1)</f>
        <v>-146.77501172012035</v>
      </c>
      <c r="AA40">
        <f>[1]!bbi("000300.SH",A40,3,"6","12","24","1",1)</f>
        <v>4950.2998541666666</v>
      </c>
      <c r="AB40">
        <f>[1]!dma("000300.SH",A40,"10","50",10,"1","1",1)</f>
        <v>-182.21968000000197</v>
      </c>
      <c r="AC40">
        <f>[1]!mtm("000300.SH",A40,"6",6,"1","1",3)</f>
        <v>159.83699999999953</v>
      </c>
      <c r="AD40">
        <f>[1]!priceosc("000300.SH",A40,"26","12","1",1)</f>
        <v>-5.2775525746027325</v>
      </c>
      <c r="AE40">
        <f>[1]!sar("000300.SH",A40,4,"2","20","1",1)</f>
        <v>5199.2888212049756</v>
      </c>
      <c r="AF40">
        <f>[1]!trix("000300.SH",A40,12,"20","1","1",1)</f>
        <v>-0.32533708644719239</v>
      </c>
      <c r="AG40">
        <f>[1]!s_techind_b3612("000300.SH",A40,1,1)</f>
        <v>-123.89816666666593</v>
      </c>
      <c r="AH40">
        <f>[1]!bias("000300.SH",A40,12,1,1)</f>
        <v>-7.7306654233354655</v>
      </c>
      <c r="AI40">
        <f>[1]!kdj("000300.SH",A40,9,3,3,1,1,1)</f>
        <v>10.707898936308339</v>
      </c>
      <c r="AJ40">
        <f>[1]!slowkd("000300.SH",A40,9,"3","3","5","1","1",1)</f>
        <v>10.36944451446932</v>
      </c>
      <c r="AK40">
        <f>[1]!rsi("000300.SH",A40,6,1,1)</f>
        <v>23.849113595901137</v>
      </c>
      <c r="AL40">
        <f>[1]!cci("000300.SH",A40,14,"1",1)</f>
        <v>-98.385440947702449</v>
      </c>
      <c r="AM40">
        <f>[1]!dpo("000300.SH",A40,20,"6","1","1",1)</f>
        <v>-341.82318181818209</v>
      </c>
      <c r="AN40">
        <f>[1]!roc("000300.SH",A40,"12",6,"1","1",1)</f>
        <v>-18.889817342379903</v>
      </c>
      <c r="AO40">
        <f>[1]!vrsi("000300.SH",A40,6,1)</f>
        <v>16.003519598966065</v>
      </c>
      <c r="AP40">
        <f>[1]!si("000300.SH",A40,"1",1)</f>
        <v>-2333.7775714130612</v>
      </c>
      <c r="AQ40">
        <f>[1]!srdm("000300.SH",A40,30,"1","1",1)</f>
        <v>-0.84799801718532986</v>
      </c>
      <c r="AR40">
        <f>[1]!vroc("000300.SH",A40,12,1)</f>
        <v>-39.369941891194635</v>
      </c>
      <c r="AS40">
        <f>[1]!wr("000300.SH",A40,14,"1",1)</f>
        <v>98.761095783276517</v>
      </c>
      <c r="AT40">
        <f>[1]!arbr("000300.SH",A40,26,"1","1",1)</f>
        <v>110.86619452049544</v>
      </c>
      <c r="AU40">
        <f>[1]!cr("000300.SH",A40,26,"1",1)</f>
        <v>57.588756947995847</v>
      </c>
      <c r="AV40">
        <f>[1]!psy("000300.SH",A40,12,"6","1","1",1)</f>
        <v>50</v>
      </c>
      <c r="AW40">
        <f>[1]!vr("000300.SH",A40,26,1)</f>
        <v>1.1914951203210233</v>
      </c>
      <c r="AX40">
        <f>[1]!wad("000300.SH",A40,30,"1","1",1)</f>
        <v>7400.530000000007</v>
      </c>
      <c r="AY40">
        <f>[1]!mfi("000300.SH",A40,14,"1",1)</f>
        <v>55.906607061291062</v>
      </c>
      <c r="AZ40">
        <f>[1]!obv("000300.SH",A40,"1","1",1)</f>
        <v>8907168181.7600002</v>
      </c>
      <c r="BA40">
        <f>[1]!pvt("000300.SH",A40,"1",1)</f>
        <v>11112206761.372644</v>
      </c>
      <c r="BB40">
        <f>[1]!sobv("000300.SH",A40,1)</f>
        <v>766735500694</v>
      </c>
      <c r="BC40">
        <f>[1]!wvad("000300.SH",A40,24,"6","1","1",1)</f>
        <v>11761553.24555161</v>
      </c>
      <c r="BD40">
        <f>[1]!bbiboll("000300.SH",A40,10,"3","1","1",1)</f>
        <v>4950.2998541666666</v>
      </c>
      <c r="BE40">
        <f>[1]!boll("000300.SH",A40,26,"2",1,1,1)</f>
        <v>5271.789499999999</v>
      </c>
      <c r="BF40">
        <f>[1]!cdp("000300.SH",A40,"1","1",1)</f>
        <v>4721.3872499999998</v>
      </c>
      <c r="BG40">
        <f>[1]!env("000300.SH",A40,"14","1","1",1)</f>
        <v>5414.9638142857148</v>
      </c>
      <c r="BH40">
        <f>[1]!mike("000300.SH",A40,12,"1","1",1)</f>
        <v>4706.1106666666656</v>
      </c>
      <c r="BI40">
        <f>[1]!volumeratio("000300.SH",A40,5,1)</f>
        <v>0.7404573824771602</v>
      </c>
      <c r="BJ40">
        <f>[1]!vma("000300.SH",A40,5,1)</f>
        <v>36516240.600000001</v>
      </c>
      <c r="BK40">
        <f>[1]!vmacd("000300.SH",A40,"12","26",9,"1",1)</f>
        <v>-2088560.8443479538</v>
      </c>
      <c r="BL40">
        <f>[1]!vosc("000300.SH",A40,"12","26",1)</f>
        <v>-5.4816243303545304</v>
      </c>
      <c r="BM40">
        <f>[1]!tapi("000300.SH",A40,6,"1",1)</f>
        <v>14671663.436292388</v>
      </c>
      <c r="BN40">
        <f>[1]!vstd("000300.SH",A40,10,1)</f>
        <v>11048103.449720856</v>
      </c>
      <c r="BO40">
        <f>[1]!adtm("000300.SH",A40,23,"8","1","1",1)</f>
        <v>7.167553370989746E-3</v>
      </c>
      <c r="BP40">
        <f>[1]!mi("000300.SH",A40,12,"1","1",1)</f>
        <v>-1076.049</v>
      </c>
      <c r="BQ40">
        <f>[1]!s_techind_rc("000300.SH",A40,50,1)</f>
        <v>91.143279397764871</v>
      </c>
      <c r="BR40">
        <f>[1]!srmi("000300.SH",A40,9,"1",1)</f>
        <v>-0.14665651362239099</v>
      </c>
      <c r="BS40">
        <f>[1]!pwmi("000300.SH",A40,7,"1","1",1)</f>
        <v>1</v>
      </c>
      <c r="BT40">
        <f>[1]!prdstrong("000300.SH",A40,20,"1","1",1)</f>
        <v>9.0909090909090912E-2</v>
      </c>
      <c r="BU40">
        <f>[1]!prdweak("000300.SH",A40,20,"1","1",1)</f>
        <v>0</v>
      </c>
      <c r="BV40">
        <f>[1]!bottom("000300.SH",A40,125,"5","20","1","1",1)</f>
        <v>1.4811693908332564</v>
      </c>
      <c r="BW40">
        <f>[1]!atr("000300.SH",A40,14,"1","3",3)</f>
        <v>1150.7749999999996</v>
      </c>
      <c r="BX40">
        <f>[1]!std("000300.SH",A40,26,"1",1)</f>
        <v>2.7260455885281178</v>
      </c>
      <c r="BY40">
        <f>[1]!vhf("000300.SH",A40,28,"1",1)</f>
        <v>0.4075804007458057</v>
      </c>
      <c r="BZ40">
        <f>[1]!volati("000300.SH",A40,10,"1",1)</f>
        <v>35.359298633263023</v>
      </c>
      <c r="CA40" s="2">
        <f>[1]!s_mq_close("000300.SH",A40,3)</f>
        <v>4620.4009999999998</v>
      </c>
    </row>
    <row r="41" spans="1:79" x14ac:dyDescent="0.25">
      <c r="A41" s="1">
        <v>39507</v>
      </c>
      <c r="B41">
        <f>[1]!s_mq_open("000300.SH",A41,1)</f>
        <v>4623.6210000000001</v>
      </c>
      <c r="C41">
        <f>[1]!s_mq_close("000300.SH",A41,1)</f>
        <v>4674.55</v>
      </c>
      <c r="D41">
        <f>[1]!s_mq_high("000300.SH",A41,1)</f>
        <v>5062.2610000000004</v>
      </c>
      <c r="E41">
        <f>[1]!s_mq_low("000300.SH",A41,1)</f>
        <v>4394.5940000000001</v>
      </c>
      <c r="F41">
        <f t="shared" si="0"/>
        <v>1.0948693675368288</v>
      </c>
      <c r="G41">
        <f t="shared" si="1"/>
        <v>0.95046587944816407</v>
      </c>
      <c r="H41">
        <f t="shared" si="5"/>
        <v>1.0110149599199416</v>
      </c>
      <c r="I41">
        <f t="shared" si="5"/>
        <v>1.0829408178327327</v>
      </c>
      <c r="J41">
        <f t="shared" si="3"/>
        <v>0.94011059888117565</v>
      </c>
      <c r="K41">
        <f t="shared" si="4"/>
        <v>1.1519291656976731</v>
      </c>
      <c r="L41">
        <f>[1]!s_mq_volume("000300.SH",A41,1)</f>
        <v>49736789900</v>
      </c>
      <c r="M41">
        <f>[1]!s_mq_amount("000300.SH",A41,1)</f>
        <v>1011895642018</v>
      </c>
      <c r="N41">
        <f>[1]!s_mq_pctchange("000016.SH",A41)</f>
        <v>-0.78103514029187471</v>
      </c>
      <c r="O41">
        <f>[1]!s_mq_pctchange("000906.SH",A41)</f>
        <v>2.7762869333081808</v>
      </c>
      <c r="P41">
        <f>[1]!s_mq_pctchange("000905.SH",A41)</f>
        <v>8.4530756966729292</v>
      </c>
      <c r="Q41">
        <f>[1]!s_val_pe_ttm("000300.SH",A41)</f>
        <v>35.513099670410156</v>
      </c>
      <c r="R41">
        <f>[1]!s_val_pb_lf("000300.SH",A41)</f>
        <v>5.4243998527526855</v>
      </c>
      <c r="S41">
        <v>53.4</v>
      </c>
      <c r="T41">
        <v>15.4</v>
      </c>
      <c r="U41">
        <v>17.350000000000001</v>
      </c>
      <c r="V41">
        <v>6.62</v>
      </c>
      <c r="W41">
        <f>[1]!dmi("000300.SH",A41,14,6,1,3,2)</f>
        <v>19.083093153455181</v>
      </c>
      <c r="X41">
        <f>[1]!expma("000300.SH",A41,12,3,2)</f>
        <v>4953.3098684589795</v>
      </c>
      <c r="Y41">
        <f>[1]!ma("000300.SH",A41,5,3,1)</f>
        <v>4594.3379999999997</v>
      </c>
      <c r="Z41">
        <f>[1]!macd("000300.SH",A41,26,12,9,1,3,1)</f>
        <v>-125.94167403182382</v>
      </c>
      <c r="AA41">
        <f>[1]!bbi("000300.SH",A41,3,"6","12","24","1",1)</f>
        <v>4701.6385</v>
      </c>
      <c r="AB41">
        <f>[1]!dma("000300.SH",A41,"10","50",10,"1","1",1)</f>
        <v>-325.99988000000121</v>
      </c>
      <c r="AC41">
        <f>[1]!mtm("000300.SH",A41,"6",6,"1","1",3)</f>
        <v>-622.26299999999992</v>
      </c>
      <c r="AD41">
        <f>[1]!priceosc("000300.SH",A41,"26","12","1",1)</f>
        <v>-1.5207069699830256</v>
      </c>
      <c r="AE41">
        <f>[1]!sar("000300.SH",A41,4,"2","20","1",1)</f>
        <v>4924.2452557213064</v>
      </c>
      <c r="AF41">
        <f>[1]!trix("000300.SH",A41,12,"20","1","1",1)</f>
        <v>-0.40260003251738352</v>
      </c>
      <c r="AG41">
        <f>[1]!s_techind_b3612("000300.SH",A41,1,1)</f>
        <v>33.136166666666213</v>
      </c>
      <c r="AH41">
        <f>[1]!bias("000300.SH",A41,12,1,1)</f>
        <v>-1.7332111321028032</v>
      </c>
      <c r="AI41">
        <f>[1]!kdj("000300.SH",A41,9,3,3,1,1,1)</f>
        <v>35.487047069256654</v>
      </c>
      <c r="AJ41">
        <f>[1]!slowkd("000300.SH",A41,9,"3","3","5","1","1",1)</f>
        <v>28.678317584053445</v>
      </c>
      <c r="AK41">
        <f>[1]!rsi("000300.SH",A41,6,1,1)</f>
        <v>45.538565385640617</v>
      </c>
      <c r="AL41">
        <f>[1]!cci("000300.SH",A41,14,"1",1)</f>
        <v>-62.053869139492733</v>
      </c>
      <c r="AM41">
        <f>[1]!dpo("000300.SH",A41,20,"6","1","1",1)</f>
        <v>-71.244000000000597</v>
      </c>
      <c r="AN41">
        <f>[1]!roc("000300.SH",A41,"12",6,"1","1",1)</f>
        <v>-2.9387776459048403</v>
      </c>
      <c r="AO41">
        <f>[1]!vrsi("000300.SH",A41,6,1)</f>
        <v>23.660132328727784</v>
      </c>
      <c r="AP41">
        <f>[1]!si("000300.SH",A41,"1",1)</f>
        <v>477.39847928539149</v>
      </c>
      <c r="AQ41">
        <f>[1]!srdm("000300.SH",A41,30,"1","1",1)</f>
        <v>-0.21452318395303643</v>
      </c>
      <c r="AR41">
        <f>[1]!vroc("000300.SH",A41,12,1)</f>
        <v>8.7317413635595642</v>
      </c>
      <c r="AS41">
        <f>[1]!wr("000300.SH",A41,14,"1",1)</f>
        <v>58.069516690206349</v>
      </c>
      <c r="AT41">
        <f>[1]!arbr("000300.SH",A41,26,"1","1",1)</f>
        <v>99.719426816421048</v>
      </c>
      <c r="AU41">
        <f>[1]!cr("000300.SH",A41,26,"1",1)</f>
        <v>54.47823228894012</v>
      </c>
      <c r="AV41">
        <f>[1]!psy("000300.SH",A41,12,"6","1","1",1)</f>
        <v>41.666666666666671</v>
      </c>
      <c r="AW41">
        <f>[1]!vr("000300.SH",A41,26,1)</f>
        <v>0.60564443135089063</v>
      </c>
      <c r="AX41">
        <f>[1]!wad("000300.SH",A41,30,"1","1",1)</f>
        <v>7175.9170000000067</v>
      </c>
      <c r="AY41">
        <f>[1]!mfi("000300.SH",A41,14,"1",1)</f>
        <v>40.81727387827975</v>
      </c>
      <c r="AZ41">
        <f>[1]!obv("000300.SH",A41,"1","1",1)</f>
        <v>8770802738.7600002</v>
      </c>
      <c r="BA41">
        <f>[1]!pvt("000300.SH",A41,"1",1)</f>
        <v>11204194448.231592</v>
      </c>
      <c r="BB41">
        <f>[1]!sobv("000300.SH",A41,1)</f>
        <v>753098956394</v>
      </c>
      <c r="BC41">
        <f>[1]!wvad("000300.SH",A41,24,"6","1","1",1)</f>
        <v>-82450400.445418715</v>
      </c>
      <c r="BD41">
        <f>[1]!bbiboll("000300.SH",A41,10,"3","1","1",1)</f>
        <v>4701.6385</v>
      </c>
      <c r="BE41">
        <f>[1]!boll("000300.SH",A41,26,"2",1,1,1)</f>
        <v>4829.3388461538461</v>
      </c>
      <c r="BF41">
        <f>[1]!cdp("000300.SH",A41,"1","1",1)</f>
        <v>4624.277</v>
      </c>
      <c r="BG41">
        <f>[1]!env("000300.SH",A41,"14","1","1",1)</f>
        <v>5059.3723528571427</v>
      </c>
      <c r="BH41">
        <f>[1]!mike("000300.SH",A41,12,"1","1",1)</f>
        <v>4908.9633333333322</v>
      </c>
      <c r="BI41">
        <f>[1]!volumeratio("000300.SH",A41,5,1)</f>
        <v>0.73045580732070881</v>
      </c>
      <c r="BJ41">
        <f>[1]!vma("000300.SH",A41,5,1)</f>
        <v>29053962.600000001</v>
      </c>
      <c r="BK41">
        <f>[1]!vmacd("000300.SH",A41,"12","26",9,"1",1)</f>
        <v>-4027865.3283722117</v>
      </c>
      <c r="BL41">
        <f>[1]!vosc("000300.SH",A41,"12","26",1)</f>
        <v>-18.818672805217044</v>
      </c>
      <c r="BM41">
        <f>[1]!tapi("000300.SH",A41,6,"1",1)</f>
        <v>10871469.119196936</v>
      </c>
      <c r="BN41">
        <f>[1]!vstd("000300.SH",A41,10,1)</f>
        <v>5177410.6691851383</v>
      </c>
      <c r="BO41">
        <f>[1]!adtm("000300.SH",A41,23,"8","1","1",1)</f>
        <v>-8.6621985222962328E-2</v>
      </c>
      <c r="BP41">
        <f>[1]!mi("000300.SH",A41,12,"1","1",1)</f>
        <v>-141.53399999999965</v>
      </c>
      <c r="BQ41">
        <f>[1]!s_techind_rc("000300.SH",A41,50,1)</f>
        <v>92.066002414626411</v>
      </c>
      <c r="BR41">
        <f>[1]!srmi("000300.SH",A41,9,"1",1)</f>
        <v>-4.8145466333482115E-2</v>
      </c>
      <c r="BS41">
        <f>[1]!pwmi("000300.SH",A41,7,"1","1",1)</f>
        <v>1</v>
      </c>
      <c r="BT41">
        <f>[1]!prdstrong("000300.SH",A41,20,"1","1",1)</f>
        <v>0</v>
      </c>
      <c r="BU41">
        <f>[1]!prdweak("000300.SH",A41,20,"1","1",1)</f>
        <v>0</v>
      </c>
      <c r="BV41">
        <f>[1]!bottom("000300.SH",A41,125,"5","20","1","1",1)</f>
        <v>1.2564935064935063</v>
      </c>
      <c r="BW41">
        <f>[1]!atr("000300.SH",A41,14,"1","3",3)</f>
        <v>667.66700000000037</v>
      </c>
      <c r="BX41">
        <f>[1]!std("000300.SH",A41,26,"1",1)</f>
        <v>3.3606514557579383</v>
      </c>
      <c r="BY41">
        <f>[1]!vhf("000300.SH",A41,28,"1",1)</f>
        <v>0.28452369527025567</v>
      </c>
      <c r="BZ41">
        <f>[1]!volati("000300.SH",A41,10,"1",1)</f>
        <v>-0.39213363418748748</v>
      </c>
      <c r="CA41" s="2">
        <f>[1]!s_mq_close("000300.SH",A41,3)</f>
        <v>4674.55</v>
      </c>
    </row>
    <row r="42" spans="1:79" x14ac:dyDescent="0.25">
      <c r="A42" s="1">
        <v>39538</v>
      </c>
      <c r="B42">
        <f>[1]!s_mq_open("000300.SH",A42,1)</f>
        <v>4648.7349999999997</v>
      </c>
      <c r="C42">
        <f>[1]!s_mq_close("000300.SH",A42,1)</f>
        <v>3790.53</v>
      </c>
      <c r="D42">
        <f>[1]!s_mq_high("000300.SH",A42,1)</f>
        <v>4836.6570000000002</v>
      </c>
      <c r="E42">
        <f>[1]!s_mq_low("000300.SH",A42,1)</f>
        <v>3658.04</v>
      </c>
      <c r="F42">
        <f t="shared" si="0"/>
        <v>1.0404243304899077</v>
      </c>
      <c r="G42">
        <f t="shared" si="1"/>
        <v>0.78688933656145166</v>
      </c>
      <c r="H42">
        <f t="shared" si="5"/>
        <v>0.81538956296712983</v>
      </c>
      <c r="I42">
        <f t="shared" si="5"/>
        <v>1.2759843610260306</v>
      </c>
      <c r="J42">
        <f t="shared" si="3"/>
        <v>0.96504710423080675</v>
      </c>
      <c r="K42">
        <f t="shared" si="4"/>
        <v>1.3221990464839095</v>
      </c>
      <c r="L42">
        <f>[1]!s_mq_volume("000300.SH",A42,1)</f>
        <v>72907582300</v>
      </c>
      <c r="M42">
        <f>[1]!s_mq_amount("000300.SH",A42,1)</f>
        <v>1358896775750</v>
      </c>
      <c r="N42">
        <f>[1]!s_mq_pctchange("000016.SH",A42)</f>
        <v>-18.631551529100708</v>
      </c>
      <c r="O42">
        <f>[1]!s_mq_pctchange("000906.SH",A42)</f>
        <v>-19.172859549493239</v>
      </c>
      <c r="P42">
        <f>[1]!s_mq_pctchange("000905.SH",A42)</f>
        <v>-20.039457317546983</v>
      </c>
      <c r="Q42">
        <f>[1]!s_val_pe_ttm("000300.SH",A42)</f>
        <v>27.095199584960938</v>
      </c>
      <c r="R42">
        <f>[1]!s_val_pb_lf("000300.SH",A42)</f>
        <v>4.2544999122619629</v>
      </c>
      <c r="S42">
        <v>58.4</v>
      </c>
      <c r="T42">
        <v>17.8</v>
      </c>
      <c r="U42">
        <v>19.38</v>
      </c>
      <c r="V42">
        <v>7.95</v>
      </c>
      <c r="W42">
        <f>[1]!dmi("000300.SH",A42,14,6,1,3,2)</f>
        <v>11.105012544486389</v>
      </c>
      <c r="X42">
        <f>[1]!expma("000300.SH",A42,12,3,2)</f>
        <v>4438.5349298941455</v>
      </c>
      <c r="Y42">
        <f>[1]!ma("000300.SH",A42,5,3,1)</f>
        <v>3855.55</v>
      </c>
      <c r="Z42">
        <f>[1]!macd("000300.SH",A42,26,12,9,1,3,1)</f>
        <v>-238.5894445726999</v>
      </c>
      <c r="AA42">
        <f>[1]!bbi("000300.SH",A42,3,"6","12","24","1",1)</f>
        <v>3955.9029583333331</v>
      </c>
      <c r="AB42">
        <f>[1]!dma("000300.SH",A42,"10","50",10,"1","1",1)</f>
        <v>-714.46429999999918</v>
      </c>
      <c r="AC42">
        <f>[1]!mtm("000300.SH",A42,"6",6,"1","1",3)</f>
        <v>-1790.2829999999999</v>
      </c>
      <c r="AD42">
        <f>[1]!priceosc("000300.SH",A42,"26","12","1",1)</f>
        <v>-8.82258509306779</v>
      </c>
      <c r="AE42">
        <f>[1]!sar("000300.SH",A42,4,"2","20","1",1)</f>
        <v>3674.9878399999998</v>
      </c>
      <c r="AF42">
        <f>[1]!trix("000300.SH",A42,12,"20","1","1",1)</f>
        <v>-0.86690119889035466</v>
      </c>
      <c r="AG42">
        <f>[1]!s_techind_b3612("000300.SH",A42,1,1)</f>
        <v>-36.604833333333772</v>
      </c>
      <c r="AH42">
        <f>[1]!bias("000300.SH",A42,12,1,1)</f>
        <v>-3.1183974291882346</v>
      </c>
      <c r="AI42">
        <f>[1]!kdj("000300.SH",A42,9,3,3,1,1,1)</f>
        <v>36.226255807168322</v>
      </c>
      <c r="AJ42">
        <f>[1]!slowkd("000300.SH",A42,9,"3","3","5","1","1",1)</f>
        <v>37.165663741028773</v>
      </c>
      <c r="AK42">
        <f>[1]!rsi("000300.SH",A42,6,1,1)</f>
        <v>36.411507703511745</v>
      </c>
      <c r="AL42">
        <f>[1]!cci("000300.SH",A42,14,"1",1)</f>
        <v>-73.206397556211172</v>
      </c>
      <c r="AM42">
        <f>[1]!dpo("000300.SH",A42,20,"6","1","1",1)</f>
        <v>-99.705545454545245</v>
      </c>
      <c r="AN42">
        <f>[1]!roc("000300.SH",A42,"12",6,"1","1",1)</f>
        <v>-9.726932383256802</v>
      </c>
      <c r="AO42">
        <f>[1]!vrsi("000300.SH",A42,6,1)</f>
        <v>34.04827536939073</v>
      </c>
      <c r="AP42">
        <f>[1]!si("000300.SH",A42,"1",1)</f>
        <v>562.47973821353651</v>
      </c>
      <c r="AQ42">
        <f>[1]!srdm("000300.SH",A42,30,"1","1",1)</f>
        <v>-0.26877543448971325</v>
      </c>
      <c r="AR42">
        <f>[1]!vroc("000300.SH",A42,12,1)</f>
        <v>-14.543616589060026</v>
      </c>
      <c r="AS42">
        <f>[1]!wr("000300.SH",A42,14,"1",1)</f>
        <v>85.201542283222508</v>
      </c>
      <c r="AT42">
        <f>[1]!arbr("000300.SH",A42,26,"1","1",1)</f>
        <v>126.90103971091314</v>
      </c>
      <c r="AU42">
        <f>[1]!cr("000300.SH",A42,26,"1",1)</f>
        <v>46.52684647822646</v>
      </c>
      <c r="AV42">
        <f>[1]!psy("000300.SH",A42,12,"6","1","1",1)</f>
        <v>58.333333333333336</v>
      </c>
      <c r="AW42">
        <f>[1]!vr("000300.SH",A42,26,1)</f>
        <v>0.71307342619863179</v>
      </c>
      <c r="AX42">
        <f>[1]!wad("000300.SH",A42,30,"1","1",1)</f>
        <v>6700.3760000000057</v>
      </c>
      <c r="AY42">
        <f>[1]!mfi("000300.SH",A42,14,"1",1)</f>
        <v>59.633918147312315</v>
      </c>
      <c r="AZ42">
        <f>[1]!obv("000300.SH",A42,"1","1",1)</f>
        <v>8719813431.7600002</v>
      </c>
      <c r="BA42">
        <f>[1]!pvt("000300.SH",A42,"1",1)</f>
        <v>10689547909.238888</v>
      </c>
      <c r="BB42">
        <f>[1]!sobv("000300.SH",A42,1)</f>
        <v>742392673094</v>
      </c>
      <c r="BC42">
        <f>[1]!wvad("000300.SH",A42,24,"6","1","1",1)</f>
        <v>-52164743.696214132</v>
      </c>
      <c r="BD42">
        <f>[1]!bbiboll("000300.SH",A42,10,"3","1","1",1)</f>
        <v>3955.9029583333331</v>
      </c>
      <c r="BE42">
        <f>[1]!boll("000300.SH",A42,26,"2",1,1,1)</f>
        <v>4257.7255384615382</v>
      </c>
      <c r="BF42">
        <f>[1]!cdp("000300.SH",A42,"1","1",1)</f>
        <v>3855.8872499999998</v>
      </c>
      <c r="BG42">
        <f>[1]!env("000300.SH",A42,"14","1","1",1)</f>
        <v>4199.0438714285719</v>
      </c>
      <c r="BH42">
        <f>[1]!mike("000300.SH",A42,12,"1","1",1)</f>
        <v>3983.5013333333336</v>
      </c>
      <c r="BI42">
        <f>[1]!volumeratio("000300.SH",A42,5,1)</f>
        <v>0.86477520431801413</v>
      </c>
      <c r="BJ42">
        <f>[1]!vma("000300.SH",A42,5,1)</f>
        <v>32764182.399999999</v>
      </c>
      <c r="BK42">
        <f>[1]!vmacd("000300.SH",A42,"12","26",9,"1",1)</f>
        <v>-341906.02914103511</v>
      </c>
      <c r="BL42">
        <f>[1]!vosc("000300.SH",A42,"12","26",1)</f>
        <v>2.1764608313460525</v>
      </c>
      <c r="BM42">
        <f>[1]!tapi("000300.SH",A42,6,"1",1)</f>
        <v>14733898.238639357</v>
      </c>
      <c r="BN42">
        <f>[1]!vstd("000300.SH",A42,10,1)</f>
        <v>6032173.7154779593</v>
      </c>
      <c r="BO42">
        <f>[1]!adtm("000300.SH",A42,23,"8","1","1",1)</f>
        <v>-0.32472916262495288</v>
      </c>
      <c r="BP42">
        <f>[1]!mi("000300.SH",A42,12,"1","1",1)</f>
        <v>-408.42999999999984</v>
      </c>
      <c r="BQ42">
        <f>[1]!s_techind_rc("000300.SH",A42,50,1)</f>
        <v>66.132077825350947</v>
      </c>
      <c r="BR42">
        <f>[1]!srmi("000300.SH",A42,9,"1",1)</f>
        <v>7.0127396432689715E-3</v>
      </c>
      <c r="BS42">
        <f>[1]!pwmi("000300.SH",A42,7,"1","1",1)</f>
        <v>0.8571428571428571</v>
      </c>
      <c r="BT42">
        <f>[1]!prdstrong("000300.SH",A42,20,"1","1",1)</f>
        <v>0</v>
      </c>
      <c r="BU42">
        <f>[1]!prdweak("000300.SH",A42,20,"1","1",1)</f>
        <v>0.22222222222222221</v>
      </c>
      <c r="BV42">
        <f>[1]!bottom("000300.SH",A42,125,"5","20","1","1",1)</f>
        <v>1.022739291380222</v>
      </c>
      <c r="BW42">
        <f>[1]!atr("000300.SH",A42,14,"1","3",3)</f>
        <v>1178.6170000000002</v>
      </c>
      <c r="BX42">
        <f>[1]!std("000300.SH",A42,26,"1",1)</f>
        <v>2.7985855029902411</v>
      </c>
      <c r="BY42">
        <f>[1]!vhf("000300.SH",A42,28,"1",1)</f>
        <v>0.39734135130113957</v>
      </c>
      <c r="BZ42">
        <f>[1]!volati("000300.SH",A42,10,"1",1)</f>
        <v>10.01825900598196</v>
      </c>
      <c r="CA42" s="2">
        <f>[1]!s_mq_close("000300.SH",A42,3)</f>
        <v>3790.53</v>
      </c>
    </row>
    <row r="43" spans="1:79" x14ac:dyDescent="0.25">
      <c r="A43" s="1">
        <v>39568</v>
      </c>
      <c r="B43">
        <f>[1]!s_mq_open("000300.SH",A43,1)</f>
        <v>3776.268</v>
      </c>
      <c r="C43">
        <f>[1]!s_mq_close("000300.SH",A43,1)</f>
        <v>3959.1190000000001</v>
      </c>
      <c r="D43">
        <f>[1]!s_mq_high("000300.SH",A43,1)</f>
        <v>3970.5749999999998</v>
      </c>
      <c r="E43">
        <f>[1]!s_mq_low("000300.SH",A43,1)</f>
        <v>3122.39</v>
      </c>
      <c r="F43">
        <f t="shared" si="0"/>
        <v>1.0514547696296979</v>
      </c>
      <c r="G43">
        <f t="shared" si="1"/>
        <v>0.82684544635073565</v>
      </c>
      <c r="H43">
        <f t="shared" si="5"/>
        <v>1.048421086638978</v>
      </c>
      <c r="I43">
        <f t="shared" si="5"/>
        <v>1.0028935730398605</v>
      </c>
      <c r="J43">
        <f t="shared" si="3"/>
        <v>0.7886577796726999</v>
      </c>
      <c r="K43">
        <f t="shared" si="4"/>
        <v>1.2716460788050179</v>
      </c>
      <c r="L43">
        <f>[1]!s_mq_volume("000300.SH",A43,1)</f>
        <v>90061639700</v>
      </c>
      <c r="M43">
        <f>[1]!s_mq_amount("000300.SH",A43,1)</f>
        <v>1484353274960</v>
      </c>
      <c r="N43">
        <f>[1]!s_mq_pctchange("000016.SH",A43)</f>
        <v>10.678493966837532</v>
      </c>
      <c r="O43">
        <f>[1]!s_mq_pctchange("000906.SH",A43)</f>
        <v>2.6264368661348181</v>
      </c>
      <c r="P43">
        <f>[1]!s_mq_pctchange("000905.SH",A43)</f>
        <v>-3.4845842014708861</v>
      </c>
      <c r="Q43">
        <f>[1]!s_val_pe_ttm("000300.SH",A43)</f>
        <v>27.507900238037109</v>
      </c>
      <c r="R43">
        <f>[1]!s_val_pb_lf("000300.SH",A43)</f>
        <v>4.4116997718811035</v>
      </c>
      <c r="S43">
        <v>59.2</v>
      </c>
      <c r="T43">
        <v>15.7</v>
      </c>
      <c r="U43">
        <v>19.84</v>
      </c>
      <c r="V43">
        <v>8.1199999999999992</v>
      </c>
      <c r="W43">
        <f>[1]!dmi("000300.SH",A43,14,6,1,3,2)</f>
        <v>9.1216484432634211</v>
      </c>
      <c r="X43">
        <f>[1]!expma("000300.SH",A43,12,3,2)</f>
        <v>4081.5578110967417</v>
      </c>
      <c r="Y43">
        <f>[1]!ma("000300.SH",A43,5,3,1)</f>
        <v>3808.558</v>
      </c>
      <c r="Z43">
        <f>[1]!macd("000300.SH",A43,26,12,9,1,3,1)</f>
        <v>-67.612220547534889</v>
      </c>
      <c r="AA43">
        <f>[1]!bbi("000300.SH",A43,3,"6","12","24","1",1)</f>
        <v>3696.2196249999997</v>
      </c>
      <c r="AB43">
        <f>[1]!dma("000300.SH",A43,"10","50",10,"1","1",1)</f>
        <v>-453.37130000000161</v>
      </c>
      <c r="AC43">
        <f>[1]!mtm("000300.SH",A43,"6",6,"1","1",3)</f>
        <v>-1729.4239999999995</v>
      </c>
      <c r="AD43">
        <f>[1]!priceosc("000300.SH",A43,"26","12","1",1)</f>
        <v>-2.8357251277511422</v>
      </c>
      <c r="AE43">
        <f>[1]!sar("000300.SH",A43,4,"2","20","1",1)</f>
        <v>3225.5086959846399</v>
      </c>
      <c r="AF43">
        <f>[1]!trix("000300.SH",A43,12,"20","1","1",1)</f>
        <v>-0.42716383752612119</v>
      </c>
      <c r="AG43">
        <f>[1]!s_techind_b3612("000300.SH",A43,1,1)</f>
        <v>72.319166666666661</v>
      </c>
      <c r="AH43">
        <f>[1]!bias("000300.SH",A43,12,1,1)</f>
        <v>11.011657135422679</v>
      </c>
      <c r="AI43">
        <f>[1]!kdj("000300.SH",A43,9,3,3,1,1,1)</f>
        <v>81.117355060661239</v>
      </c>
      <c r="AJ43">
        <f>[1]!slowkd("000300.SH",A43,9,"3","3","5","1","1",1)</f>
        <v>84.841039985737055</v>
      </c>
      <c r="AK43">
        <f>[1]!rsi("000300.SH",A43,6,1,1)</f>
        <v>74.492444447201706</v>
      </c>
      <c r="AL43">
        <f>[1]!cci("000300.SH",A43,14,"1",1)</f>
        <v>118.33503333119305</v>
      </c>
      <c r="AM43">
        <f>[1]!dpo("000300.SH",A43,20,"6","1","1",1)</f>
        <v>394.25599999999986</v>
      </c>
      <c r="AN43">
        <f>[1]!roc("000300.SH",A43,"12",6,"1","1",1)</f>
        <v>11.955681700250002</v>
      </c>
      <c r="AO43">
        <f>[1]!vrsi("000300.SH",A43,6,1)</f>
        <v>63.21112053162625</v>
      </c>
      <c r="AP43">
        <f>[1]!si("000300.SH",A43,"1",1)</f>
        <v>3641.571948436268</v>
      </c>
      <c r="AQ43">
        <f>[1]!srdm("000300.SH",A43,30,"1","1",1)</f>
        <v>0.34986947488057463</v>
      </c>
      <c r="AR43">
        <f>[1]!vroc("000300.SH",A43,12,1)</f>
        <v>109.14135517688281</v>
      </c>
      <c r="AS43">
        <f>[1]!wr("000300.SH",A43,14,"1",1)</f>
        <v>1.350648738187975</v>
      </c>
      <c r="AT43">
        <f>[1]!arbr("000300.SH",A43,26,"1","1",1)</f>
        <v>218.67813098566501</v>
      </c>
      <c r="AU43">
        <f>[1]!cr("000300.SH",A43,26,"1",1)</f>
        <v>93.656285576537471</v>
      </c>
      <c r="AV43">
        <f>[1]!psy("000300.SH",A43,12,"6","1","1",1)</f>
        <v>58.333333333333336</v>
      </c>
      <c r="AW43">
        <f>[1]!vr("000300.SH",A43,26,1)</f>
        <v>1.4167542024438495</v>
      </c>
      <c r="AX43">
        <f>[1]!wad("000300.SH",A43,30,"1","1",1)</f>
        <v>7041.677000000007</v>
      </c>
      <c r="AY43">
        <f>[1]!mfi("000300.SH",A43,14,"1",1)</f>
        <v>49.364408843387636</v>
      </c>
      <c r="AZ43">
        <f>[1]!obv("000300.SH",A43,"1","1",1)</f>
        <v>8971161824.7600002</v>
      </c>
      <c r="BA43">
        <f>[1]!pvt("000300.SH",A43,"1",1)</f>
        <v>11752865590.588036</v>
      </c>
      <c r="BB43">
        <f>[1]!sobv("000300.SH",A43,1)</f>
        <v>762261794394</v>
      </c>
      <c r="BC43">
        <f>[1]!wvad("000300.SH",A43,24,"6","1","1",1)</f>
        <v>100799645.91915135</v>
      </c>
      <c r="BD43">
        <f>[1]!bbiboll("000300.SH",A43,10,"3","1","1",1)</f>
        <v>3696.2196249999997</v>
      </c>
      <c r="BE43">
        <f>[1]!boll("000300.SH",A43,26,"2",1,1,1)</f>
        <v>3667.5326153846154</v>
      </c>
      <c r="BF43">
        <f>[1]!cdp("000300.SH",A43,"1","1",1)</f>
        <v>3763.3587500000003</v>
      </c>
      <c r="BG43">
        <f>[1]!env("000300.SH",A43,"14","1","1",1)</f>
        <v>3794.5612728571432</v>
      </c>
      <c r="BH43">
        <f>[1]!mike("000300.SH",A43,12,"1","1",1)</f>
        <v>4693.3079999999991</v>
      </c>
      <c r="BI43">
        <f>[1]!volumeratio("000300.SH",A43,5,1)</f>
        <v>1.0956490744713532</v>
      </c>
      <c r="BJ43">
        <f>[1]!vma("000300.SH",A43,5,1)</f>
        <v>68934167.799999997</v>
      </c>
      <c r="BK43">
        <f>[1]!vmacd("000300.SH",A43,"12","26",9,"1",1)</f>
        <v>7439632.9715993218</v>
      </c>
      <c r="BL43">
        <f>[1]!vosc("000300.SH",A43,"12","26",1)</f>
        <v>14.922344085700995</v>
      </c>
      <c r="BM43">
        <f>[1]!tapi("000300.SH",A43,6,"1",1)</f>
        <v>33207067.627086792</v>
      </c>
      <c r="BN43">
        <f>[1]!vstd("000300.SH",A43,10,1)</f>
        <v>23776856.075834118</v>
      </c>
      <c r="BO43">
        <f>[1]!adtm("000300.SH",A43,23,"8","1","1",1)</f>
        <v>0.42873318464845445</v>
      </c>
      <c r="BP43">
        <f>[1]!mi("000300.SH",A43,12,"1","1",1)</f>
        <v>422.79199999999992</v>
      </c>
      <c r="BQ43">
        <f>[1]!s_techind_rc("000300.SH",A43,50,1)</f>
        <v>78.855084087984423</v>
      </c>
      <c r="BR43">
        <f>[1]!srmi("000300.SH",A43,9,"1",1)</f>
        <v>0.14460009916347552</v>
      </c>
      <c r="BS43">
        <f>[1]!pwmi("000300.SH",A43,7,"1","1",1)</f>
        <v>0.8571428571428571</v>
      </c>
      <c r="BT43">
        <f>[1]!prdstrong("000300.SH",A43,20,"1","1",1)</f>
        <v>0.1</v>
      </c>
      <c r="BU43">
        <f>[1]!prdweak("000300.SH",A43,20,"1","1",1)</f>
        <v>0</v>
      </c>
      <c r="BV43">
        <f>[1]!bottom("000300.SH",A43,125,"5","20","1","1",1)</f>
        <v>1.0097286226318485</v>
      </c>
      <c r="BW43">
        <f>[1]!atr("000300.SH",A43,14,"1","3",3)</f>
        <v>848.18499999999995</v>
      </c>
      <c r="BX43">
        <f>[1]!std("000300.SH",A43,26,"1",1)</f>
        <v>3.798767243595937</v>
      </c>
      <c r="BY43">
        <f>[1]!vhf("000300.SH",A43,28,"1",1)</f>
        <v>0.25090300861722165</v>
      </c>
      <c r="BZ43">
        <f>[1]!volati("000300.SH",A43,10,"1",1)</f>
        <v>-2.1532123474232576</v>
      </c>
      <c r="CA43" s="2">
        <f>[1]!s_mq_close("000300.SH",A43,3)</f>
        <v>3959.1190000000001</v>
      </c>
    </row>
    <row r="44" spans="1:79" x14ac:dyDescent="0.25">
      <c r="A44" s="1">
        <v>39599</v>
      </c>
      <c r="B44">
        <f>[1]!s_mq_open("000300.SH",A44,1)</f>
        <v>4015.212</v>
      </c>
      <c r="C44">
        <f>[1]!s_mq_close("000300.SH",A44,1)</f>
        <v>3611.33</v>
      </c>
      <c r="D44">
        <f>[1]!s_mq_high("000300.SH",A44,1)</f>
        <v>4075.5749999999998</v>
      </c>
      <c r="E44">
        <f>[1]!s_mq_low("000300.SH",A44,1)</f>
        <v>3533.4659999999999</v>
      </c>
      <c r="F44">
        <f t="shared" si="0"/>
        <v>1.015033577305507</v>
      </c>
      <c r="G44">
        <f t="shared" si="1"/>
        <v>0.88001978475856313</v>
      </c>
      <c r="H44">
        <f t="shared" si="5"/>
        <v>0.89941203602698938</v>
      </c>
      <c r="I44">
        <f t="shared" si="5"/>
        <v>1.1285523615953126</v>
      </c>
      <c r="J44">
        <f t="shared" si="3"/>
        <v>0.9784389684686805</v>
      </c>
      <c r="K44">
        <f t="shared" si="4"/>
        <v>1.1534213149355335</v>
      </c>
      <c r="L44">
        <f>[1]!s_mq_volume("000300.SH",A44,1)</f>
        <v>83916786000</v>
      </c>
      <c r="M44">
        <f>[1]!s_mq_amount("000300.SH",A44,1)</f>
        <v>1415899900333</v>
      </c>
      <c r="N44">
        <f>[1]!s_mq_pctchange("000016.SH",A44)</f>
        <v>-10.389971886395044</v>
      </c>
      <c r="O44">
        <f>[1]!s_mq_pctchange("000906.SH",A44)</f>
        <v>-7.7055048679546161</v>
      </c>
      <c r="P44">
        <f>[1]!s_mq_pctchange("000905.SH",A44)</f>
        <v>-3.7801760514124649</v>
      </c>
      <c r="Q44">
        <f>[1]!s_val_pe_ttm("000300.SH",A44)</f>
        <v>25.388900756835938</v>
      </c>
      <c r="R44">
        <f>[1]!s_val_pb_lf("000300.SH",A44)</f>
        <v>4.1003999710083008</v>
      </c>
      <c r="S44">
        <v>53.3</v>
      </c>
      <c r="T44">
        <v>16</v>
      </c>
      <c r="U44">
        <v>20.6</v>
      </c>
      <c r="V44">
        <v>8.2200000000000006</v>
      </c>
      <c r="W44">
        <f>[1]!dmi("000300.SH",A44,14,6,1,3,2)</f>
        <v>9.2695548286726428</v>
      </c>
      <c r="X44">
        <f>[1]!expma("000300.SH",A44,12,3,2)</f>
        <v>3921.4033413489515</v>
      </c>
      <c r="Y44">
        <f>[1]!ma("000300.SH",A44,5,3,1)</f>
        <v>3600.7683999999999</v>
      </c>
      <c r="Z44">
        <f>[1]!macd("000300.SH",A44,26,12,9,1,3,1)</f>
        <v>-56.673790652654588</v>
      </c>
      <c r="AA44">
        <f>[1]!bbi("000300.SH",A44,3,"6","12","24","1",1)</f>
        <v>3691.7057187500004</v>
      </c>
      <c r="AB44">
        <f>[1]!dma("000300.SH",A44,"10","50",10,"1","1",1)</f>
        <v>-65.130459999999857</v>
      </c>
      <c r="AC44">
        <f>[1]!mtm("000300.SH",A44,"6",6,"1","1",3)</f>
        <v>-1126.0780000000004</v>
      </c>
      <c r="AD44">
        <f>[1]!priceosc("000300.SH",A44,"26","12","1",1)</f>
        <v>-1.8501573956147641</v>
      </c>
      <c r="AE44">
        <f>[1]!sar("000300.SH",A44,4,"2","20","1",1)</f>
        <v>3862.2886522164099</v>
      </c>
      <c r="AF44">
        <f>[1]!trix("000300.SH",A44,12,"20","1","1",1)</f>
        <v>-0.11347948837482295</v>
      </c>
      <c r="AG44">
        <f>[1]!s_techind_b3612("000300.SH",A44,1,1)</f>
        <v>9.6444999999994252</v>
      </c>
      <c r="AH44">
        <f>[1]!bias("000300.SH",A44,12,1,1)</f>
        <v>-3.0137493624193623</v>
      </c>
      <c r="AI44">
        <f>[1]!kdj("000300.SH",A44,9,3,3,1,1,1)</f>
        <v>18.397491993975265</v>
      </c>
      <c r="AJ44">
        <f>[1]!slowkd("000300.SH",A44,9,"3","3","5","1","1",1)</f>
        <v>17.208471631188658</v>
      </c>
      <c r="AK44">
        <f>[1]!rsi("000300.SH",A44,6,1,1)</f>
        <v>39.764452628401216</v>
      </c>
      <c r="AL44">
        <f>[1]!cci("000300.SH",A44,14,"1",1)</f>
        <v>-84.333383530706584</v>
      </c>
      <c r="AM44">
        <f>[1]!dpo("000300.SH",A44,20,"6","1","1",1)</f>
        <v>0</v>
      </c>
      <c r="AN44">
        <f>[1]!roc("000300.SH",A44,"12",6,"1","1",1)</f>
        <v>-9.1668003929792992</v>
      </c>
      <c r="AO44">
        <f>[1]!vrsi("000300.SH",A44,6,1)</f>
        <v>35.373294385730716</v>
      </c>
      <c r="AP44">
        <f>[1]!si("000300.SH",A44,"1",1)</f>
        <v>-421.012463064065</v>
      </c>
      <c r="AQ44">
        <f>[1]!srdm("000300.SH",A44,30,"1","1",1)</f>
        <v>-0.67163230360743631</v>
      </c>
      <c r="AR44">
        <f>[1]!vroc("000300.SH",A44,12,1)</f>
        <v>0</v>
      </c>
      <c r="AS44">
        <f>[1]!wr("000300.SH",A44,14,"1",1)</f>
        <v>84.593162454045029</v>
      </c>
      <c r="AT44">
        <f>[1]!arbr("000300.SH",A44,26,"1","1",1)</f>
        <v>268.05776337669221</v>
      </c>
      <c r="AU44">
        <f>[1]!cr("000300.SH",A44,26,"1",1)</f>
        <v>139.32153805217936</v>
      </c>
      <c r="AV44">
        <f>[1]!psy("000300.SH",A44,12,"6","1","1",1)</f>
        <v>41.666666666666671</v>
      </c>
      <c r="AW44">
        <f>[1]!vr("000300.SH",A44,26,1)</f>
        <v>1.4218460223495826</v>
      </c>
      <c r="AX44">
        <f>[1]!wad("000300.SH",A44,30,"1","1",1)</f>
        <v>6783.6470000000063</v>
      </c>
      <c r="AY44">
        <f>[1]!mfi("000300.SH",A44,14,"1",1)</f>
        <v>51.898738613874755</v>
      </c>
      <c r="AZ44">
        <f>[1]!obv("000300.SH",A44,"1","1",1)</f>
        <v>8793121800.7600002</v>
      </c>
      <c r="BA44">
        <f>[1]!pvt("000300.SH",A44,"1",1)</f>
        <v>11427372923.136431</v>
      </c>
      <c r="BB44">
        <f>[1]!sobv("000300.SH",A44,1)</f>
        <v>754525394394</v>
      </c>
      <c r="BC44">
        <f>[1]!wvad("000300.SH",A44,24,"6","1","1",1)</f>
        <v>117905994.43897621</v>
      </c>
      <c r="BD44">
        <f>[1]!bbiboll("000300.SH",A44,10,"3","1","1",1)</f>
        <v>3691.7057187500004</v>
      </c>
      <c r="BE44">
        <f>[1]!boll("000300.SH",A44,26,"2",1,1,1)</f>
        <v>3792.4399230769236</v>
      </c>
      <c r="BF44">
        <f>[1]!cdp("000300.SH",A44,"1","1",1)</f>
        <v>3604.3720000000003</v>
      </c>
      <c r="BG44">
        <f>[1]!env("000300.SH",A44,"14","1","1",1)</f>
        <v>3975.7609285714288</v>
      </c>
      <c r="BH44">
        <f>[1]!mike("000300.SH",A44,12,"1","1",1)</f>
        <v>3656.0120000000002</v>
      </c>
      <c r="BI44">
        <f>[1]!volumeratio("000300.SH",A44,5,1)</f>
        <v>0</v>
      </c>
      <c r="BJ44">
        <f>[1]!vma("000300.SH",A44,5,1)</f>
        <v>28398276.800000001</v>
      </c>
      <c r="BK44">
        <f>[1]!vmacd("000300.SH",A44,"12","26",9,"1",1)</f>
        <v>-4614697.1610968113</v>
      </c>
      <c r="BL44">
        <f>[1]!vosc("000300.SH",A44,"12","26",1)</f>
        <v>-35.06094582538136</v>
      </c>
      <c r="BM44">
        <f>[1]!tapi("000300.SH",A44,6,"1",1)</f>
        <v>13656233.140829638</v>
      </c>
      <c r="BN44">
        <f>[1]!vstd("000300.SH",A44,10,1)</f>
        <v>6283049.512411491</v>
      </c>
      <c r="BO44">
        <f>[1]!adtm("000300.SH",A44,23,"8","1","1",1)</f>
        <v>0.26702600286377359</v>
      </c>
      <c r="BP44">
        <f>[1]!mi("000300.SH",A44,12,"1","1",1)</f>
        <v>-364.45200000000023</v>
      </c>
      <c r="BQ44">
        <f>[1]!s_techind_rc("000300.SH",A44,50,1)</f>
        <v>95.945268106785747</v>
      </c>
      <c r="BR44">
        <f>[1]!srmi("000300.SH",A44,9,"1",1)</f>
        <v>-7.734706975242156E-2</v>
      </c>
      <c r="BS44">
        <f>[1]!pwmi("000300.SH",A44,7,"1","1",1)</f>
        <v>1</v>
      </c>
      <c r="BT44">
        <f>[1]!prdstrong("000300.SH",A44,20,"1","1",1)</f>
        <v>0</v>
      </c>
      <c r="BU44">
        <f>[1]!prdweak("000300.SH",A44,20,"1","1",1)</f>
        <v>0</v>
      </c>
      <c r="BV44">
        <f>[1]!bottom("000300.SH",A44,125,"5","20","1","1",1)</f>
        <v>1.035959809624537</v>
      </c>
      <c r="BW44">
        <f>[1]!atr("000300.SH",A44,14,"1","3",3)</f>
        <v>542.10899999999992</v>
      </c>
      <c r="BX44">
        <f>[1]!std("000300.SH",A44,26,"1",1)</f>
        <v>3.1420413592894101</v>
      </c>
      <c r="BY44">
        <f>[1]!vhf("000300.SH",A44,28,"1",1)</f>
        <v>0.33793299775475888</v>
      </c>
      <c r="BZ44">
        <f>[1]!volati("000300.SH",A44,10,"1",1)</f>
        <v>-20.497254852340678</v>
      </c>
      <c r="CA44" s="2">
        <f>[1]!s_mq_close("000300.SH",A44,3)</f>
        <v>3611.33</v>
      </c>
    </row>
    <row r="45" spans="1:79" x14ac:dyDescent="0.25">
      <c r="A45" s="1">
        <v>39629</v>
      </c>
      <c r="B45">
        <f>[1]!s_mq_open("000300.SH",A45,1)</f>
        <v>3600.2339999999999</v>
      </c>
      <c r="C45">
        <f>[1]!s_mq_close("000300.SH",A45,1)</f>
        <v>2791.819</v>
      </c>
      <c r="D45">
        <f>[1]!s_mq_high("000300.SH",A45,1)</f>
        <v>3650.4780000000001</v>
      </c>
      <c r="E45">
        <f>[1]!s_mq_low("000300.SH",A45,1)</f>
        <v>2691.8679999999999</v>
      </c>
      <c r="F45">
        <f t="shared" si="0"/>
        <v>1.0139557595422966</v>
      </c>
      <c r="G45">
        <f t="shared" si="1"/>
        <v>0.7476925110978897</v>
      </c>
      <c r="H45">
        <f t="shared" si="5"/>
        <v>0.77545487321101902</v>
      </c>
      <c r="I45">
        <f t="shared" si="5"/>
        <v>1.3075625604668497</v>
      </c>
      <c r="J45">
        <f t="shared" si="3"/>
        <v>0.96419861029672771</v>
      </c>
      <c r="K45">
        <f t="shared" si="4"/>
        <v>1.3561133012465694</v>
      </c>
      <c r="L45">
        <f>[1]!s_mq_volume("000300.SH",A45,1)</f>
        <v>64993639700</v>
      </c>
      <c r="M45">
        <f>[1]!s_mq_amount("000300.SH",A45,1)</f>
        <v>848355269873</v>
      </c>
      <c r="N45">
        <f>[1]!s_mq_pctchange("000016.SH",A45)</f>
        <v>-22.321551304613596</v>
      </c>
      <c r="O45">
        <f>[1]!s_mq_pctchange("000906.SH",A45)</f>
        <v>-23.228169392119103</v>
      </c>
      <c r="P45">
        <f>[1]!s_mq_pctchange("000905.SH",A45)</f>
        <v>-25.08007309557302</v>
      </c>
      <c r="Q45">
        <f>[1]!s_val_pe_ttm("000300.SH",A45)</f>
        <v>20.265300750732422</v>
      </c>
      <c r="R45">
        <f>[1]!s_val_pb_lf("000300.SH",A45)</f>
        <v>3.3647000789642334</v>
      </c>
      <c r="S45">
        <v>52</v>
      </c>
      <c r="T45">
        <v>16</v>
      </c>
      <c r="U45">
        <v>21.21</v>
      </c>
      <c r="V45">
        <v>8.84</v>
      </c>
      <c r="W45">
        <f>[1]!dmi("000300.SH",A45,14,6,1,3,2)</f>
        <v>8.4019660578360043</v>
      </c>
      <c r="X45">
        <f>[1]!expma("000300.SH",A45,12,3,2)</f>
        <v>3363.7865938479586</v>
      </c>
      <c r="Y45">
        <f>[1]!ma("000300.SH",A45,5,3,1)</f>
        <v>2882.0398</v>
      </c>
      <c r="Z45">
        <f>[1]!macd("000300.SH",A45,26,12,9,1,3,1)</f>
        <v>-209.01762898248444</v>
      </c>
      <c r="AA45">
        <f>[1]!bbi("000300.SH",A45,3,"6","12","24","1",1)</f>
        <v>2947.2887916666668</v>
      </c>
      <c r="AB45">
        <f>[1]!dma("000300.SH",A45,"10","50",10,"1","1",1)</f>
        <v>-607.00824000000011</v>
      </c>
      <c r="AC45">
        <f>[1]!mtm("000300.SH",A45,"6",6,"1","1",3)</f>
        <v>-2546.4559999999997</v>
      </c>
      <c r="AD45">
        <f>[1]!priceosc("000300.SH",A45,"26","12","1",1)</f>
        <v>-11.40373881619217</v>
      </c>
      <c r="AE45">
        <f>[1]!sar("000300.SH",A45,4,"2","20","1",1)</f>
        <v>2722.0163577599997</v>
      </c>
      <c r="AF45">
        <f>[1]!trix("000300.SH",A45,12,"20","1","1",1)</f>
        <v>-1.0644917656842703</v>
      </c>
      <c r="AG45">
        <f>[1]!s_techind_b3612("000300.SH",A45,1,1)</f>
        <v>-3.7743333333337432</v>
      </c>
      <c r="AH45">
        <f>[1]!bias("000300.SH",A45,12,1,1)</f>
        <v>-3.1408522307266109</v>
      </c>
      <c r="AI45">
        <f>[1]!kdj("000300.SH",A45,9,3,3,1,1,1)</f>
        <v>43.486861828516084</v>
      </c>
      <c r="AJ45">
        <f>[1]!slowkd("000300.SH",A45,9,"3","3","5","1","1",1)</f>
        <v>60.840630181192211</v>
      </c>
      <c r="AK45">
        <f>[1]!rsi("000300.SH",A45,6,1,1)</f>
        <v>33.833302711940519</v>
      </c>
      <c r="AL45">
        <f>[1]!cci("000300.SH",A45,14,"1",1)</f>
        <v>-95.756292183754994</v>
      </c>
      <c r="AM45">
        <f>[1]!dpo("000300.SH",A45,20,"6","1","1",1)</f>
        <v>-81.733272727272833</v>
      </c>
      <c r="AN45">
        <f>[1]!roc("000300.SH",A45,"12",6,"1","1",1)</f>
        <v>-9.4926689820150365</v>
      </c>
      <c r="AO45">
        <f>[1]!vrsi("000300.SH",A45,6,1)</f>
        <v>27.38147590263052</v>
      </c>
      <c r="AP45">
        <f>[1]!si("000300.SH",A45,"1",1)</f>
        <v>-1034.6617886081422</v>
      </c>
      <c r="AQ45">
        <f>[1]!srdm("000300.SH",A45,30,"1","1",1)</f>
        <v>-0.61488293806429251</v>
      </c>
      <c r="AR45">
        <f>[1]!vroc("000300.SH",A45,12,1)</f>
        <v>-19.579963304635339</v>
      </c>
      <c r="AS45">
        <f>[1]!wr("000300.SH",A45,14,"1",1)</f>
        <v>79.599755077048684</v>
      </c>
      <c r="AT45">
        <f>[1]!arbr("000300.SH",A45,26,"1","1",1)</f>
        <v>135.35110148100699</v>
      </c>
      <c r="AU45">
        <f>[1]!cr("000300.SH",A45,26,"1",1)</f>
        <v>24.194846931151716</v>
      </c>
      <c r="AV45">
        <f>[1]!psy("000300.SH",A45,12,"6","1","1",1)</f>
        <v>50</v>
      </c>
      <c r="AW45">
        <f>[1]!vr("000300.SH",A45,26,1)</f>
        <v>0.73259107817885738</v>
      </c>
      <c r="AX45">
        <f>[1]!wad("000300.SH",A45,30,"1","1",1)</f>
        <v>6096.0040000000045</v>
      </c>
      <c r="AY45">
        <f>[1]!mfi("000300.SH",A45,14,"1",1)</f>
        <v>56.380285568355937</v>
      </c>
      <c r="AZ45">
        <f>[1]!obv("000300.SH",A45,"1","1",1)</f>
        <v>8621798177.7600002</v>
      </c>
      <c r="BA45">
        <f>[1]!pvt("000300.SH",A45,"1",1)</f>
        <v>10801528627.906593</v>
      </c>
      <c r="BB45">
        <f>[1]!sobv("000300.SH",A45,1)</f>
        <v>742452113294</v>
      </c>
      <c r="BC45">
        <f>[1]!wvad("000300.SH",A45,24,"6","1","1",1)</f>
        <v>-52246148.201549932</v>
      </c>
      <c r="BD45">
        <f>[1]!bbiboll("000300.SH",A45,10,"3","1","1",1)</f>
        <v>2947.2887916666668</v>
      </c>
      <c r="BE45">
        <f>[1]!boll("000300.SH",A45,26,"2",1,1,1)</f>
        <v>3211.0449230769227</v>
      </c>
      <c r="BF45">
        <f>[1]!cdp("000300.SH",A45,"1","1",1)</f>
        <v>2829.7825000000003</v>
      </c>
      <c r="BG45">
        <f>[1]!env("000300.SH",A45,"14","1","1",1)</f>
        <v>3090.1365314285717</v>
      </c>
      <c r="BH45">
        <f>[1]!mike("000300.SH",A45,12,"1","1",1)</f>
        <v>2890.6020000000003</v>
      </c>
      <c r="BI45">
        <f>[1]!volumeratio("000300.SH",A45,5,1)</f>
        <v>0.68612567598230001</v>
      </c>
      <c r="BJ45">
        <f>[1]!vma("000300.SH",A45,5,1)</f>
        <v>36599798.200000003</v>
      </c>
      <c r="BK45">
        <f>[1]!vmacd("000300.SH",A45,"12","26",9,"1",1)</f>
        <v>-134901.3429335785</v>
      </c>
      <c r="BL45">
        <f>[1]!vosc("000300.SH",A45,"12","26",1)</f>
        <v>9.0366044886397585</v>
      </c>
      <c r="BM45">
        <f>[1]!tapi("000300.SH",A45,6,"1",1)</f>
        <v>11513618.47854412</v>
      </c>
      <c r="BN45">
        <f>[1]!vstd("000300.SH",A45,10,1)</f>
        <v>8845355.6518813055</v>
      </c>
      <c r="BO45">
        <f>[1]!adtm("000300.SH",A45,23,"8","1","1",1)</f>
        <v>-0.38028856999080357</v>
      </c>
      <c r="BP45">
        <f>[1]!mi("000300.SH",A45,12,"1","1",1)</f>
        <v>-292.81399999999985</v>
      </c>
      <c r="BQ45">
        <f>[1]!s_techind_rc("000300.SH",A45,50,1)</f>
        <v>79.90286821811921</v>
      </c>
      <c r="BR45">
        <f>[1]!srmi("000300.SH",A45,9,"1",1)</f>
        <v>-1.7890536944766118E-2</v>
      </c>
      <c r="BS45">
        <f>[1]!pwmi("000300.SH",A45,7,"1","1",1)</f>
        <v>0.8571428571428571</v>
      </c>
      <c r="BT45">
        <f>[1]!prdstrong("000300.SH",A45,20,"1","1",1)</f>
        <v>7.1428571428571425E-2</v>
      </c>
      <c r="BU45">
        <f>[1]!prdweak("000300.SH",A45,20,"1","1",1)</f>
        <v>0</v>
      </c>
      <c r="BV45">
        <f>[1]!bottom("000300.SH",A45,125,"5","20","1","1",1)</f>
        <v>0.89994085516473576</v>
      </c>
      <c r="BW45">
        <f>[1]!atr("000300.SH",A45,14,"1","3",3)</f>
        <v>958.61000000000013</v>
      </c>
      <c r="BX45">
        <f>[1]!std("000300.SH",A45,26,"1",1)</f>
        <v>3.1546227739868482</v>
      </c>
      <c r="BY45">
        <f>[1]!vhf("000300.SH",A45,28,"1",1)</f>
        <v>0.45500161507366016</v>
      </c>
      <c r="BZ45">
        <f>[1]!volati("000300.SH",A45,10,"1",1)</f>
        <v>12.530167513792431</v>
      </c>
      <c r="CA45" s="2">
        <f>[1]!s_mq_close("000300.SH",A45,3)</f>
        <v>2791.819</v>
      </c>
    </row>
    <row r="46" spans="1:79" x14ac:dyDescent="0.25">
      <c r="A46" s="1">
        <v>39660</v>
      </c>
      <c r="B46">
        <f>[1]!s_mq_open("000300.SH",A46,1)</f>
        <v>2799.1950000000002</v>
      </c>
      <c r="C46">
        <f>[1]!s_mq_close("000300.SH",A46,1)</f>
        <v>2805.21</v>
      </c>
      <c r="D46">
        <f>[1]!s_mq_high("000300.SH",A46,1)</f>
        <v>3056.9050000000002</v>
      </c>
      <c r="E46">
        <f>[1]!s_mq_low("000300.SH",A46,1)</f>
        <v>2617.2579999999998</v>
      </c>
      <c r="F46">
        <f t="shared" si="0"/>
        <v>1.0920657546187387</v>
      </c>
      <c r="G46">
        <f t="shared" si="1"/>
        <v>0.93500381359640883</v>
      </c>
      <c r="H46">
        <f t="shared" si="5"/>
        <v>1.0021488320749359</v>
      </c>
      <c r="I46">
        <f t="shared" si="5"/>
        <v>1.089724120475829</v>
      </c>
      <c r="J46">
        <f t="shared" si="3"/>
        <v>0.93299895551491685</v>
      </c>
      <c r="K46">
        <f t="shared" si="4"/>
        <v>1.1679800004432122</v>
      </c>
      <c r="L46">
        <f>[1]!s_mq_volume("000300.SH",A46,1)</f>
        <v>96173085700</v>
      </c>
      <c r="M46">
        <f>[1]!s_mq_amount("000300.SH",A46,1)</f>
        <v>1170271061140</v>
      </c>
      <c r="N46">
        <f>[1]!s_mq_pctchange("000016.SH",A46)</f>
        <v>-0.53001202880478271</v>
      </c>
      <c r="O46">
        <f>[1]!s_mq_pctchange("000906.SH",A46)</f>
        <v>1.8654472576841608</v>
      </c>
      <c r="P46">
        <f>[1]!s_mq_pctchange("000905.SH",A46)</f>
        <v>7.2324641150706137</v>
      </c>
      <c r="Q46">
        <f>[1]!s_val_pe_ttm("000300.SH",A46)</f>
        <v>20.444900512695313</v>
      </c>
      <c r="R46">
        <f>[1]!s_val_pb_lf("000300.SH",A46)</f>
        <v>3.3652000427246094</v>
      </c>
      <c r="S46">
        <v>48.4</v>
      </c>
      <c r="T46">
        <v>14.7</v>
      </c>
      <c r="U46">
        <v>20.47</v>
      </c>
      <c r="V46">
        <v>10.029999999999999</v>
      </c>
      <c r="W46">
        <f>[1]!dmi("000300.SH",A46,14,6,1,3,2)</f>
        <v>10.366492200841448</v>
      </c>
      <c r="X46">
        <f>[1]!expma("000300.SH",A46,12,3,2)</f>
        <v>3120.0011091640936</v>
      </c>
      <c r="Y46">
        <f>[1]!ma("000300.SH",A46,5,3,1)</f>
        <v>2899.0554000000002</v>
      </c>
      <c r="Z46">
        <f>[1]!macd("000300.SH",A46,26,12,9,1,3,1)</f>
        <v>-39.43289541204831</v>
      </c>
      <c r="AA46">
        <f>[1]!bbi("000300.SH",A46,3,"6","12","24","1",1)</f>
        <v>2877.6356354166669</v>
      </c>
      <c r="AB46">
        <f>[1]!dma("000300.SH",A46,"10","50",10,"1","1",1)</f>
        <v>-163.39265999999998</v>
      </c>
      <c r="AC46">
        <f>[1]!mtm("000300.SH",A46,"6",6,"1","1",3)</f>
        <v>-1815.1909999999998</v>
      </c>
      <c r="AD46">
        <f>[1]!priceosc("000300.SH",A46,"26","12","1",1)</f>
        <v>0.19791144013837536</v>
      </c>
      <c r="AE46">
        <f>[1]!sar("000300.SH",A46,4,"2","20","1",1)</f>
        <v>2997.6039999999998</v>
      </c>
      <c r="AF46">
        <f>[1]!trix("000300.SH",A46,12,"20","1","1",1)</f>
        <v>-9.6904844517652883E-2</v>
      </c>
      <c r="AG46">
        <f>[1]!s_techind_b3612("000300.SH",A46,1,1)</f>
        <v>-47.031833333333452</v>
      </c>
      <c r="AH46">
        <f>[1]!bias("000300.SH",A46,12,1,1)</f>
        <v>-2.2883567063702506</v>
      </c>
      <c r="AI46">
        <f>[1]!kdj("000300.SH",A46,9,3,3,1,1,1)</f>
        <v>51.039560188066979</v>
      </c>
      <c r="AJ46">
        <f>[1]!slowkd("000300.SH",A46,9,"3","3","5","1","1",1)</f>
        <v>67.245668497206665</v>
      </c>
      <c r="AK46">
        <f>[1]!rsi("000300.SH",A46,6,1,1)</f>
        <v>34.718035703109365</v>
      </c>
      <c r="AL46">
        <f>[1]!cci("000300.SH",A46,14,"1",1)</f>
        <v>-48.964897957043</v>
      </c>
      <c r="AM46">
        <f>[1]!dpo("000300.SH",A46,20,"6","1","1",1)</f>
        <v>-77.088454545454624</v>
      </c>
      <c r="AN46">
        <f>[1]!roc("000300.SH",A46,"12",6,"1","1",1)</f>
        <v>-1.6743551214362173</v>
      </c>
      <c r="AO46">
        <f>[1]!vrsi("000300.SH",A46,6,1)</f>
        <v>32.05472541088475</v>
      </c>
      <c r="AP46">
        <f>[1]!si("000300.SH",A46,"1",1)</f>
        <v>-2265.153150494119</v>
      </c>
      <c r="AQ46">
        <f>[1]!srdm("000300.SH",A46,30,"1","1",1)</f>
        <v>0.48151533585700146</v>
      </c>
      <c r="AR46">
        <f>[1]!vroc("000300.SH",A46,12,1)</f>
        <v>-40.919145782972819</v>
      </c>
      <c r="AS46">
        <f>[1]!wr("000300.SH",A46,14,"1",1)</f>
        <v>62.567580308000402</v>
      </c>
      <c r="AT46">
        <f>[1]!arbr("000300.SH",A46,26,"1","1",1)</f>
        <v>199.86027895694573</v>
      </c>
      <c r="AU46">
        <f>[1]!cr("000300.SH",A46,26,"1",1)</f>
        <v>86.66949853528962</v>
      </c>
      <c r="AV46">
        <f>[1]!psy("000300.SH",A46,12,"6","1","1",1)</f>
        <v>41.666666666666671</v>
      </c>
      <c r="AW46">
        <f>[1]!vr("000300.SH",A46,26,1)</f>
        <v>1.0940130123525982</v>
      </c>
      <c r="AX46">
        <f>[1]!wad("000300.SH",A46,30,"1","1",1)</f>
        <v>6058.5050000000028</v>
      </c>
      <c r="AY46">
        <f>[1]!mfi("000300.SH",A46,14,"1",1)</f>
        <v>33.553261991223422</v>
      </c>
      <c r="AZ46">
        <f>[1]!obv("000300.SH",A46,"1","1",1)</f>
        <v>8575385454.7600002</v>
      </c>
      <c r="BA46">
        <f>[1]!pvt("000300.SH",A46,"1",1)</f>
        <v>11126133653.941563</v>
      </c>
      <c r="BB46">
        <f>[1]!sobv("000300.SH",A46,1)</f>
        <v>744557478794</v>
      </c>
      <c r="BC46">
        <f>[1]!wvad("000300.SH",A46,24,"6","1","1",1)</f>
        <v>68717528.672039628</v>
      </c>
      <c r="BD46">
        <f>[1]!bbiboll("000300.SH",A46,10,"3","1","1",1)</f>
        <v>2877.6356354166669</v>
      </c>
      <c r="BE46">
        <f>[1]!boll("000300.SH",A46,26,"2",1,1,1)</f>
        <v>2865.224730769231</v>
      </c>
      <c r="BF46">
        <f>[1]!cdp("000300.SH",A46,"1","1",1)</f>
        <v>2896.1855</v>
      </c>
      <c r="BG46">
        <f>[1]!env("000300.SH",A46,"14","1","1",1)</f>
        <v>3049.7511371428568</v>
      </c>
      <c r="BH46">
        <f>[1]!mike("000300.SH",A46,12,"1","1",1)</f>
        <v>2982.5823333333342</v>
      </c>
      <c r="BI46">
        <f>[1]!volumeratio("000300.SH",A46,5,1)</f>
        <v>0.71914394499596612</v>
      </c>
      <c r="BJ46">
        <f>[1]!vma("000300.SH",A46,5,1)</f>
        <v>34733552.399999999</v>
      </c>
      <c r="BK46">
        <f>[1]!vmacd("000300.SH",A46,"12","26",9,"1",1)</f>
        <v>-1600054.0141181231</v>
      </c>
      <c r="BL46">
        <f>[1]!vosc("000300.SH",A46,"12","26",1)</f>
        <v>-8.0537930098313648</v>
      </c>
      <c r="BM46">
        <f>[1]!tapi("000300.SH",A46,6,"1",1)</f>
        <v>11232848.45681314</v>
      </c>
      <c r="BN46">
        <f>[1]!vstd("000300.SH",A46,10,1)</f>
        <v>6197700.6703180075</v>
      </c>
      <c r="BO46">
        <f>[1]!adtm("000300.SH",A46,23,"8","1","1",1)</f>
        <v>0.38749900938804527</v>
      </c>
      <c r="BP46">
        <f>[1]!mi("000300.SH",A46,12,"1","1",1)</f>
        <v>-47.768999999999778</v>
      </c>
      <c r="BQ46">
        <f>[1]!s_techind_rc("000300.SH",A46,50,1)</f>
        <v>74.152092663880381</v>
      </c>
      <c r="BR46">
        <f>[1]!srmi("000300.SH",A46,9,"1",1)</f>
        <v>-3.6413206784534661E-3</v>
      </c>
      <c r="BS46">
        <f>[1]!pwmi("000300.SH",A46,7,"1","1",1)</f>
        <v>1</v>
      </c>
      <c r="BT46">
        <f>[1]!prdstrong("000300.SH",A46,20,"1","1",1)</f>
        <v>8.3333333333333329E-2</v>
      </c>
      <c r="BU46">
        <f>[1]!prdweak("000300.SH",A46,20,"1","1",1)</f>
        <v>0</v>
      </c>
      <c r="BV46">
        <f>[1]!bottom("000300.SH",A46,125,"5","20","1","1",1)</f>
        <v>0.75105618490241288</v>
      </c>
      <c r="BW46">
        <f>[1]!atr("000300.SH",A46,14,"1","3",3)</f>
        <v>439.64700000000039</v>
      </c>
      <c r="BX46">
        <f>[1]!std("000300.SH",A46,26,"1",1)</f>
        <v>2.6377126475777657</v>
      </c>
      <c r="BY46">
        <f>[1]!vhf("000300.SH",A46,28,"1",1)</f>
        <v>0.18635801819111322</v>
      </c>
      <c r="BZ46">
        <f>[1]!volati("000300.SH",A46,10,"1",1)</f>
        <v>-29.507486342693912</v>
      </c>
      <c r="CA46" s="2">
        <f>[1]!s_mq_close("000300.SH",A46,3)</f>
        <v>2805.21</v>
      </c>
    </row>
    <row r="47" spans="1:79" x14ac:dyDescent="0.25">
      <c r="A47" s="1">
        <v>39691</v>
      </c>
      <c r="B47">
        <f>[1]!s_mq_open("000300.SH",A47,1)</f>
        <v>2786.123</v>
      </c>
      <c r="C47">
        <f>[1]!s_mq_close("000300.SH",A47,1)</f>
        <v>2391.64</v>
      </c>
      <c r="D47">
        <f>[1]!s_mq_high("000300.SH",A47,1)</f>
        <v>2868.6790000000001</v>
      </c>
      <c r="E47">
        <f>[1]!s_mq_low("000300.SH",A47,1)</f>
        <v>2273.893</v>
      </c>
      <c r="F47">
        <f t="shared" si="0"/>
        <v>1.0296311397594435</v>
      </c>
      <c r="G47">
        <f t="shared" si="1"/>
        <v>0.81614953826518066</v>
      </c>
      <c r="H47">
        <f t="shared" si="5"/>
        <v>0.85841149152424345</v>
      </c>
      <c r="I47">
        <f t="shared" si="5"/>
        <v>1.1994610392868492</v>
      </c>
      <c r="J47">
        <f t="shared" si="3"/>
        <v>0.95076725594152978</v>
      </c>
      <c r="K47">
        <f t="shared" si="4"/>
        <v>1.2615716746566352</v>
      </c>
      <c r="L47">
        <f>[1]!s_mq_volume("000300.SH",A47,1)</f>
        <v>56088120500</v>
      </c>
      <c r="M47">
        <f>[1]!s_mq_amount("000300.SH",A47,1)</f>
        <v>587820804122</v>
      </c>
      <c r="N47">
        <f>[1]!s_mq_pctchange("000016.SH",A47)</f>
        <v>-8.7162674207977524</v>
      </c>
      <c r="O47">
        <f>[1]!s_mq_pctchange("000906.SH",A47)</f>
        <v>-16.645907369213752</v>
      </c>
      <c r="P47">
        <f>[1]!s_mq_pctchange("000905.SH",A47)</f>
        <v>-23.533574151279147</v>
      </c>
      <c r="Q47">
        <f>[1]!s_val_pe_ttm("000300.SH",A47)</f>
        <v>17.184299468994141</v>
      </c>
      <c r="R47">
        <f>[1]!s_val_pb_lf("000300.SH",A47)</f>
        <v>2.8701000213623047</v>
      </c>
      <c r="S47">
        <v>48.4</v>
      </c>
      <c r="T47">
        <v>12.8</v>
      </c>
      <c r="U47">
        <v>20.93</v>
      </c>
      <c r="V47">
        <v>10.06</v>
      </c>
      <c r="W47">
        <f>[1]!dmi("000300.SH",A47,14,6,1,3,2)</f>
        <v>6.6838407077580015</v>
      </c>
      <c r="X47">
        <f>[1]!expma("000300.SH",A47,12,3,2)</f>
        <v>2794.3395334157376</v>
      </c>
      <c r="Y47">
        <f>[1]!ma("000300.SH",A47,5,3,1)</f>
        <v>2356.9753999999994</v>
      </c>
      <c r="Z47">
        <f>[1]!macd("000300.SH",A47,26,12,9,1,3,1)</f>
        <v>-122.0223271961313</v>
      </c>
      <c r="AA47">
        <f>[1]!bbi("000300.SH",A47,3,"6","12","24","1",1)</f>
        <v>2412.8359062499999</v>
      </c>
      <c r="AB47">
        <f>[1]!dma("000300.SH",A47,"10","50",10,"1","1",1)</f>
        <v>-327.60446000000138</v>
      </c>
      <c r="AC47">
        <f>[1]!mtm("000300.SH",A47,"6",6,"1","1",3)</f>
        <v>-2282.9100000000003</v>
      </c>
      <c r="AD47">
        <f>[1]!priceosc("000300.SH",A47,"26","12","1",1)</f>
        <v>-7.5292929537773752</v>
      </c>
      <c r="AE47">
        <f>[1]!sar("000300.SH",A47,4,"2","20","1",1)</f>
        <v>2302.9968687999999</v>
      </c>
      <c r="AF47">
        <f>[1]!trix("000300.SH",A47,12,"20","1","1",1)</f>
        <v>-0.74974048119505177</v>
      </c>
      <c r="AG47">
        <f>[1]!s_techind_b3612("000300.SH",A47,1,1)</f>
        <v>-14.03516666666701</v>
      </c>
      <c r="AH47">
        <f>[1]!bias("000300.SH",A47,12,1,1)</f>
        <v>-6.9795236549103079E-2</v>
      </c>
      <c r="AI47">
        <f>[1]!kdj("000300.SH",A47,9,3,3,1,1,1)</f>
        <v>33.909860789182154</v>
      </c>
      <c r="AJ47">
        <f>[1]!slowkd("000300.SH",A47,9,"3","3","5","1","1",1)</f>
        <v>27.052437502147153</v>
      </c>
      <c r="AK47">
        <f>[1]!rsi("000300.SH",A47,6,1,1)</f>
        <v>46.69222688344383</v>
      </c>
      <c r="AL47">
        <f>[1]!cci("000300.SH",A47,14,"1",1)</f>
        <v>-22.635211868951458</v>
      </c>
      <c r="AM47">
        <f>[1]!dpo("000300.SH",A47,20,"6","1","1",1)</f>
        <v>0</v>
      </c>
      <c r="AN47">
        <f>[1]!roc("000300.SH",A47,"12",6,"1","1",1)</f>
        <v>-2.1692889680088023</v>
      </c>
      <c r="AO47">
        <f>[1]!vrsi("000300.SH",A47,6,1)</f>
        <v>42.093510580148937</v>
      </c>
      <c r="AP47">
        <f>[1]!si("000300.SH",A47,"1",1)</f>
        <v>1118.7562558840955</v>
      </c>
      <c r="AQ47">
        <f>[1]!srdm("000300.SH",A47,30,"1","1",1)</f>
        <v>2.5636478784039102E-2</v>
      </c>
      <c r="AR47">
        <f>[1]!vroc("000300.SH",A47,12,1)</f>
        <v>0</v>
      </c>
      <c r="AS47">
        <f>[1]!wr("000300.SH",A47,14,"1",1)</f>
        <v>55.053078799399998</v>
      </c>
      <c r="AT47">
        <f>[1]!arbr("000300.SH",A47,26,"1","1",1)</f>
        <v>142.41519657861497</v>
      </c>
      <c r="AU47">
        <f>[1]!cr("000300.SH",A47,26,"1",1)</f>
        <v>37.239412361552525</v>
      </c>
      <c r="AV47">
        <f>[1]!psy("000300.SH",A47,12,"6","1","1",1)</f>
        <v>50</v>
      </c>
      <c r="AW47">
        <f>[1]!vr("000300.SH",A47,26,1)</f>
        <v>0.80100957645618698</v>
      </c>
      <c r="AX47">
        <f>[1]!wad("000300.SH",A47,30,"1","1",1)</f>
        <v>5755.4030000000039</v>
      </c>
      <c r="AY47">
        <f>[1]!mfi("000300.SH",A47,14,"1",1)</f>
        <v>47.121528938427915</v>
      </c>
      <c r="AZ47">
        <f>[1]!obv("000300.SH",A47,"1","1",1)</f>
        <v>8460920533.7600002</v>
      </c>
      <c r="BA47">
        <f>[1]!pvt("000300.SH",A47,"1",1)</f>
        <v>10813280056.47506</v>
      </c>
      <c r="BB47">
        <f>[1]!sobv("000300.SH",A47,1)</f>
        <v>745946622894</v>
      </c>
      <c r="BC47">
        <f>[1]!wvad("000300.SH",A47,24,"6","1","1",1)</f>
        <v>-107854915.15580226</v>
      </c>
      <c r="BD47">
        <f>[1]!bbiboll("000300.SH",A47,10,"3","1","1",1)</f>
        <v>2412.8359062499999</v>
      </c>
      <c r="BE47">
        <f>[1]!boll("000300.SH",A47,26,"2",1,1,1)</f>
        <v>2573.5097692307691</v>
      </c>
      <c r="BF47">
        <f>[1]!cdp("000300.SH",A47,"1","1",1)</f>
        <v>2337.9937499999996</v>
      </c>
      <c r="BG47">
        <f>[1]!env("000300.SH",A47,"14","1","1",1)</f>
        <v>2544.6475085714283</v>
      </c>
      <c r="BH47">
        <f>[1]!mike("000300.SH",A47,12,"1","1",1)</f>
        <v>2492.2463333333335</v>
      </c>
      <c r="BI47">
        <f>[1]!volumeratio("000300.SH",A47,5,1)</f>
        <v>0</v>
      </c>
      <c r="BJ47">
        <f>[1]!vma("000300.SH",A47,5,1)</f>
        <v>23105169.399999999</v>
      </c>
      <c r="BK47">
        <f>[1]!vmacd("000300.SH",A47,"12","26",9,"1",1)</f>
        <v>-2652303.2175736092</v>
      </c>
      <c r="BL47">
        <f>[1]!vosc("000300.SH",A47,"12","26",1)</f>
        <v>-10.048958119381211</v>
      </c>
      <c r="BM47">
        <f>[1]!tapi("000300.SH",A47,6,"1",1)</f>
        <v>12096969.481961265</v>
      </c>
      <c r="BN47">
        <f>[1]!vstd("000300.SH",A47,10,1)</f>
        <v>8442147.8849494383</v>
      </c>
      <c r="BO47">
        <f>[1]!adtm("000300.SH",A47,23,"8","1","1",1)</f>
        <v>-0.14012676284925943</v>
      </c>
      <c r="BP47">
        <f>[1]!mi("000300.SH",A47,12,"1","1",1)</f>
        <v>-53.032000000000153</v>
      </c>
      <c r="BQ47">
        <f>[1]!s_techind_rc("000300.SH",A47,50,1)</f>
        <v>83.926969738229147</v>
      </c>
      <c r="BR47">
        <f>[1]!srmi("000300.SH",A47,9,"1",1)</f>
        <v>3.2713117358799747E-2</v>
      </c>
      <c r="BS47">
        <f>[1]!pwmi("000300.SH",A47,7,"1","1",1)</f>
        <v>0.7142857142857143</v>
      </c>
      <c r="BT47">
        <f>[1]!prdstrong("000300.SH",A47,20,"1","1",1)</f>
        <v>0.1111111111111111</v>
      </c>
      <c r="BU47">
        <f>[1]!prdweak("000300.SH",A47,20,"1","1",1)</f>
        <v>0.18181818181818182</v>
      </c>
      <c r="BV47">
        <f>[1]!bottom("000300.SH",A47,125,"5","20","1","1",1)</f>
        <v>0.71708523592085238</v>
      </c>
      <c r="BW47">
        <f>[1]!atr("000300.SH",A47,14,"1","3",3)</f>
        <v>594.78600000000006</v>
      </c>
      <c r="BX47">
        <f>[1]!std("000300.SH",A47,26,"1",1)</f>
        <v>2.7134966645670144</v>
      </c>
      <c r="BY47">
        <f>[1]!vhf("000300.SH",A47,28,"1",1)</f>
        <v>0.46305097842847542</v>
      </c>
      <c r="BZ47">
        <f>[1]!volati("000300.SH",A47,10,"1",1)</f>
        <v>1.4071201050275117</v>
      </c>
      <c r="CA47" s="2">
        <f>[1]!s_mq_close("000300.SH",A47,3)</f>
        <v>2391.64</v>
      </c>
    </row>
    <row r="48" spans="1:79" x14ac:dyDescent="0.25">
      <c r="A48" s="1">
        <v>39721</v>
      </c>
      <c r="B48">
        <f>[1]!s_mq_open("000300.SH",A48,1)</f>
        <v>2372.6379999999999</v>
      </c>
      <c r="C48">
        <f>[1]!s_mq_close("000300.SH",A48,1)</f>
        <v>2243.6570000000002</v>
      </c>
      <c r="D48">
        <f>[1]!s_mq_high("000300.SH",A48,1)</f>
        <v>2372.6379999999999</v>
      </c>
      <c r="E48">
        <f>[1]!s_mq_low("000300.SH",A48,1)</f>
        <v>1804.77</v>
      </c>
      <c r="F48">
        <f t="shared" si="0"/>
        <v>1</v>
      </c>
      <c r="G48">
        <f t="shared" si="1"/>
        <v>0.76065965393793744</v>
      </c>
      <c r="H48">
        <f t="shared" si="5"/>
        <v>0.94563814623216869</v>
      </c>
      <c r="I48">
        <f t="shared" si="5"/>
        <v>1.057486950991172</v>
      </c>
      <c r="J48">
        <f t="shared" si="3"/>
        <v>0.80438765818482949</v>
      </c>
      <c r="K48">
        <f t="shared" si="4"/>
        <v>1.3146484039517501</v>
      </c>
      <c r="L48">
        <f>[1]!s_mq_volume("000300.SH",A48,1)</f>
        <v>71735122700</v>
      </c>
      <c r="M48">
        <f>[1]!s_mq_amount("000300.SH",A48,1)</f>
        <v>660686701467</v>
      </c>
      <c r="N48">
        <f>[1]!s_mq_pctchange("000016.SH",A48)</f>
        <v>-8.3076641155218631</v>
      </c>
      <c r="O48">
        <f>[1]!s_mq_pctchange("000906.SH",A48)</f>
        <v>-6.4322410884506631</v>
      </c>
      <c r="P48">
        <f>[1]!s_mq_pctchange("000905.SH",A48)</f>
        <v>-7.4185209682214985</v>
      </c>
      <c r="Q48">
        <f>[1]!s_val_pe_ttm("000300.SH",A48)</f>
        <v>16.290599822998047</v>
      </c>
      <c r="R48">
        <f>[1]!s_val_pb_lf("000300.SH",A48)</f>
        <v>2.7365999221801758</v>
      </c>
      <c r="S48">
        <v>51.2</v>
      </c>
      <c r="T48">
        <v>11.4</v>
      </c>
      <c r="U48">
        <v>21.33</v>
      </c>
      <c r="V48">
        <v>9.1300000000000008</v>
      </c>
      <c r="W48">
        <f>[1]!dmi("000300.SH",A48,14,6,1,3,2)</f>
        <v>13.100687924568593</v>
      </c>
      <c r="X48">
        <f>[1]!expma("000300.SH",A48,12,3,2)</f>
        <v>2479.8707188382691</v>
      </c>
      <c r="Y48">
        <f>[1]!ma("000300.SH",A48,5,3,1)</f>
        <v>2187.4268000000002</v>
      </c>
      <c r="Z48">
        <f>[1]!macd("000300.SH",A48,26,12,9,1,3,1)</f>
        <v>-76.21041689638696</v>
      </c>
      <c r="AA48">
        <f>[1]!bbi("000300.SH",A48,3,"6","12","24","1",1)</f>
        <v>2162.5260520833335</v>
      </c>
      <c r="AB48">
        <f>[1]!dma("000300.SH",A48,"10","50",10,"1","1",1)</f>
        <v>-350.07610000000068</v>
      </c>
      <c r="AC48">
        <f>[1]!mtm("000300.SH",A48,"6",6,"1","1",3)</f>
        <v>-1546.873</v>
      </c>
      <c r="AD48">
        <f>[1]!priceosc("000300.SH",A48,"26","12","1",1)</f>
        <v>-5.2477255341090761</v>
      </c>
      <c r="AE48">
        <f>[1]!sar("000300.SH",A48,4,"2","20","1",1)</f>
        <v>1877.6728597487618</v>
      </c>
      <c r="AF48">
        <f>[1]!trix("000300.SH",A48,12,"20","1","1",1)</f>
        <v>-0.65634589120612996</v>
      </c>
      <c r="AG48">
        <f>[1]!s_techind_b3612("000300.SH",A48,1,1)</f>
        <v>33.639500000000226</v>
      </c>
      <c r="AH48">
        <f>[1]!bias("000300.SH",A48,12,1,1)</f>
        <v>7.1419506835303457</v>
      </c>
      <c r="AI48">
        <f>[1]!kdj("000300.SH",A48,9,3,3,1,1,1)</f>
        <v>80.34803283663355</v>
      </c>
      <c r="AJ48">
        <f>[1]!slowkd("000300.SH",A48,9,"3","3","5","1","1",1)</f>
        <v>81.288578716133671</v>
      </c>
      <c r="AK48">
        <f>[1]!rsi("000300.SH",A48,6,1,1)</f>
        <v>65.200866032115243</v>
      </c>
      <c r="AL48">
        <f>[1]!cci("000300.SH",A48,14,"1",1)</f>
        <v>119.46766489821476</v>
      </c>
      <c r="AM48">
        <f>[1]!dpo("000300.SH",A48,20,"6","1","1",1)</f>
        <v>0</v>
      </c>
      <c r="AN48">
        <f>[1]!roc("000300.SH",A48,"12",6,"1","1",1)</f>
        <v>4.885690310848501</v>
      </c>
      <c r="AO48">
        <f>[1]!vrsi("000300.SH",A48,6,1)</f>
        <v>52.517955078118419</v>
      </c>
      <c r="AP48">
        <f>[1]!si("000300.SH",A48,"1",1)</f>
        <v>409.04693947267492</v>
      </c>
      <c r="AQ48">
        <f>[1]!srdm("000300.SH",A48,30,"1","1",1)</f>
        <v>0.25092525049260056</v>
      </c>
      <c r="AR48">
        <f>[1]!vroc("000300.SH",A48,12,1)</f>
        <v>0</v>
      </c>
      <c r="AS48">
        <f>[1]!wr("000300.SH",A48,14,"1",1)</f>
        <v>3.2551239490889143</v>
      </c>
      <c r="AT48">
        <f>[1]!arbr("000300.SH",A48,26,"1","1",1)</f>
        <v>158.30265390098995</v>
      </c>
      <c r="AU48">
        <f>[1]!cr("000300.SH",A48,26,"1",1)</f>
        <v>65.992507984266808</v>
      </c>
      <c r="AV48">
        <f>[1]!psy("000300.SH",A48,12,"6","1","1",1)</f>
        <v>58.333333333333336</v>
      </c>
      <c r="AW48">
        <f>[1]!vr("000300.SH",A48,26,1)</f>
        <v>0.85902135129106671</v>
      </c>
      <c r="AX48">
        <f>[1]!wad("000300.SH",A48,30,"1","1",1)</f>
        <v>5765.0580000000027</v>
      </c>
      <c r="AY48">
        <f>[1]!mfi("000300.SH",A48,14,"1",1)</f>
        <v>49.262231012149229</v>
      </c>
      <c r="AZ48">
        <f>[1]!obv("000300.SH",A48,"1","1",1)</f>
        <v>8534327814.7600002</v>
      </c>
      <c r="BA48">
        <f>[1]!pvt("000300.SH",A48,"1",1)</f>
        <v>11268664297.909407</v>
      </c>
      <c r="BB48">
        <f>[1]!sobv("000300.SH",A48,1)</f>
        <v>742452628994</v>
      </c>
      <c r="BC48">
        <f>[1]!wvad("000300.SH",A48,24,"6","1","1",1)</f>
        <v>-26396013.630017385</v>
      </c>
      <c r="BD48">
        <f>[1]!bbiboll("000300.SH",A48,10,"3","1","1",1)</f>
        <v>2162.5260520833335</v>
      </c>
      <c r="BE48">
        <f>[1]!boll("000300.SH",A48,26,"2",1,1,1)</f>
        <v>2203.9900769230771</v>
      </c>
      <c r="BF48">
        <f>[1]!cdp("000300.SH",A48,"1","1",1)</f>
        <v>2210.7377500000002</v>
      </c>
      <c r="BG48">
        <f>[1]!env("000300.SH",A48,"14","1","1",1)</f>
        <v>2225.6088599999998</v>
      </c>
      <c r="BH48">
        <f>[1]!mike("000300.SH",A48,12,"1","1",1)</f>
        <v>2657.1946666666668</v>
      </c>
      <c r="BI48">
        <f>[1]!volumeratio("000300.SH",A48,5,1)</f>
        <v>0</v>
      </c>
      <c r="BJ48">
        <f>[1]!vma("000300.SH",A48,5,1)</f>
        <v>71871105</v>
      </c>
      <c r="BK48">
        <f>[1]!vmacd("000300.SH",A48,"12","26",9,"1",1)</f>
        <v>10431781.676044317</v>
      </c>
      <c r="BL48">
        <f>[1]!vosc("000300.SH",A48,"12","26",1)</f>
        <v>27.843700862503102</v>
      </c>
      <c r="BM48">
        <f>[1]!tapi("000300.SH",A48,6,"1",1)</f>
        <v>25947559.472905904</v>
      </c>
      <c r="BN48">
        <f>[1]!vstd("000300.SH",A48,10,1)</f>
        <v>25427932.677491929</v>
      </c>
      <c r="BO48">
        <f>[1]!adtm("000300.SH",A48,23,"8","1","1",1)</f>
        <v>0.16453397507117251</v>
      </c>
      <c r="BP48">
        <f>[1]!mi("000300.SH",A48,12,"1","1",1)</f>
        <v>104.51200000000017</v>
      </c>
      <c r="BQ48">
        <f>[1]!s_techind_rc("000300.SH",A48,50,1)</f>
        <v>82.546021659502273</v>
      </c>
      <c r="BR48">
        <f>[1]!srmi("000300.SH",A48,9,"1",1)</f>
        <v>7.3902116054281083E-2</v>
      </c>
      <c r="BS48">
        <f>[1]!pwmi("000300.SH",A48,7,"1","1",1)</f>
        <v>0.8571428571428571</v>
      </c>
      <c r="BT48">
        <f>[1]!prdstrong("000300.SH",A48,20,"1","1",1)</f>
        <v>0.16666666666666666</v>
      </c>
      <c r="BU48">
        <f>[1]!prdweak("000300.SH",A48,20,"1","1",1)</f>
        <v>0</v>
      </c>
      <c r="BV48">
        <f>[1]!bottom("000300.SH",A48,125,"5","20","1","1",1)</f>
        <v>0.72659817351598188</v>
      </c>
      <c r="BW48">
        <f>[1]!atr("000300.SH",A48,14,"1","3",3)</f>
        <v>586.86999999999989</v>
      </c>
      <c r="BX48">
        <f>[1]!std("000300.SH",A48,26,"1",1)</f>
        <v>3.2147696937355423</v>
      </c>
      <c r="BY48">
        <f>[1]!vhf("000300.SH",A48,28,"1",1)</f>
        <v>0.40823769118015596</v>
      </c>
      <c r="BZ48">
        <f>[1]!volati("000300.SH",A48,10,"1",1)</f>
        <v>19.334828450945967</v>
      </c>
      <c r="CA48" s="2">
        <f>[1]!s_mq_close("000300.SH",A48,3)</f>
        <v>2243.6570000000002</v>
      </c>
    </row>
    <row r="49" spans="1:79" x14ac:dyDescent="0.25">
      <c r="A49" s="1">
        <v>39752</v>
      </c>
      <c r="B49">
        <f>[1]!s_mq_open("000300.SH",A49,1)</f>
        <v>2206.5630000000001</v>
      </c>
      <c r="C49">
        <f>[1]!s_mq_close("000300.SH",A49,1)</f>
        <v>1663.66</v>
      </c>
      <c r="D49">
        <f>[1]!s_mq_high("000300.SH",A49,1)</f>
        <v>2206.5630000000001</v>
      </c>
      <c r="E49">
        <f>[1]!s_mq_low("000300.SH",A49,1)</f>
        <v>1607.674</v>
      </c>
      <c r="F49">
        <f t="shared" si="0"/>
        <v>1</v>
      </c>
      <c r="G49">
        <f t="shared" si="1"/>
        <v>0.72858740040506431</v>
      </c>
      <c r="H49">
        <f t="shared" si="5"/>
        <v>0.7539598914692216</v>
      </c>
      <c r="I49">
        <f t="shared" si="5"/>
        <v>1.3263305002224013</v>
      </c>
      <c r="J49">
        <f t="shared" si="3"/>
        <v>0.96634769123498787</v>
      </c>
      <c r="K49">
        <f t="shared" si="4"/>
        <v>1.3725189310768229</v>
      </c>
      <c r="L49">
        <f>[1]!s_mq_volume("000300.SH",A49,1)</f>
        <v>76285313100</v>
      </c>
      <c r="M49">
        <f>[1]!s_mq_amount("000300.SH",A49,1)</f>
        <v>645104807747</v>
      </c>
      <c r="N49">
        <f>[1]!s_mq_pctchange("000016.SH",A49)</f>
        <v>-26.700358132850887</v>
      </c>
      <c r="O49">
        <f>[1]!s_mq_pctchange("000906.SH",A49)</f>
        <v>-26.051270161656937</v>
      </c>
      <c r="P49">
        <f>[1]!s_mq_pctchange("000905.SH",A49)</f>
        <v>-26.871663449595772</v>
      </c>
      <c r="Q49">
        <f>[1]!s_val_pe_ttm("000300.SH",A49)</f>
        <v>12.511899948120117</v>
      </c>
      <c r="R49">
        <f>[1]!s_val_pb_lf("000300.SH",A49)</f>
        <v>1.9865000247955322</v>
      </c>
      <c r="S49">
        <v>44.6</v>
      </c>
      <c r="T49">
        <v>8.1999999999999993</v>
      </c>
      <c r="U49">
        <v>21.16</v>
      </c>
      <c r="V49">
        <v>6.59</v>
      </c>
      <c r="W49">
        <f>[1]!dmi("000300.SH",A49,14,6,1,3,2)</f>
        <v>6.5095324710860272</v>
      </c>
      <c r="X49">
        <f>[1]!expma("000300.SH",A49,12,3,2)</f>
        <v>2138.7787672179229</v>
      </c>
      <c r="Y49">
        <f>[1]!ma("000300.SH",A49,5,3,1)</f>
        <v>1676.0059999999999</v>
      </c>
      <c r="Z49">
        <f>[1]!macd("000300.SH",A49,26,12,9,1,3,1)</f>
        <v>-126.75246937556562</v>
      </c>
      <c r="AA49">
        <f>[1]!bbi("000300.SH",A49,3,"6","12","24","1",1)</f>
        <v>1763.6374166666667</v>
      </c>
      <c r="AB49">
        <f>[1]!dma("000300.SH",A49,"10","50",10,"1","1",1)</f>
        <v>-323.19198000000097</v>
      </c>
      <c r="AC49">
        <f>[1]!mtm("000300.SH",A49,"6",6,"1","1",3)</f>
        <v>-2295.4589999999998</v>
      </c>
      <c r="AD49">
        <f>[1]!priceosc("000300.SH",A49,"26","12","1",1)</f>
        <v>-9.1067681469305573</v>
      </c>
      <c r="AE49">
        <f>[1]!sar("000300.SH",A49,4,"2","20","1",1)</f>
        <v>1764.0885157585064</v>
      </c>
      <c r="AF49">
        <f>[1]!trix("000300.SH",A49,12,"20","1","1",1)</f>
        <v>-0.8948375748869466</v>
      </c>
      <c r="AG49">
        <f>[1]!s_techind_b3612("000300.SH",A49,1,1)</f>
        <v>-20.425000000000182</v>
      </c>
      <c r="AH49">
        <f>[1]!bias("000300.SH",A49,12,1,1)</f>
        <v>-6.1053187053826212</v>
      </c>
      <c r="AI49">
        <f>[1]!kdj("000300.SH",A49,9,3,3,1,1,1)</f>
        <v>19.398040778200667</v>
      </c>
      <c r="AJ49">
        <f>[1]!slowkd("000300.SH",A49,9,"3","3","5","1","1",1)</f>
        <v>20.316174561242644</v>
      </c>
      <c r="AK49">
        <f>[1]!rsi("000300.SH",A49,6,1,1)</f>
        <v>30.446605499050992</v>
      </c>
      <c r="AL49">
        <f>[1]!cci("000300.SH",A49,14,"1",1)</f>
        <v>-100.2528666178158</v>
      </c>
      <c r="AM49">
        <f>[1]!dpo("000300.SH",A49,20,"6","1","1",1)</f>
        <v>-103.71563636363635</v>
      </c>
      <c r="AN49">
        <f>[1]!roc("000300.SH",A49,"12",6,"1","1",1)</f>
        <v>-13.095578878745643</v>
      </c>
      <c r="AO49">
        <f>[1]!vrsi("000300.SH",A49,6,1)</f>
        <v>40.671061206075493</v>
      </c>
      <c r="AP49">
        <f>[1]!si("000300.SH",A49,"1",1)</f>
        <v>-220.46332000559141</v>
      </c>
      <c r="AQ49">
        <f>[1]!srdm("000300.SH",A49,30,"1","1",1)</f>
        <v>-0.43353466074565056</v>
      </c>
      <c r="AR49">
        <f>[1]!vroc("000300.SH",A49,12,1)</f>
        <v>-11.2185480690414</v>
      </c>
      <c r="AS49">
        <f>[1]!wr("000300.SH",A49,14,"1",1)</f>
        <v>87.635982986391738</v>
      </c>
      <c r="AT49">
        <f>[1]!arbr("000300.SH",A49,26,"1","1",1)</f>
        <v>181.43534598552947</v>
      </c>
      <c r="AU49">
        <f>[1]!cr("000300.SH",A49,26,"1",1)</f>
        <v>66.5852791269958</v>
      </c>
      <c r="AV49">
        <f>[1]!psy("000300.SH",A49,12,"6","1","1",1)</f>
        <v>50</v>
      </c>
      <c r="AW49">
        <f>[1]!vr("000300.SH",A49,26,1)</f>
        <v>0.73566107336381015</v>
      </c>
      <c r="AX49">
        <f>[1]!wad("000300.SH",A49,30,"1","1",1)</f>
        <v>5218.2020000000011</v>
      </c>
      <c r="AY49">
        <f>[1]!mfi("000300.SH",A49,14,"1",1)</f>
        <v>63.083938525705584</v>
      </c>
      <c r="AZ49">
        <f>[1]!obv("000300.SH",A49,"1","1",1)</f>
        <v>8230207567.7600002</v>
      </c>
      <c r="BA49">
        <f>[1]!pvt("000300.SH",A49,"1",1)</f>
        <v>10176483995.197573</v>
      </c>
      <c r="BB49">
        <f>[1]!sobv("000300.SH",A49,1)</f>
        <v>721289064894</v>
      </c>
      <c r="BC49">
        <f>[1]!wvad("000300.SH",A49,24,"6","1","1",1)</f>
        <v>-67104016.188651755</v>
      </c>
      <c r="BD49">
        <f>[1]!bbiboll("000300.SH",A49,10,"3","1","1",1)</f>
        <v>1763.6374166666667</v>
      </c>
      <c r="BE49">
        <f>[1]!boll("000300.SH",A49,26,"2",1,1,1)</f>
        <v>1933.1932692307689</v>
      </c>
      <c r="BF49">
        <f>[1]!cdp("000300.SH",A49,"1","1",1)</f>
        <v>1691.3965000000001</v>
      </c>
      <c r="BG49">
        <f>[1]!env("000300.SH",A49,"14","1","1",1)</f>
        <v>1901.2621857142854</v>
      </c>
      <c r="BH49">
        <f>[1]!mike("000300.SH",A49,12,"1","1",1)</f>
        <v>1735.9226666666664</v>
      </c>
      <c r="BI49">
        <f>[1]!volumeratio("000300.SH",A49,5,1)</f>
        <v>0.72095187440871233</v>
      </c>
      <c r="BJ49">
        <f>[1]!vma("000300.SH",A49,5,1)</f>
        <v>38340593</v>
      </c>
      <c r="BK49">
        <f>[1]!vmacd("000300.SH",A49,"12","26",9,"1",1)</f>
        <v>-874689.63898626331</v>
      </c>
      <c r="BL49">
        <f>[1]!vosc("000300.SH",A49,"12","26",1)</f>
        <v>-22.987425846278729</v>
      </c>
      <c r="BM49">
        <f>[1]!tapi("000300.SH",A49,6,"1",1)</f>
        <v>12310316.443446441</v>
      </c>
      <c r="BN49">
        <f>[1]!vstd("000300.SH",A49,10,1)</f>
        <v>5196246.4438494062</v>
      </c>
      <c r="BO49">
        <f>[1]!adtm("000300.SH",A49,23,"8","1","1",1)</f>
        <v>0.27189000299076049</v>
      </c>
      <c r="BP49">
        <f>[1]!mi("000300.SH",A49,12,"1","1",1)</f>
        <v>-250.69599999999991</v>
      </c>
      <c r="BQ49">
        <f>[1]!s_techind_rc("000300.SH",A49,50,1)</f>
        <v>68.084789434224177</v>
      </c>
      <c r="BR49">
        <f>[1]!srmi("000300.SH",A49,9,"1",1)</f>
        <v>-0.12288129114640799</v>
      </c>
      <c r="BS49">
        <f>[1]!pwmi("000300.SH",A49,7,"1","1",1)</f>
        <v>1</v>
      </c>
      <c r="BT49">
        <f>[1]!prdstrong("000300.SH",A49,20,"1","1",1)</f>
        <v>8.3333333333333329E-2</v>
      </c>
      <c r="BU49">
        <f>[1]!prdweak("000300.SH",A49,20,"1","1",1)</f>
        <v>0.25</v>
      </c>
      <c r="BV49">
        <f>[1]!bottom("000300.SH",A49,125,"5","20","1","1",1)</f>
        <v>0.65350877192982448</v>
      </c>
      <c r="BW49">
        <f>[1]!atr("000300.SH",A49,14,"1","3",3)</f>
        <v>635.98300000000017</v>
      </c>
      <c r="BX49">
        <f>[1]!std("000300.SH",A49,26,"1",1)</f>
        <v>3.8673004189007498</v>
      </c>
      <c r="BY49">
        <f>[1]!vhf("000300.SH",A49,28,"1",1)</f>
        <v>0.34781535467084618</v>
      </c>
      <c r="BZ49">
        <f>[1]!volati("000300.SH",A49,10,"1",1)</f>
        <v>-1.8749672508234807</v>
      </c>
      <c r="CA49" s="2">
        <f>[1]!s_mq_close("000300.SH",A49,3)</f>
        <v>1663.66</v>
      </c>
    </row>
    <row r="50" spans="1:79" x14ac:dyDescent="0.25">
      <c r="A50" s="1">
        <v>39782</v>
      </c>
      <c r="B50">
        <f>[1]!s_mq_open("000300.SH",A50,1)</f>
        <v>1648.556</v>
      </c>
      <c r="C50">
        <f>[1]!s_mq_close("000300.SH",A50,1)</f>
        <v>1829.924</v>
      </c>
      <c r="D50">
        <f>[1]!s_mq_high("000300.SH",A50,1)</f>
        <v>1994.82</v>
      </c>
      <c r="E50">
        <f>[1]!s_mq_low("000300.SH",A50,1)</f>
        <v>1606.731</v>
      </c>
      <c r="F50">
        <f t="shared" si="0"/>
        <v>1.2100407872101402</v>
      </c>
      <c r="G50">
        <f t="shared" si="1"/>
        <v>0.97462931195543245</v>
      </c>
      <c r="H50">
        <f t="shared" si="5"/>
        <v>1.1100162809149341</v>
      </c>
      <c r="I50">
        <f t="shared" si="5"/>
        <v>1.0901108461335005</v>
      </c>
      <c r="J50">
        <f t="shared" si="3"/>
        <v>0.87803154666532601</v>
      </c>
      <c r="K50">
        <f t="shared" si="4"/>
        <v>1.2415394985221546</v>
      </c>
      <c r="L50">
        <f>[1]!s_mq_volume("000300.SH",A50,1)</f>
        <v>121672765800</v>
      </c>
      <c r="M50">
        <f>[1]!s_mq_amount("000300.SH",A50,1)</f>
        <v>951080207193</v>
      </c>
      <c r="N50">
        <f>[1]!s_mq_pctchange("000016.SH",A50)</f>
        <v>6.2860349249268532</v>
      </c>
      <c r="O50">
        <f>[1]!s_mq_pctchange("000906.SH",A50)</f>
        <v>11.528556894013198</v>
      </c>
      <c r="P50">
        <f>[1]!s_mq_pctchange("000905.SH",A50)</f>
        <v>17.888864561446649</v>
      </c>
      <c r="Q50">
        <f>[1]!s_val_pe_ttm("000300.SH",A50)</f>
        <v>13.47659969329834</v>
      </c>
      <c r="R50">
        <f>[1]!s_val_pb_lf("000300.SH",A50)</f>
        <v>2.1482999324798584</v>
      </c>
      <c r="S50">
        <v>38.799999999999997</v>
      </c>
      <c r="T50">
        <v>5.4</v>
      </c>
      <c r="U50">
        <v>19.71</v>
      </c>
      <c r="V50">
        <v>1.99</v>
      </c>
      <c r="W50">
        <f>[1]!dmi("000300.SH",A50,14,6,1,3,2)</f>
        <v>16.024922684662553</v>
      </c>
      <c r="X50">
        <f>[1]!expma("000300.SH",A50,12,3,2)</f>
        <v>1998.4226628912718</v>
      </c>
      <c r="Y50">
        <f>[1]!ma("000300.SH",A50,5,3,1)</f>
        <v>1843.1655999999998</v>
      </c>
      <c r="Z50">
        <f>[1]!macd("000300.SH",A50,26,12,9,1,3,1)</f>
        <v>-1.0465713509888701</v>
      </c>
      <c r="AA50">
        <f>[1]!bbi("000300.SH",A50,3,"6","12","24","1",1)</f>
        <v>1846.9658541666665</v>
      </c>
      <c r="AB50">
        <f>[1]!dma("000300.SH",A50,"10","50",10,"1","1",1)</f>
        <v>-5.4552800000001298</v>
      </c>
      <c r="AC50">
        <f>[1]!mtm("000300.SH",A50,"6",6,"1","1",3)</f>
        <v>-1781.4059999999999</v>
      </c>
      <c r="AD50">
        <f>[1]!priceosc("000300.SH",A50,"26","12","1",1)</f>
        <v>5.2898919090350205</v>
      </c>
      <c r="AE50">
        <f>[1]!sar("000300.SH",A50,4,"2","20","1",1)</f>
        <v>1962.3254399999998</v>
      </c>
      <c r="AF50">
        <f>[1]!trix("000300.SH",A50,12,"20","1","1",1)</f>
        <v>0.16248573551034673</v>
      </c>
      <c r="AG50">
        <f>[1]!s_techind_b3612("000300.SH",A50,1,1)</f>
        <v>-8.1298333333331811</v>
      </c>
      <c r="AH50">
        <f>[1]!bias("000300.SH",A50,12,1,1)</f>
        <v>-3.122813169174099</v>
      </c>
      <c r="AI50">
        <f>[1]!kdj("000300.SH",A50,9,3,3,1,1,1)</f>
        <v>31.464227503229665</v>
      </c>
      <c r="AJ50">
        <f>[1]!slowkd("000300.SH",A50,9,"3","3","5","1","1",1)</f>
        <v>27.295445748320521</v>
      </c>
      <c r="AK50">
        <f>[1]!rsi("000300.SH",A50,6,1,1)</f>
        <v>43.877413414906421</v>
      </c>
      <c r="AL50">
        <f>[1]!cci("000300.SH",A50,14,"1",1)</f>
        <v>-55.942054532197197</v>
      </c>
      <c r="AM50">
        <f>[1]!dpo("000300.SH",A50,20,"6","1","1",1)</f>
        <v>0</v>
      </c>
      <c r="AN50">
        <f>[1]!roc("000300.SH",A50,"12",6,"1","1",1)</f>
        <v>1.5595871514571567</v>
      </c>
      <c r="AO50">
        <f>[1]!vrsi("000300.SH",A50,6,1)</f>
        <v>36.140396444763176</v>
      </c>
      <c r="AP50">
        <f>[1]!si("000300.SH",A50,"1",1)</f>
        <v>-1569.0785420995417</v>
      </c>
      <c r="AQ50">
        <f>[1]!srdm("000300.SH",A50,30,"1","1",1)</f>
        <v>-0.42892540625997561</v>
      </c>
      <c r="AR50">
        <f>[1]!vroc("000300.SH",A50,12,1)</f>
        <v>0</v>
      </c>
      <c r="AS50">
        <f>[1]!wr("000300.SH",A50,14,"1",1)</f>
        <v>68.55470374004291</v>
      </c>
      <c r="AT50">
        <f>[1]!arbr("000300.SH",A50,26,"1","1",1)</f>
        <v>252.6583684846812</v>
      </c>
      <c r="AU50">
        <f>[1]!cr("000300.SH",A50,26,"1",1)</f>
        <v>102.69942114365784</v>
      </c>
      <c r="AV50">
        <f>[1]!psy("000300.SH",A50,12,"6","1","1",1)</f>
        <v>50</v>
      </c>
      <c r="AW50">
        <f>[1]!vr("000300.SH",A50,26,1)</f>
        <v>1.5784011031406115</v>
      </c>
      <c r="AX50">
        <f>[1]!wad("000300.SH",A50,30,"1","1",1)</f>
        <v>5383.607</v>
      </c>
      <c r="AY50">
        <f>[1]!mfi("000300.SH",A50,14,"1",1)</f>
        <v>55.554793983503188</v>
      </c>
      <c r="AZ50">
        <f>[1]!obv("000300.SH",A50,"1","1",1)</f>
        <v>8333295667.7600002</v>
      </c>
      <c r="BA50">
        <f>[1]!pvt("000300.SH",A50,"1",1)</f>
        <v>11040399746.440842</v>
      </c>
      <c r="BB50">
        <f>[1]!sobv("000300.SH",A50,1)</f>
        <v>758476539094</v>
      </c>
      <c r="BC50">
        <f>[1]!wvad("000300.SH",A50,24,"6","1","1",1)</f>
        <v>214035698.88048488</v>
      </c>
      <c r="BD50">
        <f>[1]!bbiboll("000300.SH",A50,10,"3","1","1",1)</f>
        <v>1846.9658541666665</v>
      </c>
      <c r="BE50">
        <f>[1]!boll("000300.SH",A50,26,"2",1,1,1)</f>
        <v>1788.989807692308</v>
      </c>
      <c r="BF50">
        <f>[1]!cdp("000300.SH",A50,"1","1",1)</f>
        <v>1895.0037499999999</v>
      </c>
      <c r="BG50">
        <f>[1]!env("000300.SH",A50,"14","1","1",1)</f>
        <v>1987.5089342857145</v>
      </c>
      <c r="BH50">
        <f>[1]!mike("000300.SH",A50,12,"1","1",1)</f>
        <v>1908.7830000000001</v>
      </c>
      <c r="BI50">
        <f>[1]!volumeratio("000300.SH",A50,5,1)</f>
        <v>0</v>
      </c>
      <c r="BJ50">
        <f>[1]!vma("000300.SH",A50,5,1)</f>
        <v>55708144.799999997</v>
      </c>
      <c r="BK50">
        <f>[1]!vmacd("000300.SH",A50,"12","26",9,"1",1)</f>
        <v>5312552.6310727308</v>
      </c>
      <c r="BL50">
        <f>[1]!vosc("000300.SH",A50,"12","26",1)</f>
        <v>24.948422510410083</v>
      </c>
      <c r="BM50">
        <f>[1]!tapi("000300.SH",A50,6,"1",1)</f>
        <v>21723744.264508143</v>
      </c>
      <c r="BN50">
        <f>[1]!vstd("000300.SH",A50,10,1)</f>
        <v>20859286.075269222</v>
      </c>
      <c r="BO50">
        <f>[1]!adtm("000300.SH",A50,23,"8","1","1",1)</f>
        <v>0.72651272464440519</v>
      </c>
      <c r="BP50">
        <f>[1]!mi("000300.SH",A50,12,"1","1",1)</f>
        <v>28.100999999999885</v>
      </c>
      <c r="BQ50">
        <f>[1]!s_techind_rc("000300.SH",A50,50,1)</f>
        <v>88.311425077432531</v>
      </c>
      <c r="BR50">
        <f>[1]!srmi("000300.SH",A50,9,"1",1)</f>
        <v>-7.9156109650391854E-2</v>
      </c>
      <c r="BS50">
        <f>[1]!pwmi("000300.SH",A50,7,"1","1",1)</f>
        <v>1</v>
      </c>
      <c r="BT50">
        <f>[1]!prdstrong("000300.SH",A50,20,"1","1",1)</f>
        <v>0.125</v>
      </c>
      <c r="BU50">
        <f>[1]!prdweak("000300.SH",A50,20,"1","1",1)</f>
        <v>0</v>
      </c>
      <c r="BV50">
        <f>[1]!bottom("000300.SH",A50,125,"5","20","1","1",1)</f>
        <v>0.67567567567567566</v>
      </c>
      <c r="BW50">
        <f>[1]!atr("000300.SH",A50,14,"1","3",3)</f>
        <v>388.08899999999994</v>
      </c>
      <c r="BX50">
        <f>[1]!std("000300.SH",A50,26,"1",1)</f>
        <v>3.6078068529081531</v>
      </c>
      <c r="BY50">
        <f>[1]!vhf("000300.SH",A50,28,"1",1)</f>
        <v>0.26096785762512048</v>
      </c>
      <c r="BZ50">
        <f>[1]!volati("000300.SH",A50,10,"1",1)</f>
        <v>14.897530878729587</v>
      </c>
      <c r="CA50" s="2">
        <f>[1]!s_mq_close("000300.SH",A50,3)</f>
        <v>1829.924</v>
      </c>
    </row>
    <row r="51" spans="1:79" x14ac:dyDescent="0.25">
      <c r="A51" s="1">
        <v>39813</v>
      </c>
      <c r="B51">
        <f>[1]!s_mq_open("000300.SH",A51,1)</f>
        <v>1823.769</v>
      </c>
      <c r="C51">
        <f>[1]!s_mq_close("000300.SH",A51,1)</f>
        <v>1817.722</v>
      </c>
      <c r="D51">
        <f>[1]!s_mq_high("000300.SH",A51,1)</f>
        <v>2107.5990000000002</v>
      </c>
      <c r="E51">
        <f>[1]!s_mq_low("000300.SH",A51,1)</f>
        <v>1799.8389999999999</v>
      </c>
      <c r="F51">
        <f t="shared" si="0"/>
        <v>1.1556282621318819</v>
      </c>
      <c r="G51">
        <f t="shared" si="1"/>
        <v>0.98687882072784439</v>
      </c>
      <c r="H51">
        <f t="shared" si="5"/>
        <v>0.99668433886089736</v>
      </c>
      <c r="I51">
        <f t="shared" si="5"/>
        <v>1.1594726806409341</v>
      </c>
      <c r="J51">
        <f t="shared" si="3"/>
        <v>0.99016186193488331</v>
      </c>
      <c r="K51">
        <f t="shared" si="4"/>
        <v>1.170993072158121</v>
      </c>
      <c r="L51">
        <f>[1]!s_mq_volume("000300.SH",A51,1)</f>
        <v>143586089900</v>
      </c>
      <c r="M51">
        <f>[1]!s_mq_amount("000300.SH",A51,1)</f>
        <v>1173198111295</v>
      </c>
      <c r="N51">
        <f>[1]!s_mq_pctchange("000016.SH",A51)</f>
        <v>-1.860236046103747</v>
      </c>
      <c r="O51">
        <f>[1]!s_mq_pctchange("000906.SH",A51)</f>
        <v>0.56245300948740695</v>
      </c>
      <c r="P51">
        <f>[1]!s_mq_pctchange("000905.SH",A51)</f>
        <v>5.3209698878601053</v>
      </c>
      <c r="Q51">
        <f>[1]!s_val_pe_ttm("000300.SH",A51)</f>
        <v>12.931099891662598</v>
      </c>
      <c r="R51">
        <f>[1]!s_val_pb_lf("000300.SH",A51)</f>
        <v>2.0559000968933105</v>
      </c>
      <c r="S51">
        <v>41.2</v>
      </c>
      <c r="T51">
        <v>5.7</v>
      </c>
      <c r="U51">
        <v>23.75</v>
      </c>
      <c r="V51">
        <v>-1.1399999999999999</v>
      </c>
      <c r="W51">
        <f>[1]!dmi("000300.SH",A51,14,6,1,3,2)</f>
        <v>22.340214642401982</v>
      </c>
      <c r="X51">
        <f>[1]!expma("000300.SH",A51,12,3,2)</f>
        <v>1956.4077195942348</v>
      </c>
      <c r="Y51">
        <f>[1]!ma("000300.SH",A51,5,3,1)</f>
        <v>1847.7549999999999</v>
      </c>
      <c r="Z51">
        <f>[1]!macd("000300.SH",A51,26,12,9,1,3,1)</f>
        <v>-19.766317518162168</v>
      </c>
      <c r="AA51">
        <f>[1]!bbi("000300.SH",A51,3,"6","12","24","1",1)</f>
        <v>1893.1519791666667</v>
      </c>
      <c r="AB51">
        <f>[1]!dma("000300.SH",A51,"10","50",10,"1","1",1)</f>
        <v>47.965219999999817</v>
      </c>
      <c r="AC51">
        <f>[1]!mtm("000300.SH",A51,"6",6,"1","1",3)</f>
        <v>-974.09699999999998</v>
      </c>
      <c r="AD51">
        <f>[1]!priceosc("000300.SH",A51,"26","12","1",1)</f>
        <v>-0.84681081089698496</v>
      </c>
      <c r="AE51">
        <f>[1]!sar("000300.SH",A51,4,"2","20","1",1)</f>
        <v>2004.900715420888</v>
      </c>
      <c r="AF51">
        <f>[1]!trix("000300.SH",A51,12,"20","1","1",1)</f>
        <v>-3.2286591064773315E-2</v>
      </c>
      <c r="AG51">
        <f>[1]!s_techind_b3612("000300.SH",A51,1,1)</f>
        <v>-19.003666666666504</v>
      </c>
      <c r="AH51">
        <f>[1]!bias("000300.SH",A51,12,1,1)</f>
        <v>-5.7989655994444567</v>
      </c>
      <c r="AI51">
        <f>[1]!kdj("000300.SH",A51,9,3,3,1,1,1)</f>
        <v>9.1433236489382725</v>
      </c>
      <c r="AJ51">
        <f>[1]!slowkd("000300.SH",A51,9,"3","3","5","1","1",1)</f>
        <v>9.0265527867358717</v>
      </c>
      <c r="AK51">
        <f>[1]!rsi("000300.SH",A51,6,1,1)</f>
        <v>19.182967481927246</v>
      </c>
      <c r="AL51">
        <f>[1]!cci("000300.SH",A51,14,"1",1)</f>
        <v>-108.11942211492449</v>
      </c>
      <c r="AM51">
        <f>[1]!dpo("000300.SH",A51,20,"6","1","1",1)</f>
        <v>-106.00436363636391</v>
      </c>
      <c r="AN51">
        <f>[1]!roc("000300.SH",A51,"12",6,"1","1",1)</f>
        <v>-7.9650274375023482</v>
      </c>
      <c r="AO51">
        <f>[1]!vrsi("000300.SH",A51,6,1)</f>
        <v>8.8916273779547481</v>
      </c>
      <c r="AP51">
        <f>[1]!si("000300.SH",A51,"1",1)</f>
        <v>-559.20034982738696</v>
      </c>
      <c r="AQ51">
        <f>[1]!srdm("000300.SH",A51,30,"1","1",1)</f>
        <v>-0.76951815071557006</v>
      </c>
      <c r="AR51">
        <f>[1]!vroc("000300.SH",A51,12,1)</f>
        <v>-29.374467900558589</v>
      </c>
      <c r="AS51">
        <f>[1]!wr("000300.SH",A51,14,"1",1)</f>
        <v>98.472815660136561</v>
      </c>
      <c r="AT51">
        <f>[1]!arbr("000300.SH",A51,26,"1","1",1)</f>
        <v>176.46270355630753</v>
      </c>
      <c r="AU51">
        <f>[1]!cr("000300.SH",A51,26,"1",1)</f>
        <v>98.136222984688388</v>
      </c>
      <c r="AV51">
        <f>[1]!psy("000300.SH",A51,12,"6","1","1",1)</f>
        <v>33.333333333333329</v>
      </c>
      <c r="AW51">
        <f>[1]!vr("000300.SH",A51,26,1)</f>
        <v>1.0503115281699256</v>
      </c>
      <c r="AX51">
        <f>[1]!wad("000300.SH",A51,30,"1","1",1)</f>
        <v>5522.6890000000003</v>
      </c>
      <c r="AY51">
        <f>[1]!mfi("000300.SH",A51,14,"1",1)</f>
        <v>46.428363003444389</v>
      </c>
      <c r="AZ51">
        <f>[1]!obv("000300.SH",A51,"1","1",1)</f>
        <v>8613405262.7600002</v>
      </c>
      <c r="BA51">
        <f>[1]!pvt("000300.SH",A51,"1",1)</f>
        <v>11435068748.729033</v>
      </c>
      <c r="BB51">
        <f>[1]!sobv("000300.SH",A51,1)</f>
        <v>771857623994</v>
      </c>
      <c r="BC51">
        <f>[1]!wvad("000300.SH",A51,24,"6","1","1",1)</f>
        <v>106910856.72431155</v>
      </c>
      <c r="BD51">
        <f>[1]!bbiboll("000300.SH",A51,10,"3","1","1",1)</f>
        <v>1893.1519791666667</v>
      </c>
      <c r="BE51">
        <f>[1]!boll("000300.SH",A51,26,"2",1,1,1)</f>
        <v>1945.9602307692307</v>
      </c>
      <c r="BF51">
        <f>[1]!cdp("000300.SH",A51,"1","1",1)</f>
        <v>1839.7014999999999</v>
      </c>
      <c r="BG51">
        <f>[1]!env("000300.SH",A51,"14","1","1",1)</f>
        <v>2051.1646600000004</v>
      </c>
      <c r="BH51">
        <f>[1]!mike("000300.SH",A51,12,"1","1",1)</f>
        <v>1836.8499999999995</v>
      </c>
      <c r="BI51">
        <f>[1]!volumeratio("000300.SH",A51,5,1)</f>
        <v>0.92668816227498119</v>
      </c>
      <c r="BJ51">
        <f>[1]!vma("000300.SH",A51,5,1)</f>
        <v>36736115.399999999</v>
      </c>
      <c r="BK51">
        <f>[1]!vmacd("000300.SH",A51,"12","26",9,"1",1)</f>
        <v>-7869514.6382954028</v>
      </c>
      <c r="BL51">
        <f>[1]!vosc("000300.SH",A51,"12","26",1)</f>
        <v>-30.621706054473069</v>
      </c>
      <c r="BM51">
        <f>[1]!tapi("000300.SH",A51,6,"1",1)</f>
        <v>14988927.558964305</v>
      </c>
      <c r="BN51">
        <f>[1]!vstd("000300.SH",A51,10,1)</f>
        <v>11821671.655704122</v>
      </c>
      <c r="BO51">
        <f>[1]!adtm("000300.SH",A51,23,"8","1","1",1)</f>
        <v>-3.7297302855498059E-2</v>
      </c>
      <c r="BP51">
        <f>[1]!mi("000300.SH",A51,12,"1","1",1)</f>
        <v>-157.31200000000013</v>
      </c>
      <c r="BQ51">
        <f>[1]!s_techind_rc("000300.SH",A51,50,1)</f>
        <v>99.149031567268835</v>
      </c>
      <c r="BR51">
        <f>[1]!srmi("000300.SH",A51,9,"1",1)</f>
        <v>-0.11118271851477339</v>
      </c>
      <c r="BS51">
        <f>[1]!pwmi("000300.SH",A51,7,"1","1",1)</f>
        <v>1</v>
      </c>
      <c r="BT51">
        <f>[1]!prdstrong("000300.SH",A51,20,"1","1",1)</f>
        <v>0</v>
      </c>
      <c r="BU51">
        <f>[1]!prdweak("000300.SH",A51,20,"1","1",1)</f>
        <v>0</v>
      </c>
      <c r="BV51">
        <f>[1]!bottom("000300.SH",A51,125,"5","20","1","1",1)</f>
        <v>0.79089026915113869</v>
      </c>
      <c r="BW51">
        <f>[1]!atr("000300.SH",A51,14,"1","3",3)</f>
        <v>307.76000000000022</v>
      </c>
      <c r="BX51">
        <f>[1]!std("000300.SH",A51,26,"1",1)</f>
        <v>2.2695122315261069</v>
      </c>
      <c r="BY51">
        <f>[1]!vhf("000300.SH",A51,28,"1",1)</f>
        <v>0.27862781268903331</v>
      </c>
      <c r="BZ51">
        <f>[1]!volati("000300.SH",A51,10,"1",1)</f>
        <v>-27.816462627136989</v>
      </c>
      <c r="CA51" s="2">
        <f>[1]!s_mq_close("000300.SH",A51,3)</f>
        <v>1817.722</v>
      </c>
    </row>
    <row r="52" spans="1:79" x14ac:dyDescent="0.25">
      <c r="A52" s="1">
        <v>39844</v>
      </c>
      <c r="B52">
        <f>[1]!s_mq_open("000300.SH",A52,1)</f>
        <v>1848.326</v>
      </c>
      <c r="C52">
        <f>[1]!s_mq_close("000300.SH",A52,1)</f>
        <v>2032.682</v>
      </c>
      <c r="D52">
        <f>[1]!s_mq_high("000300.SH",A52,1)</f>
        <v>2054.326</v>
      </c>
      <c r="E52">
        <f>[1]!s_mq_low("000300.SH",A52,1)</f>
        <v>1837.8389999999999</v>
      </c>
      <c r="F52">
        <f t="shared" si="0"/>
        <v>1.1114522005317244</v>
      </c>
      <c r="G52">
        <f t="shared" si="1"/>
        <v>0.99432621734477566</v>
      </c>
      <c r="H52">
        <f t="shared" si="5"/>
        <v>1.099742145054498</v>
      </c>
      <c r="I52">
        <f t="shared" si="5"/>
        <v>1.0106480010154073</v>
      </c>
      <c r="J52">
        <f t="shared" si="3"/>
        <v>0.9041448687005641</v>
      </c>
      <c r="K52">
        <f t="shared" si="4"/>
        <v>1.1177943225712372</v>
      </c>
      <c r="L52">
        <f>[1]!s_mq_volume("000300.SH",A52,1)</f>
        <v>93422571800</v>
      </c>
      <c r="M52">
        <f>[1]!s_mq_amount("000300.SH",A52,1)</f>
        <v>807715858404</v>
      </c>
      <c r="N52">
        <f>[1]!s_mq_pctchange("000016.SH",A52)</f>
        <v>11.073539584407399</v>
      </c>
      <c r="O52">
        <f>[1]!s_mq_pctchange("000906.SH",A52)</f>
        <v>12.561225608419191</v>
      </c>
      <c r="P52">
        <f>[1]!s_mq_pctchange("000905.SH",A52)</f>
        <v>15.398778921468281</v>
      </c>
      <c r="Q52">
        <f>[1]!s_val_pe_ttm("000300.SH",A52)</f>
        <v>14.167799949645996</v>
      </c>
      <c r="R52">
        <f>[1]!s_val_pb_lf("000300.SH",A52)</f>
        <v>2.2490999698638916</v>
      </c>
      <c r="S52">
        <v>45.3</v>
      </c>
      <c r="T52">
        <v>-2.93</v>
      </c>
      <c r="U52">
        <v>18.985600000000002</v>
      </c>
      <c r="V52">
        <v>-3.35</v>
      </c>
      <c r="W52">
        <f>[1]!dmi("000300.SH",A52,14,6,1,3,2)</f>
        <v>27.0091696642071</v>
      </c>
      <c r="X52">
        <f>[1]!expma("000300.SH",A52,12,3,2)</f>
        <v>1968.3526284842631</v>
      </c>
      <c r="Y52">
        <f>[1]!ma("000300.SH",A52,5,3,1)</f>
        <v>2027.3196</v>
      </c>
      <c r="Z52">
        <f>[1]!macd("000300.SH",A52,26,12,9,1,3,1)</f>
        <v>27.43601753895723</v>
      </c>
      <c r="AA52">
        <f>[1]!bbi("000300.SH",A52,3,"6","12","24","1",1)</f>
        <v>1990.5277708333333</v>
      </c>
      <c r="AB52">
        <f>[1]!dma("000300.SH",A52,"10","50",10,"1","1",1)</f>
        <v>41.078239999999823</v>
      </c>
      <c r="AC52">
        <f>[1]!mtm("000300.SH",A52,"6",6,"1","1",3)</f>
        <v>-772.52800000000002</v>
      </c>
      <c r="AD52">
        <f>[1]!priceosc("000300.SH",A52,"26","12","1",1)</f>
        <v>1.2929674093613821</v>
      </c>
      <c r="AE52">
        <f>[1]!sar("000300.SH",A52,4,"2","20","1",1)</f>
        <v>1934.6903399038963</v>
      </c>
      <c r="AF52">
        <f>[1]!trix("000300.SH",A52,12,"20","1","1",1)</f>
        <v>0.14133998346736751</v>
      </c>
      <c r="AG52">
        <f>[1]!s_techind_b3612("000300.SH",A52,1,1)</f>
        <v>11.845666666666375</v>
      </c>
      <c r="AH52">
        <f>[1]!bias("000300.SH",A52,12,1,1)</f>
        <v>3.1811377910418397</v>
      </c>
      <c r="AI52">
        <f>[1]!kdj("000300.SH",A52,9,3,3,1,1,1)</f>
        <v>86.281004026643927</v>
      </c>
      <c r="AJ52">
        <f>[1]!slowkd("000300.SH",A52,9,"3","3","5","1","1",1)</f>
        <v>86.196598491428418</v>
      </c>
      <c r="AK52">
        <f>[1]!rsi("000300.SH",A52,6,1,1)</f>
        <v>69.58723537259209</v>
      </c>
      <c r="AL52">
        <f>[1]!cci("000300.SH",A52,14,"1",1)</f>
        <v>101.912261516575</v>
      </c>
      <c r="AM52">
        <f>[1]!dpo("000300.SH",A52,20,"6","1","1",1)</f>
        <v>0</v>
      </c>
      <c r="AN52">
        <f>[1]!roc("000300.SH",A52,"12",6,"1","1",1)</f>
        <v>5.2560665044858581</v>
      </c>
      <c r="AO52">
        <f>[1]!vrsi("000300.SH",A52,6,1)</f>
        <v>16.254481833888292</v>
      </c>
      <c r="AP52">
        <f>[1]!si("000300.SH",A52,"1",1)</f>
        <v>-35.250862419811313</v>
      </c>
      <c r="AQ52">
        <f>[1]!srdm("000300.SH",A52,30,"1","1",1)</f>
        <v>0.75062167634980359</v>
      </c>
      <c r="AR52">
        <f>[1]!vroc("000300.SH",A52,12,1)</f>
        <v>0</v>
      </c>
      <c r="AS52">
        <f>[1]!wr("000300.SH",A52,14,"1",1)</f>
        <v>11.937236301464301</v>
      </c>
      <c r="AT52">
        <f>[1]!arbr("000300.SH",A52,26,"1","1",1)</f>
        <v>286.19924272097575</v>
      </c>
      <c r="AU52">
        <f>[1]!cr("000300.SH",A52,26,"1",1)</f>
        <v>120.72227435266345</v>
      </c>
      <c r="AV52">
        <f>[1]!psy("000300.SH",A52,12,"6","1","1",1)</f>
        <v>66.666666666666657</v>
      </c>
      <c r="AW52">
        <f>[1]!vr("000300.SH",A52,26,1)</f>
        <v>1.483142821619637</v>
      </c>
      <c r="AX52">
        <f>[1]!wad("000300.SH",A52,30,"1","1",1)</f>
        <v>5729.6949999999997</v>
      </c>
      <c r="AY52">
        <f>[1]!mfi("000300.SH",A52,14,"1",1)</f>
        <v>47.715121488598655</v>
      </c>
      <c r="AZ52">
        <f>[1]!obv("000300.SH",A52,"1","1",1)</f>
        <v>8820567022.7600002</v>
      </c>
      <c r="BA52">
        <f>[1]!pvt("000300.SH",A52,"1",1)</f>
        <v>12215965846.834898</v>
      </c>
      <c r="BB52">
        <f>[1]!sobv("000300.SH",A52,1)</f>
        <v>821186015194</v>
      </c>
      <c r="BC52">
        <f>[1]!wvad("000300.SH",A52,24,"6","1","1",1)</f>
        <v>145949095.26038235</v>
      </c>
      <c r="BD52">
        <f>[1]!bbiboll("000300.SH",A52,10,"3","1","1",1)</f>
        <v>1990.5277708333333</v>
      </c>
      <c r="BE52">
        <f>[1]!boll("000300.SH",A52,26,"2",1,1,1)</f>
        <v>1944.5415384615383</v>
      </c>
      <c r="BF52">
        <f>[1]!cdp("000300.SH",A52,"1","1",1)</f>
        <v>2037.5809999999999</v>
      </c>
      <c r="BG52">
        <f>[1]!env("000300.SH",A52,"14","1","1",1)</f>
        <v>2083.2127757142857</v>
      </c>
      <c r="BH52">
        <f>[1]!mike("000300.SH",A52,12,"1","1",1)</f>
        <v>2201.1713333333337</v>
      </c>
      <c r="BI52">
        <f>[1]!volumeratio("000300.SH",A52,5,1)</f>
        <v>0</v>
      </c>
      <c r="BJ52">
        <f>[1]!vma("000300.SH",A52,5,1)</f>
        <v>63138184.600000001</v>
      </c>
      <c r="BK52">
        <f>[1]!vmacd("000300.SH",A52,"12","26",9,"1",1)</f>
        <v>1670094.0030226326</v>
      </c>
      <c r="BL52">
        <f>[1]!vosc("000300.SH",A52,"12","26",1)</f>
        <v>10.848278960083949</v>
      </c>
      <c r="BM52">
        <f>[1]!tapi("000300.SH",A52,6,"1",1)</f>
        <v>25060986.506967299</v>
      </c>
      <c r="BN52">
        <f>[1]!vstd("000300.SH",A52,10,1)</f>
        <v>15223812.777937025</v>
      </c>
      <c r="BO52">
        <f>[1]!adtm("000300.SH",A52,23,"8","1","1",1)</f>
        <v>0.32541635082959758</v>
      </c>
      <c r="BP52">
        <f>[1]!mi("000300.SH",A52,12,"1","1",1)</f>
        <v>101.50399999999991</v>
      </c>
      <c r="BQ52">
        <f>[1]!s_techind_rc("000300.SH",A52,50,1)</f>
        <v>112.81252376065795</v>
      </c>
      <c r="BR52">
        <f>[1]!srmi("000300.SH",A52,9,"1",1)</f>
        <v>5.5097157351715671E-2</v>
      </c>
      <c r="BS52">
        <f>[1]!pwmi("000300.SH",A52,7,"1","1",1)</f>
        <v>1</v>
      </c>
      <c r="BT52">
        <f>[1]!prdstrong("000300.SH",A52,20,"1","1",1)</f>
        <v>0</v>
      </c>
      <c r="BU52">
        <f>[1]!prdweak("000300.SH",A52,20,"1","1",1)</f>
        <v>0</v>
      </c>
      <c r="BV52">
        <f>[1]!bottom("000300.SH",A52,125,"5","20","1","1",1)</f>
        <v>0.81692242114237001</v>
      </c>
      <c r="BW52">
        <f>[1]!atr("000300.SH",A52,14,"1","3",3)</f>
        <v>236.60400000000004</v>
      </c>
      <c r="BX52">
        <f>[1]!std("000300.SH",A52,26,"1",1)</f>
        <v>1.9805131208937878</v>
      </c>
      <c r="BY52">
        <f>[1]!vhf("000300.SH",A52,28,"1",1)</f>
        <v>0.30395675989708709</v>
      </c>
      <c r="BZ52">
        <f>[1]!volati("000300.SH",A52,10,"1",1)</f>
        <v>3.6555425069124703</v>
      </c>
      <c r="CA52" s="2">
        <f>[1]!s_mq_close("000300.SH",A52,3)</f>
        <v>2032.682</v>
      </c>
    </row>
    <row r="53" spans="1:79" x14ac:dyDescent="0.25">
      <c r="A53" s="1">
        <v>39872</v>
      </c>
      <c r="B53">
        <f>[1]!s_mq_open("000300.SH",A53,1)</f>
        <v>2052.4389999999999</v>
      </c>
      <c r="C53">
        <f>[1]!s_mq_close("000300.SH",A53,1)</f>
        <v>2140.489</v>
      </c>
      <c r="D53">
        <f>[1]!s_mq_high("000300.SH",A53,1)</f>
        <v>2470.623</v>
      </c>
      <c r="E53">
        <f>[1]!s_mq_low("000300.SH",A53,1)</f>
        <v>2029.7170000000001</v>
      </c>
      <c r="F53">
        <f t="shared" si="0"/>
        <v>1.203749782575755</v>
      </c>
      <c r="G53">
        <f t="shared" si="1"/>
        <v>0.98892926903065093</v>
      </c>
      <c r="H53">
        <f t="shared" si="5"/>
        <v>1.0429001787629255</v>
      </c>
      <c r="I53">
        <f t="shared" si="5"/>
        <v>1.1542329813421139</v>
      </c>
      <c r="J53">
        <f t="shared" si="3"/>
        <v>0.94824920847525962</v>
      </c>
      <c r="K53">
        <f t="shared" si="4"/>
        <v>1.217225357032532</v>
      </c>
      <c r="L53">
        <f>[1]!s_mq_volume("000300.SH",A53,1)</f>
        <v>223528565000</v>
      </c>
      <c r="M53">
        <f>[1]!s_mq_amount("000300.SH",A53,1)</f>
        <v>2128088369667</v>
      </c>
      <c r="N53">
        <f>[1]!s_mq_pctchange("000016.SH",A53)</f>
        <v>3.4933331079723962</v>
      </c>
      <c r="O53">
        <f>[1]!s_mq_pctchange("000906.SH",A53)</f>
        <v>5.8709552695383138</v>
      </c>
      <c r="P53">
        <f>[1]!s_mq_pctchange("000905.SH",A53)</f>
        <v>7.9919770589281347</v>
      </c>
      <c r="Q53">
        <f>[1]!s_val_pe_ttm("000300.SH",A53)</f>
        <v>14.85890007019043</v>
      </c>
      <c r="R53">
        <f>[1]!s_val_pb_lf("000300.SH",A53)</f>
        <v>2.3485000133514404</v>
      </c>
      <c r="S53">
        <v>49</v>
      </c>
      <c r="T53">
        <v>11</v>
      </c>
      <c r="U53">
        <v>18.209900000000001</v>
      </c>
      <c r="V53">
        <v>-4.47</v>
      </c>
      <c r="W53">
        <f>[1]!dmi("000300.SH",A53,14,6,1,3,2)</f>
        <v>32.704732468280227</v>
      </c>
      <c r="X53">
        <f>[1]!expma("000300.SH",A53,12,3,2)</f>
        <v>2116.2858131591361</v>
      </c>
      <c r="Y53">
        <f>[1]!ma("000300.SH",A53,5,3,1)</f>
        <v>2269.451</v>
      </c>
      <c r="Z53">
        <f>[1]!macd("000300.SH",A53,26,12,9,1,3,1)</f>
        <v>53.08095154256398</v>
      </c>
      <c r="AA53">
        <f>[1]!bbi("000300.SH",A53,3,"6","12","24","1",1)</f>
        <v>2261.8475416666665</v>
      </c>
      <c r="AB53">
        <f>[1]!dma("000300.SH",A53,"10","50",10,"1","1",1)</f>
        <v>230.5315999999998</v>
      </c>
      <c r="AC53">
        <f>[1]!mtm("000300.SH",A53,"6",6,"1","1",3)</f>
        <v>-251.15099999999984</v>
      </c>
      <c r="AD53">
        <f>[1]!priceosc("000300.SH",A53,"26","12","1",1)</f>
        <v>4.4232554194403733</v>
      </c>
      <c r="AE53">
        <f>[1]!sar("000300.SH",A53,4,"2","20","1",1)</f>
        <v>2402.4619231413958</v>
      </c>
      <c r="AF53">
        <f>[1]!trix("000300.SH",A53,12,"20","1","1",1)</f>
        <v>0.58133037262403764</v>
      </c>
      <c r="AG53">
        <f>[1]!s_techind_b3612("000300.SH",A53,1,1)</f>
        <v>-70.287500000000364</v>
      </c>
      <c r="AH53">
        <f>[1]!bias("000300.SH",A53,12,1,1)</f>
        <v>-7.7069644051606847</v>
      </c>
      <c r="AI53">
        <f>[1]!kdj("000300.SH",A53,9,3,3,1,1,1)</f>
        <v>22.5139250608254</v>
      </c>
      <c r="AJ53">
        <f>[1]!slowkd("000300.SH",A53,9,"3","3","5","1","1",1)</f>
        <v>26.486053201749215</v>
      </c>
      <c r="AK53">
        <f>[1]!rsi("000300.SH",A53,6,1,1)</f>
        <v>29.004363720288275</v>
      </c>
      <c r="AL53">
        <f>[1]!cci("000300.SH",A53,14,"1",1)</f>
        <v>-223.74674747708892</v>
      </c>
      <c r="AM53">
        <f>[1]!dpo("000300.SH",A53,20,"6","1","1",1)</f>
        <v>0</v>
      </c>
      <c r="AN53">
        <f>[1]!roc("000300.SH",A53,"12",6,"1","1",1)</f>
        <v>-8.178366102736085</v>
      </c>
      <c r="AO53">
        <f>[1]!vrsi("000300.SH",A53,6,1)</f>
        <v>38.588474754545473</v>
      </c>
      <c r="AP53">
        <f>[1]!si("000300.SH",A53,"1",1)</f>
        <v>-1931.8509314681714</v>
      </c>
      <c r="AQ53">
        <f>[1]!srdm("000300.SH",A53,30,"1","1",1)</f>
        <v>-0.59946768653710447</v>
      </c>
      <c r="AR53">
        <f>[1]!vroc("000300.SH",A53,12,1)</f>
        <v>0</v>
      </c>
      <c r="AS53">
        <f>[1]!wr("000300.SH",A53,14,"1",1)</f>
        <v>93.373722289160071</v>
      </c>
      <c r="AT53">
        <f>[1]!arbr("000300.SH",A53,26,"1","1",1)</f>
        <v>236.07712925462101</v>
      </c>
      <c r="AU53">
        <f>[1]!cr("000300.SH",A53,26,"1",1)</f>
        <v>135.45896070754992</v>
      </c>
      <c r="AV53">
        <f>[1]!psy("000300.SH",A53,12,"6","1","1",1)</f>
        <v>58.333333333333336</v>
      </c>
      <c r="AW53">
        <f>[1]!vr("000300.SH",A53,26,1)</f>
        <v>1.7208715770533789</v>
      </c>
      <c r="AX53">
        <f>[1]!wad("000300.SH",A53,30,"1","1",1)</f>
        <v>5999.0829999999987</v>
      </c>
      <c r="AY53">
        <f>[1]!mfi("000300.SH",A53,14,"1",1)</f>
        <v>41.94350562103093</v>
      </c>
      <c r="AZ53">
        <f>[1]!obv("000300.SH",A53,"1","1",1)</f>
        <v>9440537176.7600002</v>
      </c>
      <c r="BA53">
        <f>[1]!pvt("000300.SH",A53,"1",1)</f>
        <v>12804993255.274809</v>
      </c>
      <c r="BB53">
        <f>[1]!sobv("000300.SH",A53,1)</f>
        <v>861607524994</v>
      </c>
      <c r="BC53">
        <f>[1]!wvad("000300.SH",A53,24,"6","1","1",1)</f>
        <v>457608092.66276193</v>
      </c>
      <c r="BD53">
        <f>[1]!bbiboll("000300.SH",A53,10,"3","1","1",1)</f>
        <v>2261.8475416666665</v>
      </c>
      <c r="BE53">
        <f>[1]!boll("000300.SH",A53,26,"2",1,1,1)</f>
        <v>2216.6458076923077</v>
      </c>
      <c r="BF53">
        <f>[1]!cdp("000300.SH",A53,"1","1",1)</f>
        <v>2219.9662499999999</v>
      </c>
      <c r="BG53">
        <f>[1]!env("000300.SH",A53,"14","1","1",1)</f>
        <v>2459.8563671428574</v>
      </c>
      <c r="BH53">
        <f>[1]!mike("000300.SH",A53,12,"1","1",1)</f>
        <v>2179.1849999999999</v>
      </c>
      <c r="BI53">
        <f>[1]!volumeratio("000300.SH",A53,5,1)</f>
        <v>0</v>
      </c>
      <c r="BJ53">
        <f>[1]!vma("000300.SH",A53,5,1)</f>
        <v>106727457.2</v>
      </c>
      <c r="BK53">
        <f>[1]!vmacd("000300.SH",A53,"12","26",9,"1",1)</f>
        <v>6539201.4463914298</v>
      </c>
      <c r="BL53">
        <f>[1]!vosc("000300.SH",A53,"12","26",1)</f>
        <v>11.463523901261686</v>
      </c>
      <c r="BM53">
        <f>[1]!tapi("000300.SH",A53,6,"1",1)</f>
        <v>38570890.45597095</v>
      </c>
      <c r="BN53">
        <f>[1]!vstd("000300.SH",A53,10,1)</f>
        <v>22455597.641226947</v>
      </c>
      <c r="BO53">
        <f>[1]!adtm("000300.SH",A53,23,"8","1","1",1)</f>
        <v>0.45880145012203566</v>
      </c>
      <c r="BP53">
        <f>[1]!mi("000300.SH",A53,12,"1","1",1)</f>
        <v>-190.64899999999989</v>
      </c>
      <c r="BQ53">
        <f>[1]!s_techind_rc("000300.SH",A53,50,1)</f>
        <v>102.10342240219272</v>
      </c>
      <c r="BR53">
        <f>[1]!srmi("000300.SH",A53,9,"1",1)</f>
        <v>-0.13067586694256658</v>
      </c>
      <c r="BS53">
        <f>[1]!pwmi("000300.SH",A53,7,"1","1",1)</f>
        <v>1</v>
      </c>
      <c r="BT53">
        <f>[1]!prdstrong("000300.SH",A53,20,"1","1",1)</f>
        <v>0</v>
      </c>
      <c r="BU53">
        <f>[1]!prdweak("000300.SH",A53,20,"1","1",1)</f>
        <v>0</v>
      </c>
      <c r="BV53">
        <f>[1]!bottom("000300.SH",A53,125,"5","20","1","1",1)</f>
        <v>1.0097286226318485</v>
      </c>
      <c r="BW53">
        <f>[1]!atr("000300.SH",A53,14,"1","3",3)</f>
        <v>440.90599999999995</v>
      </c>
      <c r="BX53">
        <f>[1]!std("000300.SH",A53,26,"1",1)</f>
        <v>2.5022880759026247</v>
      </c>
      <c r="BY53">
        <f>[1]!vhf("000300.SH",A53,28,"1",1)</f>
        <v>0.39956450177585584</v>
      </c>
      <c r="BZ53">
        <f>[1]!volati("000300.SH",A53,10,"1",1)</f>
        <v>30.913372720957454</v>
      </c>
      <c r="CA53" s="2">
        <f>[1]!s_mq_close("000300.SH",A53,3)</f>
        <v>2140.489</v>
      </c>
    </row>
    <row r="54" spans="1:79" x14ac:dyDescent="0.25">
      <c r="A54" s="1">
        <v>39903</v>
      </c>
      <c r="B54">
        <f>[1]!s_mq_open("000300.SH",A54,1)</f>
        <v>2123.3670000000002</v>
      </c>
      <c r="C54">
        <f>[1]!s_mq_close("000300.SH",A54,1)</f>
        <v>2507.7890000000002</v>
      </c>
      <c r="D54">
        <f>[1]!s_mq_high("000300.SH",A54,1)</f>
        <v>2516.384</v>
      </c>
      <c r="E54">
        <f>[1]!s_mq_low("000300.SH",A54,1)</f>
        <v>2100.6439999999998</v>
      </c>
      <c r="F54">
        <f t="shared" si="0"/>
        <v>1.1850914137782116</v>
      </c>
      <c r="G54">
        <f t="shared" si="1"/>
        <v>0.98929859981811885</v>
      </c>
      <c r="H54">
        <f t="shared" si="5"/>
        <v>1.1810435972679241</v>
      </c>
      <c r="I54">
        <f t="shared" si="5"/>
        <v>1.0034273218360874</v>
      </c>
      <c r="J54">
        <f t="shared" si="3"/>
        <v>0.8376478244381802</v>
      </c>
      <c r="K54">
        <f t="shared" si="4"/>
        <v>1.1979107359457386</v>
      </c>
      <c r="L54">
        <f>[1]!s_mq_volume("000300.SH",A54,1)</f>
        <v>199414920900</v>
      </c>
      <c r="M54">
        <f>[1]!s_mq_amount("000300.SH",A54,1)</f>
        <v>2038636630187</v>
      </c>
      <c r="N54">
        <f>[1]!s_mq_pctchange("000016.SH",A54)</f>
        <v>14.966614531315759</v>
      </c>
      <c r="O54">
        <f>[1]!s_mq_pctchange("000906.SH",A54)</f>
        <v>17.893769970622753</v>
      </c>
      <c r="P54">
        <f>[1]!s_mq_pctchange("000905.SH",A54)</f>
        <v>20.570520933623349</v>
      </c>
      <c r="Q54">
        <f>[1]!s_val_pe_ttm("000300.SH",A54)</f>
        <v>17.888200759887695</v>
      </c>
      <c r="R54">
        <f>[1]!s_val_pb_lf("000300.SH",A54)</f>
        <v>2.5827999114990234</v>
      </c>
      <c r="S54">
        <v>52.4</v>
      </c>
      <c r="T54">
        <v>8.3000000000000007</v>
      </c>
      <c r="U54">
        <v>20.431699999999999</v>
      </c>
      <c r="V54">
        <v>-6</v>
      </c>
      <c r="W54">
        <f>[1]!dmi("000300.SH",A54,14,6,1,3,2)</f>
        <v>33.123240265013244</v>
      </c>
      <c r="X54">
        <f>[1]!expma("000300.SH",A54,12,3,2)</f>
        <v>2277.0969756906061</v>
      </c>
      <c r="Y54">
        <f>[1]!ma("000300.SH",A54,5,3,1)</f>
        <v>2474.4646000000002</v>
      </c>
      <c r="Z54">
        <f>[1]!macd("000300.SH",A54,26,12,9,1,3,1)</f>
        <v>72.627411299311461</v>
      </c>
      <c r="AA54">
        <f>[1]!bbi("000300.SH",A54,3,"6","12","24","1",1)</f>
        <v>2422.8410937500003</v>
      </c>
      <c r="AB54">
        <f>[1]!dma("000300.SH",A54,"10","50",10,"1","1",1)</f>
        <v>181.18038000000024</v>
      </c>
      <c r="AC54">
        <f>[1]!mtm("000300.SH",A54,"6",6,"1","1",3)</f>
        <v>264.13200000000006</v>
      </c>
      <c r="AD54">
        <f>[1]!priceosc("000300.SH",A54,"26","12","1",1)</f>
        <v>4.0499935748878739</v>
      </c>
      <c r="AE54">
        <f>[1]!sar("000300.SH",A54,4,"2","20","1",1)</f>
        <v>2378.0325235871087</v>
      </c>
      <c r="AF54">
        <f>[1]!trix("000300.SH",A54,12,"20","1","1",1)</f>
        <v>0.40980123328088663</v>
      </c>
      <c r="AG54">
        <f>[1]!s_techind_b3612("000300.SH",A54,1,1)</f>
        <v>26.384666666665908</v>
      </c>
      <c r="AH54">
        <f>[1]!bias("000300.SH",A54,12,1,1)</f>
        <v>4.0483813126992878</v>
      </c>
      <c r="AI54">
        <f>[1]!kdj("000300.SH",A54,9,3,3,1,1,1)</f>
        <v>90.322439437557009</v>
      </c>
      <c r="AJ54">
        <f>[1]!slowkd("000300.SH",A54,9,"3","3","5","1","1",1)</f>
        <v>90.288355029707574</v>
      </c>
      <c r="AK54">
        <f>[1]!rsi("000300.SH",A54,6,1,1)</f>
        <v>74.457427943934036</v>
      </c>
      <c r="AL54">
        <f>[1]!cci("000300.SH",A54,14,"1",1)</f>
        <v>82.263545108797345</v>
      </c>
      <c r="AM54">
        <f>[1]!dpo("000300.SH",A54,20,"6","1","1",1)</f>
        <v>82.247363636363843</v>
      </c>
      <c r="AN54">
        <f>[1]!roc("000300.SH",A54,"12",6,"1","1",1)</f>
        <v>13.710165220080336</v>
      </c>
      <c r="AO54">
        <f>[1]!vrsi("000300.SH",A54,6,1)</f>
        <v>39.836096708052644</v>
      </c>
      <c r="AP54">
        <f>[1]!si("000300.SH",A54,"1",1)</f>
        <v>532.59700071263649</v>
      </c>
      <c r="AQ54">
        <f>[1]!srdm("000300.SH",A54,30,"1","1",1)</f>
        <v>0.6454340961843511</v>
      </c>
      <c r="AR54">
        <f>[1]!vroc("000300.SH",A54,12,1)</f>
        <v>76.509413459222571</v>
      </c>
      <c r="AS54">
        <f>[1]!wr("000300.SH",A54,14,"1",1)</f>
        <v>2.3889200802698825</v>
      </c>
      <c r="AT54">
        <f>[1]!arbr("000300.SH",A54,26,"1","1",1)</f>
        <v>225.05684678637198</v>
      </c>
      <c r="AU54">
        <f>[1]!cr("000300.SH",A54,26,"1",1)</f>
        <v>114.46347731108715</v>
      </c>
      <c r="AV54">
        <f>[1]!psy("000300.SH",A54,12,"6","1","1",1)</f>
        <v>75</v>
      </c>
      <c r="AW54">
        <f>[1]!vr("000300.SH",A54,26,1)</f>
        <v>0.70757151059892565</v>
      </c>
      <c r="AX54">
        <f>[1]!wad("000300.SH",A54,30,"1","1",1)</f>
        <v>6379.0069999999996</v>
      </c>
      <c r="AY54">
        <f>[1]!mfi("000300.SH",A54,14,"1",1)</f>
        <v>58.245555770914251</v>
      </c>
      <c r="AZ54">
        <f>[1]!obv("000300.SH",A54,"1","1",1)</f>
        <v>9997335073.7600002</v>
      </c>
      <c r="BA54">
        <f>[1]!pvt("000300.SH",A54,"1",1)</f>
        <v>14587280170.72657</v>
      </c>
      <c r="BB54">
        <f>[1]!sobv("000300.SH",A54,1)</f>
        <v>862609991894</v>
      </c>
      <c r="BC54">
        <f>[1]!wvad("000300.SH",A54,24,"6","1","1",1)</f>
        <v>265808690.01461449</v>
      </c>
      <c r="BD54">
        <f>[1]!bbiboll("000300.SH",A54,10,"3","1","1",1)</f>
        <v>2422.8410937500003</v>
      </c>
      <c r="BE54">
        <f>[1]!boll("000300.SH",A54,26,"2",1,1,1)</f>
        <v>2312.6008076923076</v>
      </c>
      <c r="BF54">
        <f>[1]!cdp("000300.SH",A54,"1","1",1)</f>
        <v>2487.1197499999998</v>
      </c>
      <c r="BG54">
        <f>[1]!env("000300.SH",A54,"14","1","1",1)</f>
        <v>2524.5939742857149</v>
      </c>
      <c r="BH54">
        <f>[1]!mike("000300.SH",A54,12,"1","1",1)</f>
        <v>2779.4550000000004</v>
      </c>
      <c r="BI54">
        <f>[1]!volumeratio("000300.SH",A54,5,1)</f>
        <v>0.86692014198093204</v>
      </c>
      <c r="BJ54">
        <f>[1]!vma("000300.SH",A54,5,1)</f>
        <v>106809615</v>
      </c>
      <c r="BK54">
        <f>[1]!vmacd("000300.SH",A54,"12","26",9,"1",1)</f>
        <v>4329650.560988483</v>
      </c>
      <c r="BL54">
        <f>[1]!vosc("000300.SH",A54,"12","26",1)</f>
        <v>7.9613127010402156</v>
      </c>
      <c r="BM54">
        <f>[1]!tapi("000300.SH",A54,6,"1",1)</f>
        <v>44931165.627358347</v>
      </c>
      <c r="BN54">
        <f>[1]!vstd("000300.SH",A54,10,1)</f>
        <v>12929185.81704543</v>
      </c>
      <c r="BO54">
        <f>[1]!adtm("000300.SH",A54,23,"8","1","1",1)</f>
        <v>0.7547938603229789</v>
      </c>
      <c r="BP54">
        <f>[1]!mi("000300.SH",A54,12,"1","1",1)</f>
        <v>302.36700000000019</v>
      </c>
      <c r="BQ54">
        <f>[1]!s_techind_rc("000300.SH",A54,50,1)</f>
        <v>133.66427084749105</v>
      </c>
      <c r="BR54">
        <f>[1]!srmi("000300.SH",A54,9,"1",1)</f>
        <v>6.9837215172408901E-2</v>
      </c>
      <c r="BS54">
        <f>[1]!pwmi("000300.SH",A54,7,"1","1",1)</f>
        <v>1</v>
      </c>
      <c r="BT54">
        <f>[1]!prdstrong("000300.SH",A54,20,"1","1",1)</f>
        <v>0</v>
      </c>
      <c r="BU54">
        <f>[1]!prdweak("000300.SH",A54,20,"1","1",1)</f>
        <v>0.16666666666666666</v>
      </c>
      <c r="BV54">
        <f>[1]!bottom("000300.SH",A54,125,"5","20","1","1",1)</f>
        <v>1.1334989285018506</v>
      </c>
      <c r="BW54">
        <f>[1]!atr("000300.SH",A54,14,"1","3",3)</f>
        <v>415.74000000000024</v>
      </c>
      <c r="BX54">
        <f>[1]!std("000300.SH",A54,26,"1",1)</f>
        <v>2.5197690169232905</v>
      </c>
      <c r="BY54">
        <f>[1]!vhf("000300.SH",A54,28,"1",1)</f>
        <v>0.30356751753178884</v>
      </c>
      <c r="BZ54">
        <f>[1]!volati("000300.SH",A54,10,"1",1)</f>
        <v>-18.965237192931781</v>
      </c>
      <c r="CA54" s="2">
        <f>[1]!s_mq_close("000300.SH",A54,3)</f>
        <v>2507.7890000000002</v>
      </c>
    </row>
    <row r="55" spans="1:79" x14ac:dyDescent="0.25">
      <c r="A55" s="1">
        <v>39933</v>
      </c>
      <c r="B55">
        <f>[1]!s_mq_open("000300.SH",A55,1)</f>
        <v>2519.886</v>
      </c>
      <c r="C55">
        <f>[1]!s_mq_close("000300.SH",A55,1)</f>
        <v>2622.9259999999999</v>
      </c>
      <c r="D55">
        <f>[1]!s_mq_high("000300.SH",A55,1)</f>
        <v>2713.3049999999998</v>
      </c>
      <c r="E55">
        <f>[1]!s_mq_low("000300.SH",A55,1)</f>
        <v>2457.4229999999998</v>
      </c>
      <c r="F55">
        <f t="shared" si="0"/>
        <v>1.0767570437710277</v>
      </c>
      <c r="G55">
        <f t="shared" si="1"/>
        <v>0.97521197387500858</v>
      </c>
      <c r="H55">
        <f t="shared" si="5"/>
        <v>1.0408907387080208</v>
      </c>
      <c r="I55">
        <f t="shared" si="5"/>
        <v>1.0344573198023885</v>
      </c>
      <c r="J55">
        <f t="shared" si="3"/>
        <v>0.93690138417934776</v>
      </c>
      <c r="K55">
        <f t="shared" si="4"/>
        <v>1.1041261516637551</v>
      </c>
      <c r="L55">
        <f>[1]!s_mq_volume("000300.SH",A55,1)</f>
        <v>212607166400</v>
      </c>
      <c r="M55">
        <f>[1]!s_mq_amount("000300.SH",A55,1)</f>
        <v>2334650759701</v>
      </c>
      <c r="N55">
        <f>[1]!s_mq_pctchange("000016.SH",A55)</f>
        <v>3.5743164980221565</v>
      </c>
      <c r="O55">
        <f>[1]!s_mq_pctchange("000906.SH",A55)</f>
        <v>4.8803334939420573</v>
      </c>
      <c r="P55">
        <f>[1]!s_mq_pctchange("000905.SH",A55)</f>
        <v>5.9053342886791427</v>
      </c>
      <c r="Q55">
        <f>[1]!s_val_pe_ttm("000300.SH",A55)</f>
        <v>22.939899444580078</v>
      </c>
      <c r="R55">
        <f>[1]!s_val_pb_lf("000300.SH",A55)</f>
        <v>2.614799976348877</v>
      </c>
      <c r="S55">
        <v>53.5</v>
      </c>
      <c r="T55">
        <v>7.3</v>
      </c>
      <c r="U55">
        <v>20.916799999999999</v>
      </c>
      <c r="V55">
        <v>-6.6</v>
      </c>
      <c r="W55">
        <f>[1]!dmi("000300.SH",A55,14,6,1,3,2)</f>
        <v>33.604848727709879</v>
      </c>
      <c r="X55">
        <f>[1]!expma("000300.SH",A55,12,3,2)</f>
        <v>2444.5834133261869</v>
      </c>
      <c r="Y55">
        <f>[1]!ma("000300.SH",A55,5,3,1)</f>
        <v>2566.6014000000005</v>
      </c>
      <c r="Z55">
        <f>[1]!macd("000300.SH",A55,26,12,9,1,3,1)</f>
        <v>40.856675742207699</v>
      </c>
      <c r="AA55">
        <f>[1]!bbi("000300.SH",A55,3,"6","12","24","1",1)</f>
        <v>2589.6079479166665</v>
      </c>
      <c r="AB55">
        <f>[1]!dma("000300.SH",A55,"10","50",10,"1","1",1)</f>
        <v>167.87332000000015</v>
      </c>
      <c r="AC55">
        <f>[1]!mtm("000300.SH",A55,"6",6,"1","1",3)</f>
        <v>959.26599999999985</v>
      </c>
      <c r="AD55">
        <f>[1]!priceosc("000300.SH",A55,"26","12","1",1)</f>
        <v>1.5803571439941055</v>
      </c>
      <c r="AE55">
        <f>[1]!sar("000300.SH",A55,4,"2","20","1",1)</f>
        <v>2691.5268419839999</v>
      </c>
      <c r="AF55">
        <f>[1]!trix("000300.SH",A55,12,"20","1","1",1)</f>
        <v>0.27389679459225008</v>
      </c>
      <c r="AG55">
        <f>[1]!s_techind_b3612("000300.SH",A55,1,1)</f>
        <v>11.180500000000393</v>
      </c>
      <c r="AH55">
        <f>[1]!bias("000300.SH",A55,12,1,1)</f>
        <v>0.20491075220496197</v>
      </c>
      <c r="AI55">
        <f>[1]!kdj("000300.SH",A55,9,3,3,1,1,1)</f>
        <v>42.926139359886633</v>
      </c>
      <c r="AJ55">
        <f>[1]!slowkd("000300.SH",A55,9,"3","3","5","1","1",1)</f>
        <v>26.511758801575429</v>
      </c>
      <c r="AK55">
        <f>[1]!rsi("000300.SH",A55,6,1,1)</f>
        <v>57.748968629186514</v>
      </c>
      <c r="AL55">
        <f>[1]!cci("000300.SH",A55,14,"1",1)</f>
        <v>1.5958996921596555</v>
      </c>
      <c r="AM55">
        <f>[1]!dpo("000300.SH",A55,20,"6","1","1",1)</f>
        <v>11.675272727272841</v>
      </c>
      <c r="AN55">
        <f>[1]!roc("000300.SH",A55,"12",6,"1","1",1)</f>
        <v>-2.0152625900678074</v>
      </c>
      <c r="AO55">
        <f>[1]!vrsi("000300.SH",A55,6,1)</f>
        <v>29.065572328168621</v>
      </c>
      <c r="AP55">
        <f>[1]!si("000300.SH",A55,"1",1)</f>
        <v>403.22573444967958</v>
      </c>
      <c r="AQ55">
        <f>[1]!srdm("000300.SH",A55,30,"1","1",1)</f>
        <v>-0.32780346155878948</v>
      </c>
      <c r="AR55">
        <f>[1]!vroc("000300.SH",A55,12,1)</f>
        <v>-22.338369723648121</v>
      </c>
      <c r="AS55">
        <f>[1]!wr("000300.SH",A55,14,"1",1)</f>
        <v>39.726509100978895</v>
      </c>
      <c r="AT55">
        <f>[1]!arbr("000300.SH",A55,26,"1","1",1)</f>
        <v>243.60097801848525</v>
      </c>
      <c r="AU55">
        <f>[1]!cr("000300.SH",A55,26,"1",1)</f>
        <v>133.68855127611198</v>
      </c>
      <c r="AV55">
        <f>[1]!psy("000300.SH",A55,12,"6","1","1",1)</f>
        <v>58.333333333333336</v>
      </c>
      <c r="AW55">
        <f>[1]!vr("000300.SH",A55,26,1)</f>
        <v>1.5503883273696848</v>
      </c>
      <c r="AX55">
        <f>[1]!wad("000300.SH",A55,30,"1","1",1)</f>
        <v>6629.7139999999981</v>
      </c>
      <c r="AY55">
        <f>[1]!mfi("000300.SH",A55,14,"1",1)</f>
        <v>57.175362367351042</v>
      </c>
      <c r="AZ55">
        <f>[1]!obv("000300.SH",A55,"1","1",1)</f>
        <v>10719118453.76</v>
      </c>
      <c r="BA55">
        <f>[1]!pvt("000300.SH",A55,"1",1)</f>
        <v>15113736642.581902</v>
      </c>
      <c r="BB55">
        <f>[1]!sobv("000300.SH",A55,1)</f>
        <v>931679457694</v>
      </c>
      <c r="BC55">
        <f>[1]!wvad("000300.SH",A55,24,"6","1","1",1)</f>
        <v>393898954.5132997</v>
      </c>
      <c r="BD55">
        <f>[1]!bbiboll("000300.SH",A55,10,"3","1","1",1)</f>
        <v>2589.6079479166665</v>
      </c>
      <c r="BE55">
        <f>[1]!boll("000300.SH",A55,26,"2",1,1,1)</f>
        <v>2576.1954999999998</v>
      </c>
      <c r="BF55">
        <f>[1]!cdp("000300.SH",A55,"1","1",1)</f>
        <v>2585.1727499999997</v>
      </c>
      <c r="BG55">
        <f>[1]!env("000300.SH",A55,"14","1","1",1)</f>
        <v>2782.0561628571427</v>
      </c>
      <c r="BH55">
        <f>[1]!mike("000300.SH",A55,12,"1","1",1)</f>
        <v>2759.1279999999992</v>
      </c>
      <c r="BI55">
        <f>[1]!volumeratio("000300.SH",A55,5,1)</f>
        <v>1.1676701957218449</v>
      </c>
      <c r="BJ55">
        <f>[1]!vma("000300.SH",A55,5,1)</f>
        <v>74471939.200000003</v>
      </c>
      <c r="BK55">
        <f>[1]!vmacd("000300.SH",A55,"12","26",9,"1",1)</f>
        <v>-6408542.9449141119</v>
      </c>
      <c r="BL55">
        <f>[1]!vosc("000300.SH",A55,"12","26",1)</f>
        <v>-8.9098078593139913</v>
      </c>
      <c r="BM55">
        <f>[1]!tapi("000300.SH",A55,6,"1",1)</f>
        <v>39112405.564083181</v>
      </c>
      <c r="BN55">
        <f>[1]!vstd("000300.SH",A55,10,1)</f>
        <v>19261228.850155674</v>
      </c>
      <c r="BO55">
        <f>[1]!adtm("000300.SH",A55,23,"8","1","1",1)</f>
        <v>0.60217165266715389</v>
      </c>
      <c r="BP55">
        <f>[1]!mi("000300.SH",A55,12,"1","1",1)</f>
        <v>-53.945999999999913</v>
      </c>
      <c r="BQ55">
        <f>[1]!s_techind_rc("000300.SH",A55,50,1)</f>
        <v>115.2507444494194</v>
      </c>
      <c r="BR55">
        <f>[1]!srmi("000300.SH",A55,9,"1",1)</f>
        <v>-1.0474627182119634E-2</v>
      </c>
      <c r="BS55">
        <f>[1]!pwmi("000300.SH",A55,7,"1","1",1)</f>
        <v>0.8571428571428571</v>
      </c>
      <c r="BT55">
        <f>[1]!prdstrong("000300.SH",A55,20,"1","1",1)</f>
        <v>0.125</v>
      </c>
      <c r="BU55">
        <f>[1]!prdweak("000300.SH",A55,20,"1","1",1)</f>
        <v>0</v>
      </c>
      <c r="BV55">
        <f>[1]!bottom("000300.SH",A55,125,"5","20","1","1",1)</f>
        <v>1.341356232865667</v>
      </c>
      <c r="BW55">
        <f>[1]!atr("000300.SH",A55,14,"1","3",3)</f>
        <v>255.88200000000006</v>
      </c>
      <c r="BX55">
        <f>[1]!std("000300.SH",A55,26,"1",1)</f>
        <v>1.9147055514172207</v>
      </c>
      <c r="BY55">
        <f>[1]!vhf("000300.SH",A55,28,"1",1)</f>
        <v>0.28469413549039424</v>
      </c>
      <c r="BZ55">
        <f>[1]!volati("000300.SH",A55,10,"1",1)</f>
        <v>9.9313943950186943</v>
      </c>
      <c r="CA55" s="2">
        <f>[1]!s_mq_close("000300.SH",A55,3)</f>
        <v>2622.9259999999999</v>
      </c>
    </row>
    <row r="56" spans="1:79" x14ac:dyDescent="0.25">
      <c r="A56" s="1">
        <v>39964</v>
      </c>
      <c r="B56">
        <f>[1]!s_mq_open("000300.SH",A56,1)</f>
        <v>2635.1289999999999</v>
      </c>
      <c r="C56">
        <f>[1]!s_mq_close("000300.SH",A56,1)</f>
        <v>2759.712</v>
      </c>
      <c r="D56">
        <f>[1]!s_mq_high("000300.SH",A56,1)</f>
        <v>2849.6350000000002</v>
      </c>
      <c r="E56">
        <f>[1]!s_mq_low("000300.SH",A56,1)</f>
        <v>2632.3029999999999</v>
      </c>
      <c r="F56">
        <f t="shared" si="0"/>
        <v>1.0814024664447168</v>
      </c>
      <c r="G56">
        <f t="shared" si="1"/>
        <v>0.99892756673392458</v>
      </c>
      <c r="H56">
        <f t="shared" si="5"/>
        <v>1.0472777613543778</v>
      </c>
      <c r="I56">
        <f t="shared" si="5"/>
        <v>1.032584197191591</v>
      </c>
      <c r="J56">
        <f t="shared" si="3"/>
        <v>0.953832501362461</v>
      </c>
      <c r="K56">
        <f t="shared" si="4"/>
        <v>1.0825634434941571</v>
      </c>
      <c r="L56">
        <f>[1]!s_mq_volume("000300.SH",A56,1)</f>
        <v>163050444800</v>
      </c>
      <c r="M56">
        <f>[1]!s_mq_amount("000300.SH",A56,1)</f>
        <v>1876705794892</v>
      </c>
      <c r="N56">
        <f>[1]!s_mq_pctchange("000016.SH",A56)</f>
        <v>5.0422007701640625</v>
      </c>
      <c r="O56">
        <f>[1]!s_mq_pctchange("000906.SH",A56)</f>
        <v>5.4285380558994456</v>
      </c>
      <c r="P56">
        <f>[1]!s_mq_pctchange("000905.SH",A56)</f>
        <v>6.1736099567852865</v>
      </c>
      <c r="Q56">
        <f>[1]!s_val_pe_ttm("000300.SH",A56)</f>
        <v>24.319400787353516</v>
      </c>
      <c r="R56">
        <f>[1]!s_val_pb_lf("000300.SH",A56)</f>
        <v>2.7741000652313232</v>
      </c>
      <c r="S56">
        <v>53.1</v>
      </c>
      <c r="T56">
        <v>8.9</v>
      </c>
      <c r="U56">
        <v>22.762899999999998</v>
      </c>
      <c r="V56">
        <v>-7.2</v>
      </c>
      <c r="W56">
        <f>[1]!dmi("000300.SH",A56,14,6,1,3,2)</f>
        <v>25.372770202234406</v>
      </c>
      <c r="X56">
        <f>[1]!expma("000300.SH",A56,12,3,2)</f>
        <v>2602.4522699663421</v>
      </c>
      <c r="Y56">
        <f>[1]!ma("000300.SH",A56,5,3,1)</f>
        <v>2744.5758000000001</v>
      </c>
      <c r="Z56">
        <f>[1]!macd("000300.SH",A56,26,12,9,1,3,1)</f>
        <v>42.363682042399432</v>
      </c>
      <c r="AA56">
        <f>[1]!bbi("000300.SH",A56,3,"6","12","24","1",1)</f>
        <v>2750.5003229166668</v>
      </c>
      <c r="AB56">
        <f>[1]!dma("000300.SH",A56,"10","50",10,"1","1",1)</f>
        <v>154.40531999999939</v>
      </c>
      <c r="AC56">
        <f>[1]!mtm("000300.SH",A56,"6",6,"1","1",3)</f>
        <v>929.78800000000001</v>
      </c>
      <c r="AD56">
        <f>[1]!priceosc("000300.SH",A56,"26","12","1",1)</f>
        <v>2.4536370691725531</v>
      </c>
      <c r="AE56">
        <f>[1]!sar("000300.SH",A56,4,"2","20","1",1)</f>
        <v>2833.5603259520003</v>
      </c>
      <c r="AF56">
        <f>[1]!trix("000300.SH",A56,12,"20","1","1",1)</f>
        <v>0.27325784175525192</v>
      </c>
      <c r="AG56">
        <f>[1]!s_techind_b3612("000300.SH",A56,1,1)</f>
        <v>-11.89333333333343</v>
      </c>
      <c r="AH56">
        <f>[1]!bias("000300.SH",A56,12,1,1)</f>
        <v>-0.78237011133279766</v>
      </c>
      <c r="AI56">
        <f>[1]!kdj("000300.SH",A56,9,3,3,1,1,1)</f>
        <v>43.906834007697377</v>
      </c>
      <c r="AJ56">
        <f>[1]!slowkd("000300.SH",A56,9,"3","3","5","1","1",1)</f>
        <v>35.615008761126326</v>
      </c>
      <c r="AK56">
        <f>[1]!rsi("000300.SH",A56,6,1,1)</f>
        <v>50.312950289512315</v>
      </c>
      <c r="AL56">
        <f>[1]!cci("000300.SH",A56,14,"1",1)</f>
        <v>-67.61921698308295</v>
      </c>
      <c r="AM56">
        <f>[1]!dpo("000300.SH",A56,20,"6","1","1",1)</f>
        <v>0</v>
      </c>
      <c r="AN56">
        <f>[1]!roc("000300.SH",A56,"12",6,"1","1",1)</f>
        <v>1.2620921757330228</v>
      </c>
      <c r="AO56">
        <f>[1]!vrsi("000300.SH",A56,6,1)</f>
        <v>62.028574745726203</v>
      </c>
      <c r="AP56">
        <f>[1]!si("000300.SH",A56,"1",1)</f>
        <v>197.83369112534513</v>
      </c>
      <c r="AQ56">
        <f>[1]!srdm("000300.SH",A56,30,"1","1",1)</f>
        <v>-0.35527979416627686</v>
      </c>
      <c r="AR56">
        <f>[1]!vroc("000300.SH",A56,12,1)</f>
        <v>0</v>
      </c>
      <c r="AS56">
        <f>[1]!wr("000300.SH",A56,14,"1",1)</f>
        <v>51.576139948379719</v>
      </c>
      <c r="AT56">
        <f>[1]!arbr("000300.SH",A56,26,"1","1",1)</f>
        <v>227.00045013181378</v>
      </c>
      <c r="AU56">
        <f>[1]!cr("000300.SH",A56,26,"1",1)</f>
        <v>107.07272806650448</v>
      </c>
      <c r="AV56">
        <f>[1]!psy("000300.SH",A56,12,"6","1","1",1)</f>
        <v>58.333333333333336</v>
      </c>
      <c r="AW56">
        <f>[1]!vr("000300.SH",A56,26,1)</f>
        <v>1.4904439334451116</v>
      </c>
      <c r="AX56">
        <f>[1]!wad("000300.SH",A56,30,"1","1",1)</f>
        <v>6947.3569999999991</v>
      </c>
      <c r="AY56">
        <f>[1]!mfi("000300.SH",A56,14,"1",1)</f>
        <v>40.144356963742837</v>
      </c>
      <c r="AZ56">
        <f>[1]!obv("000300.SH",A56,"1","1",1)</f>
        <v>11319036073.76</v>
      </c>
      <c r="BA56">
        <f>[1]!pvt("000300.SH",A56,"1",1)</f>
        <v>15614635228.343557</v>
      </c>
      <c r="BB56">
        <f>[1]!sobv("000300.SH",A56,1)</f>
        <v>962629625094</v>
      </c>
      <c r="BC56">
        <f>[1]!wvad("000300.SH",A56,24,"6","1","1",1)</f>
        <v>265749169.0542289</v>
      </c>
      <c r="BD56">
        <f>[1]!bbiboll("000300.SH",A56,10,"3","1","1",1)</f>
        <v>2750.5003229166668</v>
      </c>
      <c r="BE56">
        <f>[1]!boll("000300.SH",A56,26,"2",1,1,1)</f>
        <v>2713.2261538461539</v>
      </c>
      <c r="BF56">
        <f>[1]!cdp("000300.SH",A56,"1","1",1)</f>
        <v>2730.223</v>
      </c>
      <c r="BG56">
        <f>[1]!env("000300.SH",A56,"14","1","1",1)</f>
        <v>2944.6963542857143</v>
      </c>
      <c r="BH56">
        <f>[1]!mike("000300.SH",A56,12,"1","1",1)</f>
        <v>2820.7836666666672</v>
      </c>
      <c r="BI56">
        <f>[1]!volumeratio("000300.SH",A56,5,1)</f>
        <v>0</v>
      </c>
      <c r="BJ56">
        <f>[1]!vma("000300.SH",A56,5,1)</f>
        <v>72283746.799999997</v>
      </c>
      <c r="BK56">
        <f>[1]!vmacd("000300.SH",A56,"12","26",9,"1",1)</f>
        <v>-7413604.9791007712</v>
      </c>
      <c r="BL56">
        <f>[1]!vosc("000300.SH",A56,"12","26",1)</f>
        <v>-10.736677352472391</v>
      </c>
      <c r="BM56">
        <f>[1]!tapi("000300.SH",A56,6,"1",1)</f>
        <v>29853526.719662126</v>
      </c>
      <c r="BN56">
        <f>[1]!vstd("000300.SH",A56,10,1)</f>
        <v>11330228.687767798</v>
      </c>
      <c r="BO56">
        <f>[1]!adtm("000300.SH",A56,23,"8","1","1",1)</f>
        <v>0.65825747425933112</v>
      </c>
      <c r="BP56">
        <f>[1]!mi("000300.SH",A56,12,"1","1",1)</f>
        <v>34.396000000000186</v>
      </c>
      <c r="BQ56">
        <f>[1]!s_techind_rc("000300.SH",A56,50,1)</f>
        <v>123.11272145873464</v>
      </c>
      <c r="BR56">
        <f>[1]!srmi("000300.SH",A56,9,"1",1)</f>
        <v>-1.1775777170855735E-2</v>
      </c>
      <c r="BS56">
        <f>[1]!pwmi("000300.SH",A56,7,"1","1",1)</f>
        <v>0.8571428571428571</v>
      </c>
      <c r="BT56">
        <f>[1]!prdstrong("000300.SH",A56,20,"1","1",1)</f>
        <v>0.22222222222222221</v>
      </c>
      <c r="BU56">
        <f>[1]!prdweak("000300.SH",A56,20,"1","1",1)</f>
        <v>0</v>
      </c>
      <c r="BV56">
        <f>[1]!bottom("000300.SH",A56,125,"5","20","1","1",1)</f>
        <v>1.4803921568627452</v>
      </c>
      <c r="BW56">
        <f>[1]!atr("000300.SH",A56,14,"1","3",3)</f>
        <v>226.70900000000029</v>
      </c>
      <c r="BX56">
        <f>[1]!std("000300.SH",A56,26,"1",1)</f>
        <v>1.6967605222090918</v>
      </c>
      <c r="BY56">
        <f>[1]!vhf("000300.SH",A56,28,"1",1)</f>
        <v>0.32546021679288356</v>
      </c>
      <c r="BZ56">
        <f>[1]!volati("000300.SH",A56,10,"1",1)</f>
        <v>-19.738789212592213</v>
      </c>
      <c r="CA56" s="2">
        <f>[1]!s_mq_close("000300.SH",A56,3)</f>
        <v>2759.712</v>
      </c>
    </row>
    <row r="57" spans="1:79" x14ac:dyDescent="0.25">
      <c r="A57" s="1">
        <v>39994</v>
      </c>
      <c r="B57">
        <f>[1]!s_mq_open("000300.SH",A57,1)</f>
        <v>2798.9270000000001</v>
      </c>
      <c r="C57">
        <f>[1]!s_mq_close("000300.SH",A57,1)</f>
        <v>3166.4740000000002</v>
      </c>
      <c r="D57">
        <f>[1]!s_mq_high("000300.SH",A57,1)</f>
        <v>3195.7159999999999</v>
      </c>
      <c r="E57">
        <f>[1]!s_mq_low("000300.SH",A57,1)</f>
        <v>2798.9270000000001</v>
      </c>
      <c r="F57">
        <f t="shared" si="0"/>
        <v>1.1417646833947437</v>
      </c>
      <c r="G57">
        <f t="shared" si="1"/>
        <v>1</v>
      </c>
      <c r="H57">
        <f t="shared" si="5"/>
        <v>1.1313171083061473</v>
      </c>
      <c r="I57">
        <f t="shared" si="5"/>
        <v>1.0092348776588722</v>
      </c>
      <c r="J57">
        <f t="shared" si="3"/>
        <v>0.88392546409665762</v>
      </c>
      <c r="K57">
        <f t="shared" si="4"/>
        <v>1.1417646833947437</v>
      </c>
      <c r="L57">
        <f>[1]!s_mq_volume("000300.SH",A57,1)</f>
        <v>209525466100</v>
      </c>
      <c r="M57">
        <f>[1]!s_mq_amount("000300.SH",A57,1)</f>
        <v>2543414197192</v>
      </c>
      <c r="N57">
        <f>[1]!s_mq_pctchange("000016.SH",A57)</f>
        <v>19.566008883710762</v>
      </c>
      <c r="O57">
        <f>[1]!s_mq_pctchange("000906.SH",A57)</f>
        <v>12.631373560478853</v>
      </c>
      <c r="P57">
        <f>[1]!s_mq_pctchange("000905.SH",A57)</f>
        <v>5.3563777257207512</v>
      </c>
      <c r="Q57">
        <f>[1]!s_val_pe_ttm("000300.SH",A57)</f>
        <v>28.02239990234375</v>
      </c>
      <c r="R57">
        <f>[1]!s_val_pb_lf("000300.SH",A57)</f>
        <v>3.2974998950958252</v>
      </c>
      <c r="S57">
        <v>53.2</v>
      </c>
      <c r="T57">
        <v>10.7</v>
      </c>
      <c r="U57">
        <v>23.304099999999998</v>
      </c>
      <c r="V57">
        <v>-7.8</v>
      </c>
      <c r="W57">
        <f>[1]!dmi("000300.SH",A57,14,6,1,3,2)</f>
        <v>42.200471813000625</v>
      </c>
      <c r="X57">
        <f>[1]!expma("000300.SH",A57,12,3,2)</f>
        <v>2865.1807103240553</v>
      </c>
      <c r="Y57">
        <f>[1]!ma("000300.SH",A57,5,3,1)</f>
        <v>3142.7035999999998</v>
      </c>
      <c r="Z57">
        <f>[1]!macd("000300.SH",A57,26,12,9,1,3,1)</f>
        <v>93.553387227773783</v>
      </c>
      <c r="AA57">
        <f>[1]!bbi("000300.SH",A57,3,"6","12","24","1",1)</f>
        <v>3090.1740416666667</v>
      </c>
      <c r="AB57">
        <f>[1]!dma("000300.SH",A57,"10","50",10,"1","1",1)</f>
        <v>259.19786000000022</v>
      </c>
      <c r="AC57">
        <f>[1]!mtm("000300.SH",A57,"6",6,"1","1",3)</f>
        <v>1348.7520000000002</v>
      </c>
      <c r="AD57">
        <f>[1]!priceosc("000300.SH",A57,"26","12","1",1)</f>
        <v>3.5210935575334208</v>
      </c>
      <c r="AE57">
        <f>[1]!sar("000300.SH",A57,4,"2","20","1",1)</f>
        <v>3104.3628692565958</v>
      </c>
      <c r="AF57">
        <f>[1]!trix("000300.SH",A57,12,"20","1","1",1)</f>
        <v>0.46175767228549791</v>
      </c>
      <c r="AG57">
        <f>[1]!s_techind_b3612("000300.SH",A57,1,1)</f>
        <v>25.38683333333347</v>
      </c>
      <c r="AH57">
        <f>[1]!bias("000300.SH",A57,12,1,1)</f>
        <v>2.8203804017301528</v>
      </c>
      <c r="AI57">
        <f>[1]!kdj("000300.SH",A57,9,3,3,1,1,1)</f>
        <v>90.483267571326451</v>
      </c>
      <c r="AJ57">
        <f>[1]!slowkd("000300.SH",A57,9,"3","3","5","1","1",1)</f>
        <v>93.511242749889206</v>
      </c>
      <c r="AK57">
        <f>[1]!rsi("000300.SH",A57,6,1,1)</f>
        <v>80.923296179252574</v>
      </c>
      <c r="AL57">
        <f>[1]!cci("000300.SH",A57,14,"1",1)</f>
        <v>112.81825202527571</v>
      </c>
      <c r="AM57">
        <f>[1]!dpo("000300.SH",A57,20,"6","1","1",1)</f>
        <v>76.545545454545845</v>
      </c>
      <c r="AN57">
        <f>[1]!roc("000300.SH",A57,"12",6,"1","1",1)</f>
        <v>8.9525944796898891</v>
      </c>
      <c r="AO57">
        <f>[1]!vrsi("000300.SH",A57,6,1)</f>
        <v>36.759823382018681</v>
      </c>
      <c r="AP57">
        <f>[1]!si("000300.SH",A57,"1",1)</f>
        <v>82.90025334218403</v>
      </c>
      <c r="AQ57">
        <f>[1]!srdm("000300.SH",A57,30,"1","1",1)</f>
        <v>0.87328381206448513</v>
      </c>
      <c r="AR57">
        <f>[1]!vroc("000300.SH",A57,12,1)</f>
        <v>8.3870688057051002</v>
      </c>
      <c r="AS57">
        <f>[1]!wr("000300.SH",A57,14,"1",1)</f>
        <v>9.3604952656546345</v>
      </c>
      <c r="AT57">
        <f>[1]!arbr("000300.SH",A57,26,"1","1",1)</f>
        <v>335.70856435870348</v>
      </c>
      <c r="AU57">
        <f>[1]!cr("000300.SH",A57,26,"1",1)</f>
        <v>262.29533259562811</v>
      </c>
      <c r="AV57">
        <f>[1]!psy("000300.SH",A57,12,"6","1","1",1)</f>
        <v>75</v>
      </c>
      <c r="AW57">
        <f>[1]!vr("000300.SH",A57,26,1)</f>
        <v>2.2487768203972465</v>
      </c>
      <c r="AX57">
        <f>[1]!wad("000300.SH",A57,30,"1","1",1)</f>
        <v>7523.9619999999995</v>
      </c>
      <c r="AY57">
        <f>[1]!mfi("000300.SH",A57,14,"1",1)</f>
        <v>54.097335003258706</v>
      </c>
      <c r="AZ57">
        <f>[1]!obv("000300.SH",A57,"1","1",1)</f>
        <v>12383435006.76</v>
      </c>
      <c r="BA57">
        <f>[1]!pvt("000300.SH",A57,"1",1)</f>
        <v>17025305742.489393</v>
      </c>
      <c r="BB57">
        <f>[1]!sobv("000300.SH",A57,1)</f>
        <v>1040647170794</v>
      </c>
      <c r="BC57">
        <f>[1]!wvad("000300.SH",A57,24,"6","1","1",1)</f>
        <v>491415949.77750605</v>
      </c>
      <c r="BD57">
        <f>[1]!bbiboll("000300.SH",A57,10,"3","1","1",1)</f>
        <v>3090.1740416666667</v>
      </c>
      <c r="BE57">
        <f>[1]!boll("000300.SH",A57,26,"2",1,1,1)</f>
        <v>2971.1808846153849</v>
      </c>
      <c r="BF57">
        <f>[1]!cdp("000300.SH",A57,"1","1",1)</f>
        <v>3166.1307500000003</v>
      </c>
      <c r="BG57">
        <f>[1]!env("000300.SH",A57,"14","1","1",1)</f>
        <v>3242.3370857142868</v>
      </c>
      <c r="BH57">
        <f>[1]!mike("000300.SH",A57,12,"1","1",1)</f>
        <v>3449.8103333333338</v>
      </c>
      <c r="BI57">
        <f>[1]!volumeratio("000300.SH",A57,5,1)</f>
        <v>0.94485583321654698</v>
      </c>
      <c r="BJ57">
        <f>[1]!vma("000300.SH",A57,5,1)</f>
        <v>86902306</v>
      </c>
      <c r="BK57">
        <f>[1]!vmacd("000300.SH",A57,"12","26",9,"1",1)</f>
        <v>-1610919.1471805191</v>
      </c>
      <c r="BL57">
        <f>[1]!vosc("000300.SH",A57,"12","26",1)</f>
        <v>-2.2208874634521236</v>
      </c>
      <c r="BM57">
        <f>[1]!tapi("000300.SH",A57,6,"1",1)</f>
        <v>40186411.927638456</v>
      </c>
      <c r="BN57">
        <f>[1]!vstd("000300.SH",A57,10,1)</f>
        <v>14108894.51177744</v>
      </c>
      <c r="BO57">
        <f>[1]!adtm("000300.SH",A57,23,"8","1","1",1)</f>
        <v>0.81806403922744664</v>
      </c>
      <c r="BP57">
        <f>[1]!mi("000300.SH",A57,12,"1","1",1)</f>
        <v>260.1880000000001</v>
      </c>
      <c r="BQ57">
        <f>[1]!s_techind_rc("000300.SH",A57,50,1)</f>
        <v>117.83956420029578</v>
      </c>
      <c r="BR57">
        <f>[1]!srmi("000300.SH",A57,9,"1",1)</f>
        <v>4.9230153160897565E-2</v>
      </c>
      <c r="BS57">
        <f>[1]!pwmi("000300.SH",A57,7,"1","1",1)</f>
        <v>0.8571428571428571</v>
      </c>
      <c r="BT57">
        <f>[1]!prdstrong("000300.SH",A57,20,"1","1",1)</f>
        <v>0.14285714285714285</v>
      </c>
      <c r="BU57">
        <f>[1]!prdweak("000300.SH",A57,20,"1","1",1)</f>
        <v>0</v>
      </c>
      <c r="BV57">
        <f>[1]!bottom("000300.SH",A57,125,"5","20","1","1",1)</f>
        <v>1.6152482269503547</v>
      </c>
      <c r="BW57">
        <f>[1]!atr("000300.SH",A57,14,"1","3",3)</f>
        <v>436.00399999999991</v>
      </c>
      <c r="BX57">
        <f>[1]!std("000300.SH",A57,26,"1",1)</f>
        <v>1.2018535510508976</v>
      </c>
      <c r="BY57">
        <f>[1]!vhf("000300.SH",A57,28,"1",1)</f>
        <v>0.55501981490012964</v>
      </c>
      <c r="BZ57">
        <f>[1]!volati("000300.SH",A57,10,"1",1)</f>
        <v>-16.141754014435332</v>
      </c>
      <c r="CA57" s="2">
        <f>[1]!s_mq_close("000300.SH",A57,3)</f>
        <v>3166.4740000000002</v>
      </c>
    </row>
    <row r="58" spans="1:79" x14ac:dyDescent="0.25">
      <c r="A58" s="1">
        <v>40025</v>
      </c>
      <c r="B58">
        <f>[1]!s_mq_open("000300.SH",A58,1)</f>
        <v>3153.5369999999998</v>
      </c>
      <c r="C58">
        <f>[1]!s_mq_close("000300.SH",A58,1)</f>
        <v>3734.6219999999998</v>
      </c>
      <c r="D58">
        <f>[1]!s_mq_high("000300.SH",A58,1)</f>
        <v>3765.59</v>
      </c>
      <c r="E58">
        <f>[1]!s_mq_low("000300.SH",A58,1)</f>
        <v>3150.654</v>
      </c>
      <c r="F58">
        <f t="shared" si="0"/>
        <v>1.1940846103914431</v>
      </c>
      <c r="G58">
        <f t="shared" si="1"/>
        <v>0.99908578843374918</v>
      </c>
      <c r="H58">
        <f t="shared" si="5"/>
        <v>1.1842645258324225</v>
      </c>
      <c r="I58">
        <f t="shared" si="5"/>
        <v>1.0082921377317438</v>
      </c>
      <c r="J58">
        <f t="shared" si="3"/>
        <v>0.84363397420140518</v>
      </c>
      <c r="K58">
        <f t="shared" si="4"/>
        <v>1.1951772552619235</v>
      </c>
      <c r="L58">
        <f>[1]!s_mq_volume("000300.SH",A58,1)</f>
        <v>283650720800</v>
      </c>
      <c r="M58">
        <f>[1]!s_mq_amount("000300.SH",A58,1)</f>
        <v>3869486961201</v>
      </c>
      <c r="N58">
        <f>[1]!s_mq_pctchange("000016.SH",A58)</f>
        <v>18.311814859926923</v>
      </c>
      <c r="O58">
        <f>[1]!s_mq_pctchange("000906.SH",A58)</f>
        <v>17.093490166299841</v>
      </c>
      <c r="P58">
        <f>[1]!s_mq_pctchange("000905.SH",A58)</f>
        <v>13.797355531719347</v>
      </c>
      <c r="Q58">
        <f>[1]!s_val_pe_ttm("000300.SH",A58)</f>
        <v>31.458799362182617</v>
      </c>
      <c r="R58">
        <f>[1]!s_val_pb_lf("000300.SH",A58)</f>
        <v>3.8429000377655029</v>
      </c>
      <c r="S58">
        <v>53.3</v>
      </c>
      <c r="T58">
        <v>10.8</v>
      </c>
      <c r="U58">
        <v>23.946400000000001</v>
      </c>
      <c r="V58">
        <v>-8.1999999999999993</v>
      </c>
      <c r="W58">
        <f>[1]!dmi("000300.SH",A58,14,6,1,3,2)</f>
        <v>50.914068374322916</v>
      </c>
      <c r="X58">
        <f>[1]!expma("000300.SH",A58,12,3,2)</f>
        <v>3237.8598828152117</v>
      </c>
      <c r="Y58">
        <f>[1]!ma("000300.SH",A58,5,3,1)</f>
        <v>3685.4784</v>
      </c>
      <c r="Z58">
        <f>[1]!macd("000300.SH",A58,26,12,9,1,3,1)</f>
        <v>141.88165964195923</v>
      </c>
      <c r="AA58">
        <f>[1]!bbi("000300.SH",A58,3,"6","12","24","1",1)</f>
        <v>3609.4372916666666</v>
      </c>
      <c r="AB58">
        <f>[1]!dma("000300.SH",A58,"10","50",10,"1","1",1)</f>
        <v>437.97653999999966</v>
      </c>
      <c r="AC58">
        <f>[1]!mtm("000300.SH",A58,"6",6,"1","1",3)</f>
        <v>1701.9399999999998</v>
      </c>
      <c r="AD58">
        <f>[1]!priceosc("000300.SH",A58,"26","12","1",1)</f>
        <v>4.5228481545233956</v>
      </c>
      <c r="AE58">
        <f>[1]!sar("000300.SH",A58,4,"2","20","1",1)</f>
        <v>3753.2368196000002</v>
      </c>
      <c r="AF58">
        <f>[1]!trix("000300.SH",A58,12,"20","1","1",1)</f>
        <v>0.65900822352509958</v>
      </c>
      <c r="AG58">
        <f>[1]!s_techind_b3612("000300.SH",A58,1,1)</f>
        <v>-39.842000000000098</v>
      </c>
      <c r="AH58">
        <f>[1]!bias("000300.SH",A58,12,1,1)</f>
        <v>3.0102139149348712</v>
      </c>
      <c r="AI58">
        <f>[1]!kdj("000300.SH",A58,9,3,3,1,1,1)</f>
        <v>76.668101515728296</v>
      </c>
      <c r="AJ58">
        <f>[1]!slowkd("000300.SH",A58,9,"3","3","5","1","1",1)</f>
        <v>67.350532499445578</v>
      </c>
      <c r="AK58">
        <f>[1]!rsi("000300.SH",A58,6,1,1)</f>
        <v>65.215008420627058</v>
      </c>
      <c r="AL58">
        <f>[1]!cci("000300.SH",A58,14,"1",1)</f>
        <v>103.94531802894852</v>
      </c>
      <c r="AM58">
        <f>[1]!dpo("000300.SH",A58,20,"6","1","1",1)</f>
        <v>97.839727272727032</v>
      </c>
      <c r="AN58">
        <f>[1]!roc("000300.SH",A58,"12",6,"1","1",1)</f>
        <v>6.9079854178206599</v>
      </c>
      <c r="AO58">
        <f>[1]!vrsi("000300.SH",A58,6,1)</f>
        <v>59.199487267836183</v>
      </c>
      <c r="AP58">
        <f>[1]!si("000300.SH",A58,"1",1)</f>
        <v>1228.5646465691743</v>
      </c>
      <c r="AQ58">
        <f>[1]!srdm("000300.SH",A58,30,"1","1",1)</f>
        <v>0.1358413494154844</v>
      </c>
      <c r="AR58">
        <f>[1]!vroc("000300.SH",A58,12,1)</f>
        <v>-0.93133056746805831</v>
      </c>
      <c r="AS58">
        <f>[1]!wr("000300.SH",A58,14,"1",1)</f>
        <v>7.9462789665321996</v>
      </c>
      <c r="AT58">
        <f>[1]!arbr("000300.SH",A58,26,"1","1",1)</f>
        <v>243.5075379471738</v>
      </c>
      <c r="AU58">
        <f>[1]!cr("000300.SH",A58,26,"1",1)</f>
        <v>260.5861686334278</v>
      </c>
      <c r="AV58">
        <f>[1]!psy("000300.SH",A58,12,"6","1","1",1)</f>
        <v>83.333333333333343</v>
      </c>
      <c r="AW58">
        <f>[1]!vr("000300.SH",A58,26,1)</f>
        <v>2.1497273445616178</v>
      </c>
      <c r="AX58">
        <f>[1]!wad("000300.SH",A58,30,"1","1",1)</f>
        <v>8395.6859999999979</v>
      </c>
      <c r="AY58">
        <f>[1]!mfi("000300.SH",A58,14,"1",1)</f>
        <v>66.569532531062379</v>
      </c>
      <c r="AZ58">
        <f>[1]!obv("000300.SH",A58,"1","1",1)</f>
        <v>14165487140.76</v>
      </c>
      <c r="BA58">
        <f>[1]!pvt("000300.SH",A58,"1",1)</f>
        <v>18842692222.618988</v>
      </c>
      <c r="BB58">
        <f>[1]!sobv("000300.SH",A58,1)</f>
        <v>1146158865594</v>
      </c>
      <c r="BC58">
        <f>[1]!wvad("000300.SH",A58,24,"6","1","1",1)</f>
        <v>981172444.00743365</v>
      </c>
      <c r="BD58">
        <f>[1]!bbiboll("000300.SH",A58,10,"3","1","1",1)</f>
        <v>3609.4372916666666</v>
      </c>
      <c r="BE58">
        <f>[1]!boll("000300.SH",A58,26,"2",1,1,1)</f>
        <v>3461.5118076923072</v>
      </c>
      <c r="BF58">
        <f>[1]!cdp("000300.SH",A58,"1","1",1)</f>
        <v>3609.46225</v>
      </c>
      <c r="BG58">
        <f>[1]!env("000300.SH",A58,"14","1","1",1)</f>
        <v>3820.0812271428576</v>
      </c>
      <c r="BH58">
        <f>[1]!mike("000300.SH",A58,12,"1","1",1)</f>
        <v>3950.3416666666658</v>
      </c>
      <c r="BI58">
        <f>[1]!volumeratio("000300.SH",A58,5,1)</f>
        <v>0.92419790807792501</v>
      </c>
      <c r="BJ58">
        <f>[1]!vma("000300.SH",A58,5,1)</f>
        <v>143938152.80000001</v>
      </c>
      <c r="BK58">
        <f>[1]!vmacd("000300.SH",A58,"12","26",9,"1",1)</f>
        <v>10411220.019026909</v>
      </c>
      <c r="BL58">
        <f>[1]!vosc("000300.SH",A58,"12","26",1)</f>
        <v>10.190975626192042</v>
      </c>
      <c r="BM58">
        <f>[1]!tapi("000300.SH",A58,6,"1",1)</f>
        <v>54052910.793238811</v>
      </c>
      <c r="BN58">
        <f>[1]!vstd("000300.SH",A58,10,1)</f>
        <v>14928998.471917355</v>
      </c>
      <c r="BO58">
        <f>[1]!adtm("000300.SH",A58,23,"8","1","1",1)</f>
        <v>0.54991611238554972</v>
      </c>
      <c r="BP58">
        <f>[1]!mi("000300.SH",A58,12,"1","1",1)</f>
        <v>241.31700000000001</v>
      </c>
      <c r="BQ58">
        <f>[1]!s_techind_rc("000300.SH",A58,50,1)</f>
        <v>132.76932949146158</v>
      </c>
      <c r="BR58">
        <f>[1]!srmi("000300.SH",A58,9,"1",1)</f>
        <v>3.8423969012124866E-2</v>
      </c>
      <c r="BS58">
        <f>[1]!pwmi("000300.SH",A58,7,"1","1",1)</f>
        <v>0.8571428571428571</v>
      </c>
      <c r="BT58">
        <f>[1]!prdstrong("000300.SH",A58,20,"1","1",1)</f>
        <v>0</v>
      </c>
      <c r="BU58">
        <f>[1]!prdweak("000300.SH",A58,20,"1","1",1)</f>
        <v>7.1428571428571425E-2</v>
      </c>
      <c r="BV58">
        <f>[1]!bottom("000300.SH",A58,125,"5","20","1","1",1)</f>
        <v>2.1730769230769234</v>
      </c>
      <c r="BW58">
        <f>[1]!atr("000300.SH",A58,14,"1","3",3)</f>
        <v>614.93600000000015</v>
      </c>
      <c r="BX58">
        <f>[1]!std("000300.SH",A58,26,"1",1)</f>
        <v>1.6715060524653607</v>
      </c>
      <c r="BY58">
        <f>[1]!vhf("000300.SH",A58,28,"1",1)</f>
        <v>0.48191870879326315</v>
      </c>
      <c r="BZ58">
        <f>[1]!volati("000300.SH",A58,10,"1",1)</f>
        <v>110.21209790525542</v>
      </c>
      <c r="CA58" s="2">
        <f>[1]!s_mq_close("000300.SH",A58,3)</f>
        <v>3734.6219999999998</v>
      </c>
    </row>
    <row r="59" spans="1:79" x14ac:dyDescent="0.25">
      <c r="A59" s="1">
        <v>40056</v>
      </c>
      <c r="B59">
        <f>[1]!s_mq_open("000300.SH",A59,1)</f>
        <v>3754.2179999999998</v>
      </c>
      <c r="C59">
        <f>[1]!s_mq_close("000300.SH",A59,1)</f>
        <v>2830.2710000000002</v>
      </c>
      <c r="D59">
        <f>[1]!s_mq_high("000300.SH",A59,1)</f>
        <v>3803.0610000000001</v>
      </c>
      <c r="E59">
        <f>[1]!s_mq_low("000300.SH",A59,1)</f>
        <v>2825.7669999999998</v>
      </c>
      <c r="F59">
        <f t="shared" si="0"/>
        <v>1.0130101661650976</v>
      </c>
      <c r="G59">
        <f t="shared" si="1"/>
        <v>0.75269123956040906</v>
      </c>
      <c r="H59">
        <f t="shared" si="5"/>
        <v>0.75389095678514151</v>
      </c>
      <c r="I59">
        <f t="shared" si="5"/>
        <v>1.3437091359802646</v>
      </c>
      <c r="J59">
        <f t="shared" si="3"/>
        <v>0.99840863295422932</v>
      </c>
      <c r="K59">
        <f t="shared" si="4"/>
        <v>1.3458508787171768</v>
      </c>
      <c r="L59">
        <f>[1]!s_mq_volume("000300.SH",A59,1)</f>
        <v>197225510500</v>
      </c>
      <c r="M59">
        <f>[1]!s_mq_amount("000300.SH",A59,1)</f>
        <v>2743945323782</v>
      </c>
      <c r="N59">
        <f>[1]!s_mq_pctchange("000016.SH",A59)</f>
        <v>-27.345693080941157</v>
      </c>
      <c r="O59">
        <f>[1]!s_mq_pctchange("000906.SH",A59)</f>
        <v>-22.693655858112784</v>
      </c>
      <c r="P59">
        <f>[1]!s_mq_pctchange("000905.SH",A59)</f>
        <v>-16.560343370537577</v>
      </c>
      <c r="Q59">
        <f>[1]!s_val_pe_ttm("000300.SH",A59)</f>
        <v>24.560600280761719</v>
      </c>
      <c r="R59">
        <f>[1]!s_val_pb_lf("000300.SH",A59)</f>
        <v>2.8650999069213867</v>
      </c>
      <c r="S59">
        <v>54</v>
      </c>
      <c r="T59">
        <v>12.3</v>
      </c>
      <c r="U59">
        <v>24.666599999999999</v>
      </c>
      <c r="V59">
        <v>-7.86</v>
      </c>
      <c r="W59">
        <f>[1]!dmi("000300.SH",A59,14,6,1,3,2)</f>
        <v>34.223673149634735</v>
      </c>
      <c r="X59">
        <f>[1]!expma("000300.SH",A59,12,3,2)</f>
        <v>3181.4631113898531</v>
      </c>
      <c r="Y59">
        <f>[1]!ma("000300.SH",A59,5,3,1)</f>
        <v>3063.1138000000001</v>
      </c>
      <c r="Z59">
        <f>[1]!macd("000300.SH",A59,26,12,9,1,3,1)</f>
        <v>-124.81388514163609</v>
      </c>
      <c r="AA59">
        <f>[1]!bbi("000300.SH",A59,3,"6","12","24","1",1)</f>
        <v>3151.4665729166668</v>
      </c>
      <c r="AB59">
        <f>[1]!dma("000300.SH",A59,"10","50",10,"1","1",1)</f>
        <v>-279.19142000000102</v>
      </c>
      <c r="AC59">
        <f>[1]!mtm("000300.SH",A59,"6",6,"1","1",3)</f>
        <v>689.78200000000015</v>
      </c>
      <c r="AD59">
        <f>[1]!priceosc("000300.SH",A59,"26","12","1",1)</f>
        <v>-8.6916542311227953</v>
      </c>
      <c r="AE59">
        <f>[1]!sar("000300.SH",A59,4,"2","20","1",1)</f>
        <v>3202.6042118471692</v>
      </c>
      <c r="AF59">
        <f>[1]!trix("000300.SH",A59,12,"20","1","1",1)</f>
        <v>-0.58989422282558657</v>
      </c>
      <c r="AG59">
        <f>[1]!s_techind_b3612("000300.SH",A59,1,1)</f>
        <v>-79.743833333333441</v>
      </c>
      <c r="AH59">
        <f>[1]!bias("000300.SH",A59,12,1,1)</f>
        <v>-9.5867664311515561</v>
      </c>
      <c r="AI59">
        <f>[1]!kdj("000300.SH",A59,9,3,3,1,1,1)</f>
        <v>23.198625655397716</v>
      </c>
      <c r="AJ59">
        <f>[1]!slowkd("000300.SH",A59,9,"3","3","5","1","1",1)</f>
        <v>34.780671905458405</v>
      </c>
      <c r="AK59">
        <f>[1]!rsi("000300.SH",A59,6,1,1)</f>
        <v>19.995522034200068</v>
      </c>
      <c r="AL59">
        <f>[1]!cci("000300.SH",A59,14,"1",1)</f>
        <v>-184.34407697839052</v>
      </c>
      <c r="AM59">
        <f>[1]!dpo("000300.SH",A59,20,"6","1","1",1)</f>
        <v>-280.63881818181744</v>
      </c>
      <c r="AN59">
        <f>[1]!roc("000300.SH",A59,"12",6,"1","1",1)</f>
        <v>-17.744287698862479</v>
      </c>
      <c r="AO59">
        <f>[1]!vrsi("000300.SH",A59,6,1)</f>
        <v>47.673219366601401</v>
      </c>
      <c r="AP59">
        <f>[1]!si("000300.SH",A59,"1",1)</f>
        <v>-5369.8347780343311</v>
      </c>
      <c r="AQ59">
        <f>[1]!srdm("000300.SH",A59,30,"1","1",1)</f>
        <v>-0.57010165967227144</v>
      </c>
      <c r="AR59">
        <f>[1]!vroc("000300.SH",A59,12,1)</f>
        <v>-2.9449196043260462</v>
      </c>
      <c r="AS59">
        <f>[1]!wr("000300.SH",A59,14,"1",1)</f>
        <v>99.375080647063427</v>
      </c>
      <c r="AT59">
        <f>[1]!arbr("000300.SH",A59,26,"1","1",1)</f>
        <v>84.689525777378748</v>
      </c>
      <c r="AU59">
        <f>[1]!cr("000300.SH",A59,26,"1",1)</f>
        <v>38.484957497267672</v>
      </c>
      <c r="AV59">
        <f>[1]!psy("000300.SH",A59,12,"6","1","1",1)</f>
        <v>50</v>
      </c>
      <c r="AW59">
        <f>[1]!vr("000300.SH",A59,26,1)</f>
        <v>0.88233640919697209</v>
      </c>
      <c r="AX59">
        <f>[1]!wad("000300.SH",A59,30,"1","1",1)</f>
        <v>7582.4019999999964</v>
      </c>
      <c r="AY59">
        <f>[1]!mfi("000300.SH",A59,14,"1",1)</f>
        <v>44.864625936142978</v>
      </c>
      <c r="AZ59">
        <f>[1]!obv("000300.SH",A59,"1","1",1)</f>
        <v>13581080883.76</v>
      </c>
      <c r="BA59">
        <f>[1]!pvt("000300.SH",A59,"1",1)</f>
        <v>16330707878.735577</v>
      </c>
      <c r="BB59">
        <f>[1]!sobv("000300.SH",A59,1)</f>
        <v>1090843840694</v>
      </c>
      <c r="BC59">
        <f>[1]!wvad("000300.SH",A59,24,"6","1","1",1)</f>
        <v>-342461308.89169669</v>
      </c>
      <c r="BD59">
        <f>[1]!bbiboll("000300.SH",A59,10,"3","1","1",1)</f>
        <v>3151.4665729166668</v>
      </c>
      <c r="BE59">
        <f>[1]!boll("000300.SH",A59,26,"2",1,1,1)</f>
        <v>3402.4536538461539</v>
      </c>
      <c r="BF59">
        <f>[1]!cdp("000300.SH",A59,"1","1",1)</f>
        <v>3073.1210000000001</v>
      </c>
      <c r="BG59">
        <f>[1]!env("000300.SH",A59,"14","1","1",1)</f>
        <v>3361.9179571428572</v>
      </c>
      <c r="BH59">
        <f>[1]!mike("000300.SH",A59,12,"1","1",1)</f>
        <v>2947.2870000000003</v>
      </c>
      <c r="BI59">
        <f>[1]!volumeratio("000300.SH",A59,5,1)</f>
        <v>0.99637557912990105</v>
      </c>
      <c r="BJ59">
        <f>[1]!vma("000300.SH",A59,5,1)</f>
        <v>85645400.200000003</v>
      </c>
      <c r="BK59">
        <f>[1]!vmacd("000300.SH",A59,"12","26",9,"1",1)</f>
        <v>-8305078.037580681</v>
      </c>
      <c r="BL59">
        <f>[1]!vosc("000300.SH",A59,"12","26",1)</f>
        <v>-22.564923688708575</v>
      </c>
      <c r="BM59">
        <f>[1]!tapi("000300.SH",A59,6,"1",1)</f>
        <v>39572116.543747626</v>
      </c>
      <c r="BN59">
        <f>[1]!vstd("000300.SH",A59,10,1)</f>
        <v>5657872.0005886247</v>
      </c>
      <c r="BO59">
        <f>[1]!adtm("000300.SH",A59,23,"8","1","1",1)</f>
        <v>-0.53885359902183061</v>
      </c>
      <c r="BP59">
        <f>[1]!mi("000300.SH",A59,12,"1","1",1)</f>
        <v>-610.54899999999998</v>
      </c>
      <c r="BQ59">
        <f>[1]!s_techind_rc("000300.SH",A59,50,1)</f>
        <v>91.815511961961533</v>
      </c>
      <c r="BR59">
        <f>[1]!srmi("000300.SH",A59,9,"1",1)</f>
        <v>-0.10772903789613186</v>
      </c>
      <c r="BS59">
        <f>[1]!pwmi("000300.SH",A59,7,"1","1",1)</f>
        <v>0.8571428571428571</v>
      </c>
      <c r="BT59">
        <f>[1]!prdstrong("000300.SH",A59,20,"1","1",1)</f>
        <v>7.6923076923076927E-2</v>
      </c>
      <c r="BU59">
        <f>[1]!prdweak("000300.SH",A59,20,"1","1",1)</f>
        <v>0.14285714285714285</v>
      </c>
      <c r="BV59">
        <f>[1]!bottom("000300.SH",A59,125,"5","20","1","1",1)</f>
        <v>1.8673361522198733</v>
      </c>
      <c r="BW59">
        <f>[1]!atr("000300.SH",A59,14,"1","3",3)</f>
        <v>977.29400000000032</v>
      </c>
      <c r="BX59">
        <f>[1]!std("000300.SH",A59,26,"1",1)</f>
        <v>3.0544888001029458</v>
      </c>
      <c r="BY59">
        <f>[1]!vhf("000300.SH",A59,28,"1",1)</f>
        <v>0.42323196979221089</v>
      </c>
      <c r="BZ59">
        <f>[1]!volati("000300.SH",A59,10,"1",1)</f>
        <v>6.9793949885390267</v>
      </c>
      <c r="CA59" s="2">
        <f>[1]!s_mq_close("000300.SH",A59,3)</f>
        <v>2830.2710000000002</v>
      </c>
    </row>
    <row r="60" spans="1:79" x14ac:dyDescent="0.25">
      <c r="A60" s="1">
        <v>40086</v>
      </c>
      <c r="B60">
        <f>[1]!s_mq_open("000300.SH",A60,1)</f>
        <v>2804.5839999999998</v>
      </c>
      <c r="C60">
        <f>[1]!s_mq_close("000300.SH",A60,1)</f>
        <v>3004.8049999999998</v>
      </c>
      <c r="D60">
        <f>[1]!s_mq_high("000300.SH",A60,1)</f>
        <v>3330.4319999999998</v>
      </c>
      <c r="E60">
        <f>[1]!s_mq_low("000300.SH",A60,1)</f>
        <v>2795.4859999999999</v>
      </c>
      <c r="F60">
        <f t="shared" si="0"/>
        <v>1.1874958995701324</v>
      </c>
      <c r="G60">
        <f t="shared" si="1"/>
        <v>0.99675602513599171</v>
      </c>
      <c r="H60">
        <f t="shared" si="5"/>
        <v>1.0713906233509141</v>
      </c>
      <c r="I60">
        <f t="shared" si="5"/>
        <v>1.1083687626984113</v>
      </c>
      <c r="J60">
        <f t="shared" si="3"/>
        <v>0.93033857438336265</v>
      </c>
      <c r="K60">
        <f t="shared" si="4"/>
        <v>1.1913606435517832</v>
      </c>
      <c r="L60">
        <f>[1]!s_mq_volume("000300.SH",A60,1)</f>
        <v>162452501200</v>
      </c>
      <c r="M60">
        <f>[1]!s_mq_amount("000300.SH",A60,1)</f>
        <v>2181232274373</v>
      </c>
      <c r="N60">
        <f>[1]!s_mq_pctchange("000016.SH",A60)</f>
        <v>7.4180990907309674</v>
      </c>
      <c r="O60">
        <f>[1]!s_mq_pctchange("000906.SH",A60)</f>
        <v>5.6477928175944658</v>
      </c>
      <c r="P60">
        <f>[1]!s_mq_pctchange("000905.SH",A60)</f>
        <v>3.7408820081287431</v>
      </c>
      <c r="Q60">
        <f>[1]!s_val_pe_ttm("000300.SH",A60)</f>
        <v>25.835100173950195</v>
      </c>
      <c r="R60">
        <f>[1]!s_val_pb_lf("000300.SH",A60)</f>
        <v>3.021399974822998</v>
      </c>
      <c r="S60">
        <v>54.3</v>
      </c>
      <c r="T60">
        <v>13.9</v>
      </c>
      <c r="U60">
        <v>24.224699999999999</v>
      </c>
      <c r="V60">
        <v>-6.99</v>
      </c>
      <c r="W60">
        <f>[1]!dmi("000300.SH",A60,14,6,1,3,2)</f>
        <v>27.483451148455046</v>
      </c>
      <c r="X60">
        <f>[1]!expma("000300.SH",A60,12,3,2)</f>
        <v>3165.0404663814425</v>
      </c>
      <c r="Y60">
        <f>[1]!ma("000300.SH",A60,5,3,1)</f>
        <v>3017.8375999999998</v>
      </c>
      <c r="Z60">
        <f>[1]!macd("000300.SH",A60,26,12,9,1,3,1)</f>
        <v>-57.088626843339625</v>
      </c>
      <c r="AA60">
        <f>[1]!bbi("000300.SH",A60,3,"6","12","24","1",1)</f>
        <v>3060.5089479166663</v>
      </c>
      <c r="AB60">
        <f>[1]!dma("000300.SH",A60,"10","50",10,"1","1",1)</f>
        <v>-186.75534000000061</v>
      </c>
      <c r="AC60">
        <f>[1]!mtm("000300.SH",A60,"6",6,"1","1",3)</f>
        <v>497.01599999999962</v>
      </c>
      <c r="AD60">
        <f>[1]!priceosc("000300.SH",A60,"26","12","1",1)</f>
        <v>0.73358795169941271</v>
      </c>
      <c r="AE60">
        <f>[1]!sar("000300.SH",A60,4,"2","20","1",1)</f>
        <v>3218.3807821261439</v>
      </c>
      <c r="AF60">
        <f>[1]!trix("000300.SH",A60,12,"20","1","1",1)</f>
        <v>-0.16385063382155507</v>
      </c>
      <c r="AG60">
        <f>[1]!s_techind_b3612("000300.SH",A60,1,1)</f>
        <v>-41.631499999999505</v>
      </c>
      <c r="AH60">
        <f>[1]!bias("000300.SH",A60,12,1,1)</f>
        <v>-4.0242430372469187</v>
      </c>
      <c r="AI60">
        <f>[1]!kdj("000300.SH",A60,9,3,3,1,1,1)</f>
        <v>18.344805440172788</v>
      </c>
      <c r="AJ60">
        <f>[1]!slowkd("000300.SH",A60,9,"3","3","5","1","1",1)</f>
        <v>13.513180395953748</v>
      </c>
      <c r="AK60">
        <f>[1]!rsi("000300.SH",A60,6,1,1)</f>
        <v>33.504956119502324</v>
      </c>
      <c r="AL60">
        <f>[1]!cci("000300.SH",A60,14,"1",1)</f>
        <v>-92.664953197895358</v>
      </c>
      <c r="AM60">
        <f>[1]!dpo("000300.SH",A60,20,"6","1","1",1)</f>
        <v>-110.36845454545437</v>
      </c>
      <c r="AN60">
        <f>[1]!roc("000300.SH",A60,"12",6,"1","1",1)</f>
        <v>-8.7626624691731383</v>
      </c>
      <c r="AO60">
        <f>[1]!vrsi("000300.SH",A60,6,1)</f>
        <v>10.221913567176117</v>
      </c>
      <c r="AP60">
        <f>[1]!si("000300.SH",A60,"1",1)</f>
        <v>312.74160511465453</v>
      </c>
      <c r="AQ60">
        <f>[1]!srdm("000300.SH",A60,30,"1","1",1)</f>
        <v>-0.60624819682717979</v>
      </c>
      <c r="AR60">
        <f>[1]!vroc("000300.SH",A60,12,1)</f>
        <v>-51.730575926006175</v>
      </c>
      <c r="AS60">
        <f>[1]!wr("000300.SH",A60,14,"1",1)</f>
        <v>80.103860705623049</v>
      </c>
      <c r="AT60">
        <f>[1]!arbr("000300.SH",A60,26,"1","1",1)</f>
        <v>209.97989834644787</v>
      </c>
      <c r="AU60">
        <f>[1]!cr("000300.SH",A60,26,"1",1)</f>
        <v>83.453697128093665</v>
      </c>
      <c r="AV60">
        <f>[1]!psy("000300.SH",A60,12,"6","1","1",1)</f>
        <v>41.666666666666671</v>
      </c>
      <c r="AW60">
        <f>[1]!vr("000300.SH",A60,26,1)</f>
        <v>2.0028425690621874</v>
      </c>
      <c r="AX60">
        <f>[1]!wad("000300.SH",A60,30,"1","1",1)</f>
        <v>7996.5839999999953</v>
      </c>
      <c r="AY60">
        <f>[1]!mfi("000300.SH",A60,14,"1",1)</f>
        <v>67.318520828478029</v>
      </c>
      <c r="AZ60">
        <f>[1]!obv("000300.SH",A60,"1","1",1)</f>
        <v>14148788085.76</v>
      </c>
      <c r="BA60">
        <f>[1]!pvt("000300.SH",A60,"1",1)</f>
        <v>16999451987.134613</v>
      </c>
      <c r="BB60">
        <f>[1]!sobv("000300.SH",A60,1)</f>
        <v>1156778659294</v>
      </c>
      <c r="BC60">
        <f>[1]!wvad("000300.SH",A60,24,"6","1","1",1)</f>
        <v>142469413.23120359</v>
      </c>
      <c r="BD60">
        <f>[1]!bbiboll("000300.SH",A60,10,"3","1","1",1)</f>
        <v>3060.5089479166663</v>
      </c>
      <c r="BE60">
        <f>[1]!boll("000300.SH",A60,26,"2",1,1,1)</f>
        <v>3107.8286923076926</v>
      </c>
      <c r="BF60">
        <f>[1]!cdp("000300.SH",A60,"1","1",1)</f>
        <v>2966.7620000000002</v>
      </c>
      <c r="BG60">
        <f>[1]!env("000300.SH",A60,"14","1","1",1)</f>
        <v>3339.0815442857152</v>
      </c>
      <c r="BH60">
        <f>[1]!mike("000300.SH",A60,12,"1","1",1)</f>
        <v>3093.9639999999995</v>
      </c>
      <c r="BI60">
        <f>[1]!volumeratio("000300.SH",A60,5,1)</f>
        <v>0.79642424906663534</v>
      </c>
      <c r="BJ60">
        <f>[1]!vma("000300.SH",A60,5,1)</f>
        <v>48201564.399999999</v>
      </c>
      <c r="BK60">
        <f>[1]!vmacd("000300.SH",A60,"12","26",9,"1",1)</f>
        <v>-11583327.767501144</v>
      </c>
      <c r="BL60">
        <f>[1]!vosc("000300.SH",A60,"12","26",1)</f>
        <v>-9.9954057919955748</v>
      </c>
      <c r="BM60">
        <f>[1]!tapi("000300.SH",A60,6,"1",1)</f>
        <v>19717599.033037756</v>
      </c>
      <c r="BN60">
        <f>[1]!vstd("000300.SH",A60,10,1)</f>
        <v>20731312.701544795</v>
      </c>
      <c r="BO60">
        <f>[1]!adtm("000300.SH",A60,23,"8","1","1",1)</f>
        <v>0.33051443651423151</v>
      </c>
      <c r="BP60">
        <f>[1]!mi("000300.SH",A60,12,"1","1",1)</f>
        <v>-288.58899999999994</v>
      </c>
      <c r="BQ60">
        <f>[1]!s_techind_rc("000300.SH",A60,50,1)</f>
        <v>83.30657923482724</v>
      </c>
      <c r="BR60">
        <f>[1]!srmi("000300.SH",A60,9,"1",1)</f>
        <v>-9.4964422715487801E-2</v>
      </c>
      <c r="BS60">
        <f>[1]!pwmi("000300.SH",A60,7,"1","1",1)</f>
        <v>1</v>
      </c>
      <c r="BT60">
        <f>[1]!prdstrong("000300.SH",A60,20,"1","1",1)</f>
        <v>0</v>
      </c>
      <c r="BU60">
        <f>[1]!prdweak("000300.SH",A60,20,"1","1",1)</f>
        <v>0</v>
      </c>
      <c r="BV60">
        <f>[1]!bottom("000300.SH",A60,125,"5","20","1","1",1)</f>
        <v>1.9082351756770362</v>
      </c>
      <c r="BW60">
        <f>[1]!atr("000300.SH",A60,14,"1","3",3)</f>
        <v>534.94599999999991</v>
      </c>
      <c r="BX60">
        <f>[1]!std("000300.SH",A60,26,"1",1)</f>
        <v>2.5026782921968764</v>
      </c>
      <c r="BY60">
        <f>[1]!vhf("000300.SH",A60,28,"1",1)</f>
        <v>0.29996931871001409</v>
      </c>
      <c r="BZ60">
        <f>[1]!volati("000300.SH",A60,10,"1",1)</f>
        <v>6.5931044024726386</v>
      </c>
      <c r="CA60" s="2">
        <f>[1]!s_mq_close("000300.SH",A60,3)</f>
        <v>3004.8049999999998</v>
      </c>
    </row>
    <row r="61" spans="1:79" x14ac:dyDescent="0.25">
      <c r="A61" s="1">
        <v>40117</v>
      </c>
      <c r="B61">
        <f>[1]!s_mq_open("000300.SH",A61,1)</f>
        <v>3078.7530000000002</v>
      </c>
      <c r="C61">
        <f>[1]!s_mq_close("000300.SH",A61,1)</f>
        <v>3280.3719999999998</v>
      </c>
      <c r="D61">
        <f>[1]!s_mq_high("000300.SH",A61,1)</f>
        <v>3436.3910000000001</v>
      </c>
      <c r="E61">
        <f>[1]!s_mq_low("000300.SH",A61,1)</f>
        <v>3071.27</v>
      </c>
      <c r="F61">
        <f t="shared" si="0"/>
        <v>1.1161632648023403</v>
      </c>
      <c r="G61">
        <f t="shared" si="1"/>
        <v>0.99756947049665878</v>
      </c>
      <c r="H61">
        <f t="shared" si="5"/>
        <v>1.0654872281082632</v>
      </c>
      <c r="I61">
        <f t="shared" si="5"/>
        <v>1.0475613741368357</v>
      </c>
      <c r="J61">
        <f t="shared" si="3"/>
        <v>0.93625661967606122</v>
      </c>
      <c r="K61">
        <f t="shared" si="4"/>
        <v>1.1188827423183243</v>
      </c>
      <c r="L61">
        <f>[1]!s_mq_volume("000300.SH",A61,1)</f>
        <v>108918280200</v>
      </c>
      <c r="M61">
        <f>[1]!s_mq_amount("000300.SH",A61,1)</f>
        <v>1528250521601</v>
      </c>
      <c r="N61">
        <f>[1]!s_mq_pctchange("000016.SH",A61)</f>
        <v>8.0797140838798178</v>
      </c>
      <c r="O61">
        <f>[1]!s_mq_pctchange("000906.SH",A61)</f>
        <v>9.8827071787189968</v>
      </c>
      <c r="P61">
        <f>[1]!s_mq_pctchange("000905.SH",A61)</f>
        <v>12.5582871138612</v>
      </c>
      <c r="Q61">
        <f>[1]!s_val_pe_ttm("000300.SH",A61)</f>
        <v>26.148000717163086</v>
      </c>
      <c r="R61">
        <f>[1]!s_val_pb_lf("000300.SH",A61)</f>
        <v>3.0952000617980957</v>
      </c>
      <c r="S61">
        <v>55.2</v>
      </c>
      <c r="T61">
        <v>16.100000000000001</v>
      </c>
      <c r="U61">
        <v>24.595300000000002</v>
      </c>
      <c r="V61">
        <v>-5.85</v>
      </c>
      <c r="W61">
        <f>[1]!dmi("000300.SH",A61,14,6,1,3,2)</f>
        <v>21.546906165963797</v>
      </c>
      <c r="X61">
        <f>[1]!expma("000300.SH",A61,12,3,2)</f>
        <v>3223.4162032943768</v>
      </c>
      <c r="Y61">
        <f>[1]!ma("000300.SH",A61,5,3,1)</f>
        <v>3317.1421999999998</v>
      </c>
      <c r="Z61">
        <f>[1]!macd("000300.SH",A61,26,12,9,1,3,1)</f>
        <v>39.584408529755819</v>
      </c>
      <c r="AA61">
        <f>[1]!bbi("000300.SH",A61,3,"6","12","24","1",1)</f>
        <v>3289.4890729166668</v>
      </c>
      <c r="AB61">
        <f>[1]!dma("000300.SH",A61,"10","50",10,"1","1",1)</f>
        <v>166.08629999999994</v>
      </c>
      <c r="AC61">
        <f>[1]!mtm("000300.SH",A61,"6",6,"1","1",3)</f>
        <v>657.44599999999991</v>
      </c>
      <c r="AD61">
        <f>[1]!priceosc("000300.SH",A61,"26","12","1",1)</f>
        <v>3.243581275757367</v>
      </c>
      <c r="AE61">
        <f>[1]!sar("000300.SH",A61,4,"2","20","1",1)</f>
        <v>3429.0171999999998</v>
      </c>
      <c r="AF61">
        <f>[1]!trix("000300.SH",A61,12,"20","1","1",1)</f>
        <v>0.27932961834722791</v>
      </c>
      <c r="AG61">
        <f>[1]!s_techind_b3612("000300.SH",A61,1,1)</f>
        <v>-47.577166666666471</v>
      </c>
      <c r="AH61">
        <f>[1]!bias("000300.SH",A61,12,1,1)</f>
        <v>-1.3512246949226696</v>
      </c>
      <c r="AI61">
        <f>[1]!kdj("000300.SH",A61,9,3,3,1,1,1)</f>
        <v>39.590765285452726</v>
      </c>
      <c r="AJ61">
        <f>[1]!slowkd("000300.SH",A61,9,"3","3","5","1","1",1)</f>
        <v>44.361500276438484</v>
      </c>
      <c r="AK61">
        <f>[1]!rsi("000300.SH",A61,6,1,1)</f>
        <v>45.756412918096231</v>
      </c>
      <c r="AL61">
        <f>[1]!cci("000300.SH",A61,14,"1",1)</f>
        <v>-14.853046113361243</v>
      </c>
      <c r="AM61">
        <f>[1]!dpo("000300.SH",A61,20,"6","1","1",1)</f>
        <v>0</v>
      </c>
      <c r="AN61">
        <f>[1]!roc("000300.SH",A61,"12",6,"1","1",1)</f>
        <v>1.6413526805951157</v>
      </c>
      <c r="AO61">
        <f>[1]!vrsi("000300.SH",A61,6,1)</f>
        <v>45.975783437722029</v>
      </c>
      <c r="AP61">
        <f>[1]!si("000300.SH",A61,"1",1)</f>
        <v>37.261535636049317</v>
      </c>
      <c r="AQ61">
        <f>[1]!srdm("000300.SH",A61,30,"1","1",1)</f>
        <v>0.37875754515066257</v>
      </c>
      <c r="AR61">
        <f>[1]!vroc("000300.SH",A61,12,1)</f>
        <v>0</v>
      </c>
      <c r="AS61">
        <f>[1]!wr("000300.SH",A61,14,"1",1)</f>
        <v>52.728182146924809</v>
      </c>
      <c r="AT61">
        <f>[1]!arbr("000300.SH",A61,26,"1","1",1)</f>
        <v>194.39926346479425</v>
      </c>
      <c r="AU61">
        <f>[1]!cr("000300.SH",A61,26,"1",1)</f>
        <v>111.4168575798596</v>
      </c>
      <c r="AV61">
        <f>[1]!psy("000300.SH",A61,12,"6","1","1",1)</f>
        <v>66.666666666666657</v>
      </c>
      <c r="AW61">
        <f>[1]!vr("000300.SH",A61,26,1)</f>
        <v>0.9016598292130733</v>
      </c>
      <c r="AX61">
        <f>[1]!wad("000300.SH",A61,30,"1","1",1)</f>
        <v>8350.1419999999944</v>
      </c>
      <c r="AY61">
        <f>[1]!mfi("000300.SH",A61,14,"1",1)</f>
        <v>48.401911214255477</v>
      </c>
      <c r="AZ61">
        <f>[1]!obv("000300.SH",A61,"1","1",1)</f>
        <v>14560166111.76</v>
      </c>
      <c r="BA61">
        <f>[1]!pvt("000300.SH",A61,"1",1)</f>
        <v>17626996869.210766</v>
      </c>
      <c r="BB61">
        <f>[1]!sobv("000300.SH",A61,1)</f>
        <v>1148858891694</v>
      </c>
      <c r="BC61">
        <f>[1]!wvad("000300.SH",A61,24,"6","1","1",1)</f>
        <v>40634461.285172321</v>
      </c>
      <c r="BD61">
        <f>[1]!bbiboll("000300.SH",A61,10,"3","1","1",1)</f>
        <v>3289.4890729166668</v>
      </c>
      <c r="BE61">
        <f>[1]!boll("000300.SH",A61,26,"2",1,1,1)</f>
        <v>3217.4453846153847</v>
      </c>
      <c r="BF61">
        <f>[1]!cdp("000300.SH",A61,"1","1",1)</f>
        <v>3256.0717500000001</v>
      </c>
      <c r="BG61">
        <f>[1]!env("000300.SH",A61,"14","1","1",1)</f>
        <v>3507.8101485714287</v>
      </c>
      <c r="BH61">
        <f>[1]!mike("000300.SH",A61,12,"1","1",1)</f>
        <v>3402.3859999999995</v>
      </c>
      <c r="BI61">
        <f>[1]!volumeratio("000300.SH",A61,5,1)</f>
        <v>0</v>
      </c>
      <c r="BJ61">
        <f>[1]!vma("000300.SH",A61,5,1)</f>
        <v>65439868</v>
      </c>
      <c r="BK61">
        <f>[1]!vmacd("000300.SH",A61,"12","26",9,"1",1)</f>
        <v>-2286243.1856224919</v>
      </c>
      <c r="BL61">
        <f>[1]!vosc("000300.SH",A61,"12","26",1)</f>
        <v>4.8990700042365081</v>
      </c>
      <c r="BM61">
        <f>[1]!tapi("000300.SH",A61,6,"1",1)</f>
        <v>28114382.125194602</v>
      </c>
      <c r="BN61">
        <f>[1]!vstd("000300.SH",A61,10,1)</f>
        <v>11320997.701926198</v>
      </c>
      <c r="BO61">
        <f>[1]!adtm("000300.SH",A61,23,"8","1","1",1)</f>
        <v>0.39095701690454748</v>
      </c>
      <c r="BP61">
        <f>[1]!mi("000300.SH",A61,12,"1","1",1)</f>
        <v>52.972999999999956</v>
      </c>
      <c r="BQ61">
        <f>[1]!s_techind_rc("000300.SH",A61,50,1)</f>
        <v>95.336925500316767</v>
      </c>
      <c r="BR61">
        <f>[1]!srmi("000300.SH",A61,9,"1",1)</f>
        <v>-1.4654155795549522E-2</v>
      </c>
      <c r="BS61">
        <f>[1]!pwmi("000300.SH",A61,7,"1","1",1)</f>
        <v>1</v>
      </c>
      <c r="BT61">
        <f>[1]!prdstrong("000300.SH",A61,20,"1","1",1)</f>
        <v>0</v>
      </c>
      <c r="BU61">
        <f>[1]!prdweak("000300.SH",A61,20,"1","1",1)</f>
        <v>0</v>
      </c>
      <c r="BV61">
        <f>[1]!bottom("000300.SH",A61,125,"5","20","1","1",1)</f>
        <v>1.9208194905869322</v>
      </c>
      <c r="BW61">
        <f>[1]!atr("000300.SH",A61,14,"1","3",3)</f>
        <v>431.58600000000024</v>
      </c>
      <c r="BX61">
        <f>[1]!std("000300.SH",A61,26,"1",1)</f>
        <v>1.9873124541260736</v>
      </c>
      <c r="BY61">
        <f>[1]!vhf("000300.SH",A61,28,"1",1)</f>
        <v>0.34549171357098191</v>
      </c>
      <c r="BZ61">
        <f>[1]!volati("000300.SH",A61,10,"1",1)</f>
        <v>-15.647121526301728</v>
      </c>
      <c r="CA61" s="2">
        <f>[1]!s_mq_close("000300.SH",A61,3)</f>
        <v>3280.3719999999998</v>
      </c>
    </row>
    <row r="62" spans="1:79" x14ac:dyDescent="0.25">
      <c r="A62" s="1">
        <v>40147</v>
      </c>
      <c r="B62">
        <f>[1]!s_mq_open("000300.SH",A62,1)</f>
        <v>3205.835</v>
      </c>
      <c r="C62">
        <f>[1]!s_mq_close("000300.SH",A62,1)</f>
        <v>3511.6689999999999</v>
      </c>
      <c r="D62">
        <f>[1]!s_mq_high("000300.SH",A62,1)</f>
        <v>3698.1289999999999</v>
      </c>
      <c r="E62">
        <f>[1]!s_mq_low("000300.SH",A62,1)</f>
        <v>3198.3090000000002</v>
      </c>
      <c r="F62">
        <f t="shared" si="0"/>
        <v>1.1535618645376322</v>
      </c>
      <c r="G62">
        <f t="shared" si="1"/>
        <v>0.99765240569149694</v>
      </c>
      <c r="H62">
        <f t="shared" si="5"/>
        <v>1.0953991705749049</v>
      </c>
      <c r="I62">
        <f t="shared" si="5"/>
        <v>1.0530972594512751</v>
      </c>
      <c r="J62">
        <f t="shared" si="3"/>
        <v>0.91076607732676407</v>
      </c>
      <c r="K62">
        <f t="shared" si="4"/>
        <v>1.1562763322743361</v>
      </c>
      <c r="L62">
        <f>[1]!s_mq_volume("000300.SH",A62,1)</f>
        <v>198804499200</v>
      </c>
      <c r="M62">
        <f>[1]!s_mq_amount("000300.SH",A62,1)</f>
        <v>2724687242973</v>
      </c>
      <c r="N62">
        <f>[1]!s_mq_pctchange("000016.SH",A62)</f>
        <v>3.848685539588681</v>
      </c>
      <c r="O62">
        <f>[1]!s_mq_pctchange("000906.SH",A62)</f>
        <v>8.7782476296659482</v>
      </c>
      <c r="P62">
        <f>[1]!s_mq_pctchange("000905.SH",A62)</f>
        <v>15.091244494384725</v>
      </c>
      <c r="Q62">
        <f>[1]!s_val_pe_ttm("000300.SH",A62)</f>
        <v>27.621500015258789</v>
      </c>
      <c r="R62">
        <f>[1]!s_val_pb_lf("000300.SH",A62)</f>
        <v>3.2483999729156494</v>
      </c>
      <c r="S62">
        <v>55.2</v>
      </c>
      <c r="T62">
        <v>19.2</v>
      </c>
      <c r="U62">
        <v>23.280100000000001</v>
      </c>
      <c r="V62">
        <v>-2.08</v>
      </c>
      <c r="W62">
        <f>[1]!dmi("000300.SH",A62,14,6,1,3,2)</f>
        <v>30.374262662850704</v>
      </c>
      <c r="X62">
        <f>[1]!expma("000300.SH",A62,12,3,2)</f>
        <v>3381.3674969438234</v>
      </c>
      <c r="Y62">
        <f>[1]!ma("000300.SH",A62,5,3,1)</f>
        <v>3511.5322000000001</v>
      </c>
      <c r="Z62">
        <f>[1]!macd("000300.SH",A62,26,12,9,1,3,1)</f>
        <v>47.398285869312986</v>
      </c>
      <c r="AA62">
        <f>[1]!bbi("000300.SH",A62,3,"6","12","24","1",1)</f>
        <v>3517.8427083333336</v>
      </c>
      <c r="AB62">
        <f>[1]!dma("000300.SH",A62,"10","50",10,"1","1",1)</f>
        <v>222.87510000000202</v>
      </c>
      <c r="AC62">
        <f>[1]!mtm("000300.SH",A62,"6",6,"1","1",3)</f>
        <v>751.95699999999988</v>
      </c>
      <c r="AD62">
        <f>[1]!priceosc("000300.SH",A62,"26","12","1",1)</f>
        <v>2.4091396365641553</v>
      </c>
      <c r="AE62">
        <f>[1]!sar("000300.SH",A62,4,"2","20","1",1)</f>
        <v>3680.5720848000001</v>
      </c>
      <c r="AF62">
        <f>[1]!trix("000300.SH",A62,12,"20","1","1",1)</f>
        <v>0.30406879502327405</v>
      </c>
      <c r="AG62">
        <f>[1]!s_techind_b3612("000300.SH",A62,1,1)</f>
        <v>-77.211000000000695</v>
      </c>
      <c r="AH62">
        <f>[1]!bias("000300.SH",A62,12,1,1)</f>
        <v>-1.7708622500895987</v>
      </c>
      <c r="AI62">
        <f>[1]!kdj("000300.SH",A62,9,3,3,1,1,1)</f>
        <v>38.618752659332763</v>
      </c>
      <c r="AJ62">
        <f>[1]!slowkd("000300.SH",A62,9,"3","3","5","1","1",1)</f>
        <v>28.484814915993564</v>
      </c>
      <c r="AK62">
        <f>[1]!rsi("000300.SH",A62,6,1,1)</f>
        <v>47.381221119192119</v>
      </c>
      <c r="AL62">
        <f>[1]!cci("000300.SH",A62,14,"1",1)</f>
        <v>-84.696425693955248</v>
      </c>
      <c r="AM62">
        <f>[1]!dpo("000300.SH",A62,20,"6","1","1",1)</f>
        <v>-68.42200000000048</v>
      </c>
      <c r="AN62">
        <f>[1]!roc("000300.SH",A62,"12",6,"1","1",1)</f>
        <v>0.33362933400989714</v>
      </c>
      <c r="AO62">
        <f>[1]!vrsi("000300.SH",A62,6,1)</f>
        <v>46.412493670827729</v>
      </c>
      <c r="AP62">
        <f>[1]!si("000300.SH",A62,"1",1)</f>
        <v>1556.5813667316295</v>
      </c>
      <c r="AQ62">
        <f>[1]!srdm("000300.SH",A62,30,"1","1",1)</f>
        <v>-0.5859338465176146</v>
      </c>
      <c r="AR62">
        <f>[1]!vroc("000300.SH",A62,12,1)</f>
        <v>5.5684490039669798</v>
      </c>
      <c r="AS62">
        <f>[1]!wr("000300.SH",A62,14,"1",1)</f>
        <v>56.360251000495765</v>
      </c>
      <c r="AT62">
        <f>[1]!arbr("000300.SH",A62,26,"1","1",1)</f>
        <v>189.06940387544299</v>
      </c>
      <c r="AU62">
        <f>[1]!cr("000300.SH",A62,26,"1",1)</f>
        <v>109.01984821907153</v>
      </c>
      <c r="AV62">
        <f>[1]!psy("000300.SH",A62,12,"6","1","1",1)</f>
        <v>66.666666666666657</v>
      </c>
      <c r="AW62">
        <f>[1]!vr("000300.SH",A62,26,1)</f>
        <v>1.0219656634587746</v>
      </c>
      <c r="AX62">
        <f>[1]!wad("000300.SH",A62,30,"1","1",1)</f>
        <v>8811.7739999999903</v>
      </c>
      <c r="AY62">
        <f>[1]!mfi("000300.SH",A62,14,"1",1)</f>
        <v>47.412207255663866</v>
      </c>
      <c r="AZ62">
        <f>[1]!obv("000300.SH",A62,"1","1",1)</f>
        <v>15483969181.76</v>
      </c>
      <c r="BA62">
        <f>[1]!pvt("000300.SH",A62,"1",1)</f>
        <v>18042753751.004593</v>
      </c>
      <c r="BB62">
        <f>[1]!sobv("000300.SH",A62,1)</f>
        <v>1171575026094</v>
      </c>
      <c r="BC62">
        <f>[1]!wvad("000300.SH",A62,24,"6","1","1",1)</f>
        <v>119388107.95145558</v>
      </c>
      <c r="BD62">
        <f>[1]!bbiboll("000300.SH",A62,10,"3","1","1",1)</f>
        <v>3517.8427083333336</v>
      </c>
      <c r="BE62">
        <f>[1]!boll("000300.SH",A62,26,"2",1,1,1)</f>
        <v>3488.8507307692312</v>
      </c>
      <c r="BF62">
        <f>[1]!cdp("000300.SH",A62,"1","1",1)</f>
        <v>3403.3110000000001</v>
      </c>
      <c r="BG62">
        <f>[1]!env("000300.SH",A62,"14","1","1",1)</f>
        <v>3777.793738571429</v>
      </c>
      <c r="BH62">
        <f>[1]!mike("000300.SH",A62,12,"1","1",1)</f>
        <v>3591.714333333332</v>
      </c>
      <c r="BI62">
        <f>[1]!volumeratio("000300.SH",A62,5,1)</f>
        <v>0.73617538715993114</v>
      </c>
      <c r="BJ62">
        <f>[1]!vma("000300.SH",A62,5,1)</f>
        <v>112752311.8</v>
      </c>
      <c r="BK62">
        <f>[1]!vmacd("000300.SH",A62,"12","26",9,"1",1)</f>
        <v>7512785.2867914392</v>
      </c>
      <c r="BL62">
        <f>[1]!vosc("000300.SH",A62,"12","26",1)</f>
        <v>14.4064466022409</v>
      </c>
      <c r="BM62">
        <f>[1]!tapi("000300.SH",A62,6,"1",1)</f>
        <v>36734377.726542823</v>
      </c>
      <c r="BN62">
        <f>[1]!vstd("000300.SH",A62,10,1)</f>
        <v>20294694.868500352</v>
      </c>
      <c r="BO62">
        <f>[1]!adtm("000300.SH",A62,23,"8","1","1",1)</f>
        <v>0.59537678867139421</v>
      </c>
      <c r="BP62">
        <f>[1]!mi("000300.SH",A62,12,"1","1",1)</f>
        <v>11.67699999999968</v>
      </c>
      <c r="BQ62">
        <f>[1]!s_techind_rc("000300.SH",A62,50,1)</f>
        <v>108.44733678326368</v>
      </c>
      <c r="BR62">
        <f>[1]!srmi("000300.SH",A62,9,"1",1)</f>
        <v>-3.2159210484974714E-2</v>
      </c>
      <c r="BS62">
        <f>[1]!pwmi("000300.SH",A62,7,"1","1",1)</f>
        <v>0.8571428571428571</v>
      </c>
      <c r="BT62">
        <f>[1]!prdstrong("000300.SH",A62,20,"1","1",1)</f>
        <v>0.1111111111111111</v>
      </c>
      <c r="BU62">
        <f>[1]!prdweak("000300.SH",A62,20,"1","1",1)</f>
        <v>9.0909090909090912E-2</v>
      </c>
      <c r="BV62">
        <f>[1]!bottom("000300.SH",A62,125,"5","20","1","1",1)</f>
        <v>2.0640243902439024</v>
      </c>
      <c r="BW62">
        <f>[1]!atr("000300.SH",A62,14,"1","3",3)</f>
        <v>499.81999999999971</v>
      </c>
      <c r="BX62">
        <f>[1]!std("000300.SH",A62,26,"1",1)</f>
        <v>1.9489229116111473</v>
      </c>
      <c r="BY62">
        <f>[1]!vhf("000300.SH",A62,28,"1",1)</f>
        <v>0.31748312656291761</v>
      </c>
      <c r="BZ62">
        <f>[1]!volati("000300.SH",A62,10,"1",1)</f>
        <v>64.567480006079208</v>
      </c>
      <c r="CA62" s="2">
        <f>[1]!s_mq_close("000300.SH",A62,3)</f>
        <v>3511.6689999999999</v>
      </c>
    </row>
    <row r="63" spans="1:79" x14ac:dyDescent="0.25">
      <c r="A63" s="1">
        <v>40178</v>
      </c>
      <c r="B63">
        <f>[1]!s_mq_open("000300.SH",A63,1)</f>
        <v>3507.5590000000002</v>
      </c>
      <c r="C63">
        <f>[1]!s_mq_close("000300.SH",A63,1)</f>
        <v>3575.6840000000002</v>
      </c>
      <c r="D63">
        <f>[1]!s_mq_high("000300.SH",A63,1)</f>
        <v>3672.7979999999998</v>
      </c>
      <c r="E63">
        <f>[1]!s_mq_low("000300.SH",A63,1)</f>
        <v>3296.2919999999999</v>
      </c>
      <c r="F63">
        <f t="shared" si="0"/>
        <v>1.0471094000129433</v>
      </c>
      <c r="G63">
        <f t="shared" si="1"/>
        <v>0.93976808373002418</v>
      </c>
      <c r="H63">
        <f t="shared" si="5"/>
        <v>1.0194223390112611</v>
      </c>
      <c r="I63">
        <f t="shared" si="5"/>
        <v>1.027159558842448</v>
      </c>
      <c r="J63">
        <f t="shared" si="3"/>
        <v>0.9218633413914652</v>
      </c>
      <c r="K63">
        <f t="shared" si="4"/>
        <v>1.1142210702207207</v>
      </c>
      <c r="L63">
        <f>[1]!s_mq_volume("000300.SH",A63,1)</f>
        <v>164802716200</v>
      </c>
      <c r="M63">
        <f>[1]!s_mq_amount("000300.SH",A63,1)</f>
        <v>2322792229604</v>
      </c>
      <c r="N63">
        <f>[1]!s_mq_pctchange("000016.SH",A63)</f>
        <v>3.498389853931827</v>
      </c>
      <c r="O63">
        <f>[1]!s_mq_pctchange("000906.SH",A63)</f>
        <v>1.8199482042779547</v>
      </c>
      <c r="P63">
        <f>[1]!s_mq_pctchange("000905.SH",A63)</f>
        <v>1.8143257437357674</v>
      </c>
      <c r="Q63">
        <f>[1]!s_val_pe_ttm("000300.SH",A63)</f>
        <v>28.49220085144043</v>
      </c>
      <c r="R63">
        <f>[1]!s_val_pb_lf("000300.SH",A63)</f>
        <v>3.3452000617980957</v>
      </c>
      <c r="S63">
        <v>56.6</v>
      </c>
      <c r="T63">
        <v>18.5</v>
      </c>
      <c r="U63">
        <v>24.76</v>
      </c>
      <c r="V63">
        <v>1.7</v>
      </c>
      <c r="W63">
        <f>[1]!dmi("000300.SH",A63,14,6,1,3,2)</f>
        <v>28.998560738089168</v>
      </c>
      <c r="X63">
        <f>[1]!expma("000300.SH",A63,12,3,2)</f>
        <v>3446.5013741702883</v>
      </c>
      <c r="Y63">
        <f>[1]!ma("000300.SH",A63,5,3,1)</f>
        <v>3507.6987999999997</v>
      </c>
      <c r="Z63">
        <f>[1]!macd("000300.SH",A63,26,12,9,1,3,1)</f>
        <v>-4.4011013359840945</v>
      </c>
      <c r="AA63">
        <f>[1]!bbi("000300.SH",A63,3,"6","12","24","1",1)</f>
        <v>3504.5525520833335</v>
      </c>
      <c r="AB63">
        <f>[1]!dma("000300.SH",A63,"10","50",10,"1","1",1)</f>
        <v>-62.433799999999792</v>
      </c>
      <c r="AC63">
        <f>[1]!mtm("000300.SH",A63,"6",6,"1","1",3)</f>
        <v>409.21000000000004</v>
      </c>
      <c r="AD63">
        <f>[1]!priceosc("000300.SH",A63,"26","12","1",1)</f>
        <v>-1.7944361669320636</v>
      </c>
      <c r="AE63">
        <f>[1]!sar("000300.SH",A63,4,"2","20","1",1)</f>
        <v>3351.2929408</v>
      </c>
      <c r="AF63">
        <f>[1]!trix("000300.SH",A63,12,"20","1","1",1)</f>
        <v>-0.1267763294521384</v>
      </c>
      <c r="AG63">
        <f>[1]!s_techind_b3612("000300.SH",A63,1,1)</f>
        <v>48.874166666666497</v>
      </c>
      <c r="AH63">
        <f>[1]!bias("000300.SH",A63,12,1,1)</f>
        <v>3.5215716866641045</v>
      </c>
      <c r="AI63">
        <f>[1]!kdj("000300.SH",A63,9,3,3,1,1,1)</f>
        <v>76.961834610211042</v>
      </c>
      <c r="AJ63">
        <f>[1]!slowkd("000300.SH",A63,9,"3","3","5","1","1",1)</f>
        <v>74.062886782433011</v>
      </c>
      <c r="AK63">
        <f>[1]!rsi("000300.SH",A63,6,1,1)</f>
        <v>69.267789515295746</v>
      </c>
      <c r="AL63">
        <f>[1]!cci("000300.SH",A63,14,"1",1)</f>
        <v>80.502866708619223</v>
      </c>
      <c r="AM63">
        <f>[1]!dpo("000300.SH",A63,20,"6","1","1",1)</f>
        <v>131.33454545454515</v>
      </c>
      <c r="AN63">
        <f>[1]!roc("000300.SH",A63,"12",6,"1","1",1)</f>
        <v>-0.2136832637474273</v>
      </c>
      <c r="AO63">
        <f>[1]!vrsi("000300.SH",A63,6,1)</f>
        <v>61.20747566333371</v>
      </c>
      <c r="AP63">
        <f>[1]!si("000300.SH",A63,"1",1)</f>
        <v>275.27840006322543</v>
      </c>
      <c r="AQ63">
        <f>[1]!srdm("000300.SH",A63,30,"1","1",1)</f>
        <v>0.13595273230075791</v>
      </c>
      <c r="AR63">
        <f>[1]!vroc("000300.SH",A63,12,1)</f>
        <v>8.0069096723844879E-2</v>
      </c>
      <c r="AS63">
        <f>[1]!wr("000300.SH",A63,14,"1",1)</f>
        <v>14.55405665772626</v>
      </c>
      <c r="AT63">
        <f>[1]!arbr("000300.SH",A63,26,"1","1",1)</f>
        <v>163.98682882724401</v>
      </c>
      <c r="AU63">
        <f>[1]!cr("000300.SH",A63,26,"1",1)</f>
        <v>89.931912510850793</v>
      </c>
      <c r="AV63">
        <f>[1]!psy("000300.SH",A63,12,"6","1","1",1)</f>
        <v>66.666666666666657</v>
      </c>
      <c r="AW63">
        <f>[1]!vr("000300.SH",A63,26,1)</f>
        <v>1.1028374773761453</v>
      </c>
      <c r="AX63">
        <f>[1]!wad("000300.SH",A63,30,"1","1",1)</f>
        <v>9040.5649999999896</v>
      </c>
      <c r="AY63">
        <f>[1]!mfi("000300.SH",A63,14,"1",1)</f>
        <v>60.929054944186035</v>
      </c>
      <c r="AZ63">
        <f>[1]!obv("000300.SH",A63,"1","1",1)</f>
        <v>15827202869.76</v>
      </c>
      <c r="BA63">
        <f>[1]!pvt("000300.SH",A63,"1",1)</f>
        <v>18402414730.44006</v>
      </c>
      <c r="BB63">
        <f>[1]!sobv("000300.SH",A63,1)</f>
        <v>1194385647294</v>
      </c>
      <c r="BC63">
        <f>[1]!wvad("000300.SH",A63,24,"6","1","1",1)</f>
        <v>316142624.92541784</v>
      </c>
      <c r="BD63">
        <f>[1]!bbiboll("000300.SH",A63,10,"3","1","1",1)</f>
        <v>3504.5525520833335</v>
      </c>
      <c r="BE63">
        <f>[1]!boll("000300.SH",A63,26,"2",1,1,1)</f>
        <v>3516.0279230769224</v>
      </c>
      <c r="BF63">
        <f>[1]!cdp("000300.SH",A63,"1","1",1)</f>
        <v>3544.38175</v>
      </c>
      <c r="BG63">
        <f>[1]!env("000300.SH",A63,"14","1","1",1)</f>
        <v>3683.0957614285717</v>
      </c>
      <c r="BH63">
        <f>[1]!mike("000300.SH",A63,12,"1","1",1)</f>
        <v>3835.4293333333339</v>
      </c>
      <c r="BI63">
        <f>[1]!volumeratio("000300.SH",A63,5,1)</f>
        <v>1.1145291540313351</v>
      </c>
      <c r="BJ63">
        <f>[1]!vma("000300.SH",A63,5,1)</f>
        <v>63099398.200000003</v>
      </c>
      <c r="BK63">
        <f>[1]!vmacd("000300.SH",A63,"12","26",9,"1",1)</f>
        <v>-5842838.7304632952</v>
      </c>
      <c r="BL63">
        <f>[1]!vosc("000300.SH",A63,"12","26",1)</f>
        <v>-25.573318739333022</v>
      </c>
      <c r="BM63">
        <f>[1]!tapi("000300.SH",A63,6,"1",1)</f>
        <v>29905362.674271673</v>
      </c>
      <c r="BN63">
        <f>[1]!vstd("000300.SH",A63,10,1)</f>
        <v>12809218.030647513</v>
      </c>
      <c r="BO63">
        <f>[1]!adtm("000300.SH",A63,23,"8","1","1",1)</f>
        <v>0.60464787698377009</v>
      </c>
      <c r="BP63">
        <f>[1]!mi("000300.SH",A63,12,"1","1",1)</f>
        <v>-7.656999999999698</v>
      </c>
      <c r="BQ63">
        <f>[1]!s_techind_rc("000300.SH",A63,50,1)</f>
        <v>106.82229365582019</v>
      </c>
      <c r="BR63">
        <f>[1]!srmi("000300.SH",A63,9,"1",1)</f>
        <v>5.1444422941177147E-2</v>
      </c>
      <c r="BS63">
        <f>[1]!pwmi("000300.SH",A63,7,"1","1",1)</f>
        <v>1</v>
      </c>
      <c r="BT63">
        <f>[1]!prdstrong("000300.SH",A63,20,"1","1",1)</f>
        <v>0</v>
      </c>
      <c r="BU63">
        <f>[1]!prdweak("000300.SH",A63,20,"1","1",1)</f>
        <v>0</v>
      </c>
      <c r="BV63">
        <f>[1]!bottom("000300.SH",A63,125,"5","20","1","1",1)</f>
        <v>1.7415458937198067</v>
      </c>
      <c r="BW63">
        <f>[1]!atr("000300.SH",A63,14,"1","3",3)</f>
        <v>376.50599999999986</v>
      </c>
      <c r="BX63">
        <f>[1]!std("000300.SH",A63,26,"1",1)</f>
        <v>1.8712484053704486</v>
      </c>
      <c r="BY63">
        <f>[1]!vhf("000300.SH",A63,28,"1",1)</f>
        <v>0.23627308089785184</v>
      </c>
      <c r="BZ63">
        <f>[1]!volati("000300.SH",A63,10,"1",1)</f>
        <v>-22.514063760239981</v>
      </c>
      <c r="CA63" s="2">
        <f>[1]!s_mq_close("000300.SH",A63,3)</f>
        <v>3575.6840000000002</v>
      </c>
    </row>
    <row r="64" spans="1:79" x14ac:dyDescent="0.25">
      <c r="A64" s="1">
        <v>40209</v>
      </c>
      <c r="B64">
        <f>[1]!s_mq_open("000300.SH",A64,1)</f>
        <v>3592.4679999999998</v>
      </c>
      <c r="C64">
        <f>[1]!s_mq_close("000300.SH",A64,1)</f>
        <v>3204.1550000000002</v>
      </c>
      <c r="D64">
        <f>[1]!s_mq_high("000300.SH",A64,1)</f>
        <v>3597.748</v>
      </c>
      <c r="E64">
        <f>[1]!s_mq_low("000300.SH",A64,1)</f>
        <v>3168.4630000000002</v>
      </c>
      <c r="F64">
        <f t="shared" si="0"/>
        <v>1.0014697416928975</v>
      </c>
      <c r="G64">
        <f t="shared" si="1"/>
        <v>0.88197389649678171</v>
      </c>
      <c r="H64">
        <f t="shared" si="5"/>
        <v>0.8919091276526333</v>
      </c>
      <c r="I64">
        <f t="shared" si="5"/>
        <v>1.1228383146258529</v>
      </c>
      <c r="J64">
        <f t="shared" si="3"/>
        <v>0.98886071366709782</v>
      </c>
      <c r="K64">
        <f t="shared" si="4"/>
        <v>1.1354868275248913</v>
      </c>
      <c r="L64">
        <f>[1]!s_mq_volume("000300.SH",A64,1)</f>
        <v>150190912300</v>
      </c>
      <c r="M64">
        <f>[1]!s_mq_amount("000300.SH",A64,1)</f>
        <v>2138035810718</v>
      </c>
      <c r="N64">
        <f>[1]!s_mq_pctchange("000016.SH",A64)</f>
        <v>-12.131177069465116</v>
      </c>
      <c r="O64">
        <f>[1]!s_mq_pctchange("000906.SH",A64)</f>
        <v>-8.5524709725224408</v>
      </c>
      <c r="P64">
        <f>[1]!s_mq_pctchange("000905.SH",A64)</f>
        <v>-2.4659913427441671</v>
      </c>
      <c r="Q64">
        <f>[1]!s_val_pe_ttm("000300.SH",A64)</f>
        <v>24.987499237060547</v>
      </c>
      <c r="R64">
        <f>[1]!s_val_pb_lf("000300.SH",A64)</f>
        <v>3.0037000179290771</v>
      </c>
      <c r="S64">
        <v>55.8</v>
      </c>
      <c r="T64">
        <v>29.2</v>
      </c>
      <c r="U64">
        <v>24.4269</v>
      </c>
      <c r="V64">
        <v>4.32</v>
      </c>
      <c r="W64">
        <f>[1]!dmi("000300.SH",A64,14,6,1,3,2)</f>
        <v>15.926919185992466</v>
      </c>
      <c r="X64">
        <f>[1]!expma("000300.SH",A64,12,3,2)</f>
        <v>3405.8892876029267</v>
      </c>
      <c r="Y64">
        <f>[1]!ma("000300.SH",A64,5,3,1)</f>
        <v>3236.0204000000003</v>
      </c>
      <c r="Z64">
        <f>[1]!macd("000300.SH",A64,26,12,9,1,3,1)</f>
        <v>-72.26257740009487</v>
      </c>
      <c r="AA64">
        <f>[1]!bbi("000300.SH",A64,3,"6","12","24","1",1)</f>
        <v>3313.8720104166669</v>
      </c>
      <c r="AB64">
        <f>[1]!dma("000300.SH",A64,"10","50",10,"1","1",1)</f>
        <v>-148.87091999999984</v>
      </c>
      <c r="AC64">
        <f>[1]!mtm("000300.SH",A64,"6",6,"1","1",3)</f>
        <v>-530.46699999999964</v>
      </c>
      <c r="AD64">
        <f>[1]!priceosc("000300.SH",A64,"26","12","1",1)</f>
        <v>-2.2676948958358087</v>
      </c>
      <c r="AE64">
        <f>[1]!sar("000300.SH",A64,4,"2","20","1",1)</f>
        <v>3380.3737110401485</v>
      </c>
      <c r="AF64">
        <f>[1]!trix("000300.SH",A64,12,"20","1","1",1)</f>
        <v>-0.25571809375862564</v>
      </c>
      <c r="AG64">
        <f>[1]!s_techind_b3612("000300.SH",A64,1,1)</f>
        <v>-54.619499999999789</v>
      </c>
      <c r="AH64">
        <f>[1]!bias("000300.SH",A64,12,1,1)</f>
        <v>-4.6128405923184426</v>
      </c>
      <c r="AI64">
        <f>[1]!kdj("000300.SH",A64,9,3,3,1,1,1)</f>
        <v>11.616425451029492</v>
      </c>
      <c r="AJ64">
        <f>[1]!slowkd("000300.SH",A64,9,"3","3","5","1","1",1)</f>
        <v>8.0670629980882982</v>
      </c>
      <c r="AK64">
        <f>[1]!rsi("000300.SH",A64,6,1,1)</f>
        <v>17.639250408392186</v>
      </c>
      <c r="AL64">
        <f>[1]!cci("000300.SH",A64,14,"1",1)</f>
        <v>-114.34082010360582</v>
      </c>
      <c r="AM64">
        <f>[1]!dpo("000300.SH",A64,20,"6","1","1",1)</f>
        <v>0</v>
      </c>
      <c r="AN64">
        <f>[1]!roc("000300.SH",A64,"12",6,"1","1",1)</f>
        <v>-6.3425859887803497</v>
      </c>
      <c r="AO64">
        <f>[1]!vrsi("000300.SH",A64,6,1)</f>
        <v>24.148075618263057</v>
      </c>
      <c r="AP64">
        <f>[1]!si("000300.SH",A64,"1",1)</f>
        <v>129.23793073208293</v>
      </c>
      <c r="AQ64">
        <f>[1]!srdm("000300.SH",A64,30,"1","1",1)</f>
        <v>-0.7769486304959563</v>
      </c>
      <c r="AR64">
        <f>[1]!vroc("000300.SH",A64,12,1)</f>
        <v>0</v>
      </c>
      <c r="AS64">
        <f>[1]!wr("000300.SH",A64,14,"1",1)</f>
        <v>90.273175198395393</v>
      </c>
      <c r="AT64">
        <f>[1]!arbr("000300.SH",A64,26,"1","1",1)</f>
        <v>149.56161058173933</v>
      </c>
      <c r="AU64">
        <f>[1]!cr("000300.SH",A64,26,"1",1)</f>
        <v>76.644668529162502</v>
      </c>
      <c r="AV64">
        <f>[1]!psy("000300.SH",A64,12,"6","1","1",1)</f>
        <v>50</v>
      </c>
      <c r="AW64">
        <f>[1]!vr("000300.SH",A64,26,1)</f>
        <v>1.5496187500915655</v>
      </c>
      <c r="AX64">
        <f>[1]!wad("000300.SH",A64,30,"1","1",1)</f>
        <v>8782.1169999999911</v>
      </c>
      <c r="AY64">
        <f>[1]!mfi("000300.SH",A64,14,"1",1)</f>
        <v>56.091025165487324</v>
      </c>
      <c r="AZ64">
        <f>[1]!obv("000300.SH",A64,"1","1",1)</f>
        <v>15848379788.76</v>
      </c>
      <c r="BA64">
        <f>[1]!pvt("000300.SH",A64,"1",1)</f>
        <v>17526339243.173798</v>
      </c>
      <c r="BB64">
        <f>[1]!sobv("000300.SH",A64,1)</f>
        <v>1206346508194</v>
      </c>
      <c r="BC64">
        <f>[1]!wvad("000300.SH",A64,24,"6","1","1",1)</f>
        <v>-11596735.26613472</v>
      </c>
      <c r="BD64">
        <f>[1]!bbiboll("000300.SH",A64,10,"3","1","1",1)</f>
        <v>3313.8720104166669</v>
      </c>
      <c r="BE64">
        <f>[1]!boll("000300.SH",A64,26,"2",1,1,1)</f>
        <v>3435.2794230769223</v>
      </c>
      <c r="BF64">
        <f>[1]!cdp("000300.SH",A64,"1","1",1)</f>
        <v>3200.4772499999999</v>
      </c>
      <c r="BG64">
        <f>[1]!env("000300.SH",A64,"14","1","1",1)</f>
        <v>3578.6600942857144</v>
      </c>
      <c r="BH64">
        <f>[1]!mike("000300.SH",A64,12,"1","1",1)</f>
        <v>3251.8876666666679</v>
      </c>
      <c r="BI64">
        <f>[1]!volumeratio("000300.SH",A64,5,1)</f>
        <v>0</v>
      </c>
      <c r="BJ64">
        <f>[1]!vma("000300.SH",A64,5,1)</f>
        <v>53709225</v>
      </c>
      <c r="BK64">
        <f>[1]!vmacd("000300.SH",A64,"12","26",9,"1",1)</f>
        <v>-5558688.934178629</v>
      </c>
      <c r="BL64">
        <f>[1]!vosc("000300.SH",A64,"12","26",1)</f>
        <v>-4.113147647652923</v>
      </c>
      <c r="BM64">
        <f>[1]!tapi("000300.SH",A64,6,"1",1)</f>
        <v>22753922.568287075</v>
      </c>
      <c r="BN64">
        <f>[1]!vstd("000300.SH",A64,10,1)</f>
        <v>16554390.765711071</v>
      </c>
      <c r="BO64">
        <f>[1]!adtm("000300.SH",A64,23,"8","1","1",1)</f>
        <v>-0.26403845897220435</v>
      </c>
      <c r="BP64">
        <f>[1]!mi("000300.SH",A64,12,"1","1",1)</f>
        <v>-216.98899999999958</v>
      </c>
      <c r="BQ64">
        <f>[1]!s_techind_rc("000300.SH",A64,50,1)</f>
        <v>87.967341645167778</v>
      </c>
      <c r="BR64">
        <f>[1]!srmi("000300.SH",A64,9,"1",1)</f>
        <v>-8.4706017452589266E-2</v>
      </c>
      <c r="BS64">
        <f>[1]!pwmi("000300.SH",A64,7,"1","1",1)</f>
        <v>1</v>
      </c>
      <c r="BT64">
        <f>[1]!prdstrong("000300.SH",A64,20,"1","1",1)</f>
        <v>0</v>
      </c>
      <c r="BU64">
        <f>[1]!prdweak("000300.SH",A64,20,"1","1",1)</f>
        <v>0</v>
      </c>
      <c r="BV64">
        <f>[1]!bottom("000300.SH",A64,125,"5","20","1","1",1)</f>
        <v>1.4807923169267707</v>
      </c>
      <c r="BW64">
        <f>[1]!atr("000300.SH",A64,14,"1","3",3)</f>
        <v>429.28499999999985</v>
      </c>
      <c r="BX64">
        <f>[1]!std("000300.SH",A64,26,"1",1)</f>
        <v>1.5255044956590398</v>
      </c>
      <c r="BY64">
        <f>[1]!vhf("000300.SH",A64,28,"1",1)</f>
        <v>0.32445309764359009</v>
      </c>
      <c r="BZ64">
        <f>[1]!volati("000300.SH",A64,10,"1",1)</f>
        <v>1.6034185283736679</v>
      </c>
      <c r="CA64" s="2">
        <f>[1]!s_mq_close("000300.SH",A64,3)</f>
        <v>3204.1550000000002</v>
      </c>
    </row>
    <row r="65" spans="1:79" x14ac:dyDescent="0.25">
      <c r="A65" s="1">
        <v>40237</v>
      </c>
      <c r="B65">
        <f>[1]!s_mq_open("000300.SH",A65,1)</f>
        <v>3198.23</v>
      </c>
      <c r="C65">
        <f>[1]!s_mq_close("000300.SH",A65,1)</f>
        <v>3281.6660000000002</v>
      </c>
      <c r="D65">
        <f>[1]!s_mq_high("000300.SH",A65,1)</f>
        <v>3301.1489999999999</v>
      </c>
      <c r="E65">
        <f>[1]!s_mq_low("000300.SH",A65,1)</f>
        <v>3094.5680000000002</v>
      </c>
      <c r="F65">
        <f t="shared" si="0"/>
        <v>1.0321799870553399</v>
      </c>
      <c r="G65">
        <f t="shared" si="1"/>
        <v>0.96758769694487268</v>
      </c>
      <c r="H65">
        <f t="shared" si="5"/>
        <v>1.0260881800245762</v>
      </c>
      <c r="I65">
        <f t="shared" si="5"/>
        <v>1.0059369235016604</v>
      </c>
      <c r="J65">
        <f t="shared" si="3"/>
        <v>0.94298688531983454</v>
      </c>
      <c r="K65">
        <f t="shared" si="4"/>
        <v>1.0667560060079466</v>
      </c>
      <c r="L65">
        <f>[1]!s_mq_volume("000300.SH",A65,1)</f>
        <v>71809718300</v>
      </c>
      <c r="M65">
        <f>[1]!s_mq_amount("000300.SH",A65,1)</f>
        <v>952415641684</v>
      </c>
      <c r="N65">
        <f>[1]!s_mq_pctchange("000016.SH",A65)</f>
        <v>1.3516524553986997</v>
      </c>
      <c r="O65">
        <f>[1]!s_mq_pctchange("000906.SH",A65)</f>
        <v>3.2899655168760145</v>
      </c>
      <c r="P65">
        <f>[1]!s_mq_pctchange("000905.SH",A65)</f>
        <v>5.9438368655405194</v>
      </c>
      <c r="Q65">
        <f>[1]!s_val_pe_ttm("000300.SH",A65)</f>
        <v>25.17289924621582</v>
      </c>
      <c r="R65">
        <f>[1]!s_val_pb_lf("000300.SH",A65)</f>
        <v>3.0334999561309814</v>
      </c>
      <c r="S65">
        <v>52</v>
      </c>
      <c r="T65">
        <v>12.8</v>
      </c>
      <c r="U65">
        <v>21.6951</v>
      </c>
      <c r="V65">
        <v>5.39</v>
      </c>
      <c r="W65">
        <f>[1]!dmi("000300.SH",A65,14,6,1,3,2)</f>
        <v>15.424694463245098</v>
      </c>
      <c r="X65">
        <f>[1]!expma("000300.SH",A65,12,3,2)</f>
        <v>3338.8048756483818</v>
      </c>
      <c r="Y65">
        <f>[1]!ma("000300.SH",A65,5,3,1)</f>
        <v>3250.0511999999999</v>
      </c>
      <c r="Z65">
        <f>[1]!macd("000300.SH",A65,26,12,9,1,3,1)</f>
        <v>-34.746962689018346</v>
      </c>
      <c r="AA65">
        <f>[1]!bbi("000300.SH",A65,3,"6","12","24","1",1)</f>
        <v>3248.1576979166666</v>
      </c>
      <c r="AB65">
        <f>[1]!dma("000300.SH",A65,"10","50",10,"1","1",1)</f>
        <v>-148.72349999999915</v>
      </c>
      <c r="AC65">
        <f>[1]!mtm("000300.SH",A65,"6",6,"1","1",3)</f>
        <v>451.39499999999998</v>
      </c>
      <c r="AD65">
        <f>[1]!priceosc("000300.SH",A65,"26","12","1",1)</f>
        <v>-1.5576590273413007</v>
      </c>
      <c r="AE65">
        <f>[1]!sar("000300.SH",A65,4,"2","20","1",1)</f>
        <v>3181.7507478451289</v>
      </c>
      <c r="AF65">
        <f>[1]!trix("000300.SH",A65,12,"20","1","1",1)</f>
        <v>-0.2283935243494315</v>
      </c>
      <c r="AG65">
        <f>[1]!s_techind_b3612("000300.SH",A65,1,1)</f>
        <v>22.503333333334012</v>
      </c>
      <c r="AH65">
        <f>[1]!bias("000300.SH",A65,12,1,1)</f>
        <v>1.9464131954203854</v>
      </c>
      <c r="AI65">
        <f>[1]!kdj("000300.SH",A65,9,3,3,1,1,1)</f>
        <v>84.328813236789713</v>
      </c>
      <c r="AJ65">
        <f>[1]!slowkd("000300.SH",A65,9,"3","3","5","1","1",1)</f>
        <v>81.373555793561721</v>
      </c>
      <c r="AK65">
        <f>[1]!rsi("000300.SH",A65,6,1,1)</f>
        <v>62.95053336105547</v>
      </c>
      <c r="AL65">
        <f>[1]!cci("000300.SH",A65,14,"1",1)</f>
        <v>145.61678718275985</v>
      </c>
      <c r="AM65">
        <f>[1]!dpo("000300.SH",A65,20,"6","1","1",1)</f>
        <v>0</v>
      </c>
      <c r="AN65">
        <f>[1]!roc("000300.SH",A65,"12",6,"1","1",1)</f>
        <v>1.5770812343397673</v>
      </c>
      <c r="AO65">
        <f>[1]!vrsi("000300.SH",A65,6,1)</f>
        <v>73.034848568781712</v>
      </c>
      <c r="AP65">
        <f>[1]!si("000300.SH",A65,"1",1)</f>
        <v>130.26172267497279</v>
      </c>
      <c r="AQ65">
        <f>[1]!srdm("000300.SH",A65,30,"1","1",1)</f>
        <v>0.63324786546148382</v>
      </c>
      <c r="AR65">
        <f>[1]!vroc("000300.SH",A65,12,1)</f>
        <v>0</v>
      </c>
      <c r="AS65">
        <f>[1]!wr("000300.SH",A65,14,"1",1)</f>
        <v>9.4311674355336415</v>
      </c>
      <c r="AT65">
        <f>[1]!arbr("000300.SH",A65,26,"1","1",1)</f>
        <v>162.64620851687616</v>
      </c>
      <c r="AU65">
        <f>[1]!cr("000300.SH",A65,26,"1",1)</f>
        <v>63.113226746139418</v>
      </c>
      <c r="AV65">
        <f>[1]!psy("000300.SH",A65,12,"6","1","1",1)</f>
        <v>58.333333333333336</v>
      </c>
      <c r="AW65">
        <f>[1]!vr("000300.SH",A65,26,1)</f>
        <v>1.7131925230595981</v>
      </c>
      <c r="AX65">
        <f>[1]!wad("000300.SH",A65,30,"1","1",1)</f>
        <v>8848.2759999999926</v>
      </c>
      <c r="AY65">
        <f>[1]!mfi("000300.SH",A65,14,"1",1)</f>
        <v>45.454539086004743</v>
      </c>
      <c r="AZ65">
        <f>[1]!obv("000300.SH",A65,"1","1",1)</f>
        <v>15775077185.76</v>
      </c>
      <c r="BA65">
        <f>[1]!pvt("000300.SH",A65,"1",1)</f>
        <v>17649912088.281883</v>
      </c>
      <c r="BB65">
        <f>[1]!sobv("000300.SH",A65,1)</f>
        <v>1222631962094</v>
      </c>
      <c r="BC65">
        <f>[1]!wvad("000300.SH",A65,24,"6","1","1",1)</f>
        <v>-6815091.1713410709</v>
      </c>
      <c r="BD65">
        <f>[1]!bbiboll("000300.SH",A65,10,"3","1","1",1)</f>
        <v>3248.1576979166666</v>
      </c>
      <c r="BE65">
        <f>[1]!boll("000300.SH",A65,26,"2",1,1,1)</f>
        <v>3269.1519615384614</v>
      </c>
      <c r="BF65">
        <f>[1]!cdp("000300.SH",A65,"1","1",1)</f>
        <v>3281.9322499999998</v>
      </c>
      <c r="BG65">
        <f>[1]!env("000300.SH",A65,"14","1","1",1)</f>
        <v>3407.5239271428568</v>
      </c>
      <c r="BH65">
        <f>[1]!mike("000300.SH",A65,12,"1","1",1)</f>
        <v>3441.0843333333346</v>
      </c>
      <c r="BI65">
        <f>[1]!volumeratio("000300.SH",A65,5,1)</f>
        <v>0</v>
      </c>
      <c r="BJ65">
        <f>[1]!vma("000300.SH",A65,5,1)</f>
        <v>50142002.399999999</v>
      </c>
      <c r="BK65">
        <f>[1]!vmacd("000300.SH",A65,"12","26",9,"1",1)</f>
        <v>-5358075.8901318936</v>
      </c>
      <c r="BL65">
        <f>[1]!vosc("000300.SH",A65,"12","26",1)</f>
        <v>-24.133452603201469</v>
      </c>
      <c r="BM65">
        <f>[1]!tapi("000300.SH",A65,6,"1",1)</f>
        <v>22992456.323070254</v>
      </c>
      <c r="BN65">
        <f>[1]!vstd("000300.SH",A65,10,1)</f>
        <v>10794894.274587184</v>
      </c>
      <c r="BO65">
        <f>[1]!adtm("000300.SH",A65,23,"8","1","1",1)</f>
        <v>-0.43817508860837001</v>
      </c>
      <c r="BP65">
        <f>[1]!mi("000300.SH",A65,12,"1","1",1)</f>
        <v>50.951000000000022</v>
      </c>
      <c r="BQ65">
        <f>[1]!s_techind_rc("000300.SH",A65,50,1)</f>
        <v>91.737449881011528</v>
      </c>
      <c r="BR65">
        <f>[1]!srmi("000300.SH",A65,9,"1",1)</f>
        <v>3.9820627693372919E-2</v>
      </c>
      <c r="BS65">
        <f>[1]!pwmi("000300.SH",A65,7,"1","1",1)</f>
        <v>1</v>
      </c>
      <c r="BT65">
        <f>[1]!prdstrong("000300.SH",A65,20,"1","1",1)</f>
        <v>0</v>
      </c>
      <c r="BU65">
        <f>[1]!prdweak("000300.SH",A65,20,"1","1",1)</f>
        <v>0</v>
      </c>
      <c r="BV65">
        <f>[1]!bottom("000300.SH",A65,125,"5","20","1","1",1)</f>
        <v>1.4803921568627452</v>
      </c>
      <c r="BW65">
        <f>[1]!atr("000300.SH",A65,14,"1","3",3)</f>
        <v>206.58099999999968</v>
      </c>
      <c r="BX65">
        <f>[1]!std("000300.SH",A65,26,"1",1)</f>
        <v>1.333659235623728</v>
      </c>
      <c r="BY65">
        <f>[1]!vhf("000300.SH",A65,28,"1",1)</f>
        <v>0.35185141902196415</v>
      </c>
      <c r="BZ65">
        <f>[1]!volati("000300.SH",A65,10,"1",1)</f>
        <v>-34.527751704484629</v>
      </c>
      <c r="CA65" s="2">
        <f>[1]!s_mq_close("000300.SH",A65,3)</f>
        <v>3281.6660000000002</v>
      </c>
    </row>
    <row r="66" spans="1:79" x14ac:dyDescent="0.25">
      <c r="A66" s="1">
        <v>40268</v>
      </c>
      <c r="B66">
        <f>[1]!s_mq_open("000300.SH",A66,1)</f>
        <v>3290.0070000000001</v>
      </c>
      <c r="C66">
        <f>[1]!s_mq_close("000300.SH",A66,1)</f>
        <v>3345.607</v>
      </c>
      <c r="D66">
        <f>[1]!s_mq_high("000300.SH",A66,1)</f>
        <v>3372.2649999999999</v>
      </c>
      <c r="E66">
        <f>[1]!s_mq_low("000300.SH",A66,1)</f>
        <v>3169.098</v>
      </c>
      <c r="F66">
        <f t="shared" si="0"/>
        <v>1.0250023784143925</v>
      </c>
      <c r="G66">
        <f t="shared" si="1"/>
        <v>0.96324962226524136</v>
      </c>
      <c r="H66">
        <f t="shared" si="5"/>
        <v>1.0168996600919087</v>
      </c>
      <c r="I66">
        <f t="shared" si="5"/>
        <v>1.0079680608033161</v>
      </c>
      <c r="J66">
        <f t="shared" si="3"/>
        <v>0.94724156184513009</v>
      </c>
      <c r="K66">
        <f t="shared" si="4"/>
        <v>1.0641087779551153</v>
      </c>
      <c r="L66">
        <f>[1]!s_mq_volume("000300.SH",A66,1)</f>
        <v>115748972200</v>
      </c>
      <c r="M66">
        <f>[1]!s_mq_amount("000300.SH",A66,1)</f>
        <v>1535126080553</v>
      </c>
      <c r="N66">
        <f>[1]!s_mq_pctchange("000016.SH",A66)</f>
        <v>3.3633275807107843</v>
      </c>
      <c r="O66">
        <f>[1]!s_mq_pctchange("000906.SH",A66)</f>
        <v>2.1180070348528535</v>
      </c>
      <c r="P66">
        <f>[1]!s_mq_pctchange("000905.SH",A66)</f>
        <v>2.621243233877868</v>
      </c>
      <c r="Q66">
        <f>[1]!s_val_pe_ttm("000300.SH",A66)</f>
        <v>23.837600708007813</v>
      </c>
      <c r="R66">
        <f>[1]!s_val_pb_lf("000300.SH",A66)</f>
        <v>3.0090000629425049</v>
      </c>
      <c r="S66">
        <v>55.1</v>
      </c>
      <c r="T66">
        <v>18.100000000000001</v>
      </c>
      <c r="U66">
        <v>25.246300000000002</v>
      </c>
      <c r="V66">
        <v>5.91</v>
      </c>
      <c r="W66">
        <f>[1]!dmi("000300.SH",A66,14,6,1,3,2)</f>
        <v>16.342541823475418</v>
      </c>
      <c r="X66">
        <f>[1]!expma("000300.SH",A66,12,3,2)</f>
        <v>3310.512931059965</v>
      </c>
      <c r="Y66">
        <f>[1]!ma("000300.SH",A66,5,3,1)</f>
        <v>3314.9970000000003</v>
      </c>
      <c r="Z66">
        <f>[1]!macd("000300.SH",A66,26,12,9,1,3,1)</f>
        <v>13.309278544679728</v>
      </c>
      <c r="AA66">
        <f>[1]!bbi("000300.SH",A66,3,"6","12","24","1",1)</f>
        <v>3309.4630416666664</v>
      </c>
      <c r="AB66">
        <f>[1]!dma("000300.SH",A66,"10","50",10,"1","1",1)</f>
        <v>19.488179999999375</v>
      </c>
      <c r="AC66">
        <f>[1]!mtm("000300.SH",A66,"6",6,"1","1",3)</f>
        <v>340.80200000000013</v>
      </c>
      <c r="AD66">
        <f>[1]!priceosc("000300.SH",A66,"26","12","1",1)</f>
        <v>0.21429735892939755</v>
      </c>
      <c r="AE66">
        <f>[1]!sar("000300.SH",A66,4,"2","20","1",1)</f>
        <v>3220.8409149514541</v>
      </c>
      <c r="AF66">
        <f>[1]!trix("000300.SH",A66,12,"20","1","1",1)</f>
        <v>4.6856257342723071E-2</v>
      </c>
      <c r="AG66">
        <f>[1]!s_techind_b3612("000300.SH",A66,1,1)</f>
        <v>48.342666666666446</v>
      </c>
      <c r="AH66">
        <f>[1]!bias("000300.SH",A66,12,1,1)</f>
        <v>1.7180904345386665</v>
      </c>
      <c r="AI66">
        <f>[1]!kdj("000300.SH",A66,9,3,3,1,1,1)</f>
        <v>82.568705298203213</v>
      </c>
      <c r="AJ66">
        <f>[1]!slowkd("000300.SH",A66,9,"3","3","5","1","1",1)</f>
        <v>83.675426214709645</v>
      </c>
      <c r="AK66">
        <f>[1]!rsi("000300.SH",A66,6,1,1)</f>
        <v>63.23606035007554</v>
      </c>
      <c r="AL66">
        <f>[1]!cci("000300.SH",A66,14,"1",1)</f>
        <v>130.24448609581231</v>
      </c>
      <c r="AM66">
        <f>[1]!dpo("000300.SH",A66,20,"6","1","1",1)</f>
        <v>48.770909090908845</v>
      </c>
      <c r="AN66">
        <f>[1]!roc("000300.SH",A66,"12",6,"1","1",1)</f>
        <v>5.1025655766570743</v>
      </c>
      <c r="AO66">
        <f>[1]!vrsi("000300.SH",A66,6,1)</f>
        <v>54.463079864957621</v>
      </c>
      <c r="AP66">
        <f>[1]!si("000300.SH",A66,"1",1)</f>
        <v>-398.76591431554056</v>
      </c>
      <c r="AQ66">
        <f>[1]!srdm("000300.SH",A66,30,"1","1",1)</f>
        <v>0.61361493813121215</v>
      </c>
      <c r="AR66">
        <f>[1]!vroc("000300.SH",A66,12,1)</f>
        <v>40.375912316949993</v>
      </c>
      <c r="AS66">
        <f>[1]!wr("000300.SH",A66,14,"1",1)</f>
        <v>13.121225395856568</v>
      </c>
      <c r="AT66">
        <f>[1]!arbr("000300.SH",A66,26,"1","1",1)</f>
        <v>210.52602136594692</v>
      </c>
      <c r="AU66">
        <f>[1]!cr("000300.SH",A66,26,"1",1)</f>
        <v>154.69626907567792</v>
      </c>
      <c r="AV66">
        <f>[1]!psy("000300.SH",A66,12,"6","1","1",1)</f>
        <v>66.666666666666657</v>
      </c>
      <c r="AW66">
        <f>[1]!vr("000300.SH",A66,26,1)</f>
        <v>1.2634754289911927</v>
      </c>
      <c r="AX66">
        <f>[1]!wad("000300.SH",A66,30,"1","1",1)</f>
        <v>8923.8279999999977</v>
      </c>
      <c r="AY66">
        <f>[1]!mfi("000300.SH",A66,14,"1",1)</f>
        <v>40.756130512756492</v>
      </c>
      <c r="AZ66">
        <f>[1]!obv("000300.SH",A66,"1","1",1)</f>
        <v>15953191335.76</v>
      </c>
      <c r="BA66">
        <f>[1]!pvt("000300.SH",A66,"1",1)</f>
        <v>17823706209.644196</v>
      </c>
      <c r="BB66">
        <f>[1]!sobv("000300.SH",A66,1)</f>
        <v>1231533783894</v>
      </c>
      <c r="BC66">
        <f>[1]!wvad("000300.SH",A66,24,"6","1","1",1)</f>
        <v>22990510.560865998</v>
      </c>
      <c r="BD66">
        <f>[1]!bbiboll("000300.SH",A66,10,"3","1","1",1)</f>
        <v>3309.4630416666664</v>
      </c>
      <c r="BE66">
        <f>[1]!boll("000300.SH",A66,26,"2",1,1,1)</f>
        <v>3282.0488846153848</v>
      </c>
      <c r="BF66">
        <f>[1]!cdp("000300.SH",A66,"1","1",1)</f>
        <v>3363.9984999999997</v>
      </c>
      <c r="BG66">
        <f>[1]!env("000300.SH",A66,"14","1","1",1)</f>
        <v>3474.1861157142857</v>
      </c>
      <c r="BH66">
        <f>[1]!mike("000300.SH",A66,12,"1","1",1)</f>
        <v>3533.7373333333335</v>
      </c>
      <c r="BI66">
        <f>[1]!volumeratio("000300.SH",A66,5,1)</f>
        <v>0.95499492617194215</v>
      </c>
      <c r="BJ66">
        <f>[1]!vma("000300.SH",A66,5,1)</f>
        <v>57343085.399999999</v>
      </c>
      <c r="BK66">
        <f>[1]!vmacd("000300.SH",A66,"12","26",9,"1",1)</f>
        <v>1126566.5012045479</v>
      </c>
      <c r="BL66">
        <f>[1]!vosc("000300.SH",A66,"12","26",1)</f>
        <v>-2.6202169475649253</v>
      </c>
      <c r="BM66">
        <f>[1]!tapi("000300.SH",A66,6,"1",1)</f>
        <v>23196671.157133643</v>
      </c>
      <c r="BN66">
        <f>[1]!vstd("000300.SH",A66,10,1)</f>
        <v>12085431.065869834</v>
      </c>
      <c r="BO66">
        <f>[1]!adtm("000300.SH",A66,23,"8","1","1",1)</f>
        <v>0.44875518972027545</v>
      </c>
      <c r="BP66">
        <f>[1]!mi("000300.SH",A66,12,"1","1",1)</f>
        <v>162.42399999999998</v>
      </c>
      <c r="BQ66">
        <f>[1]!s_techind_rc("000300.SH",A66,50,1)</f>
        <v>97.792054353748341</v>
      </c>
      <c r="BR66">
        <f>[1]!srmi("000300.SH",A66,9,"1",1)</f>
        <v>2.3329697720025137E-2</v>
      </c>
      <c r="BS66">
        <f>[1]!pwmi("000300.SH",A66,7,"1","1",1)</f>
        <v>1</v>
      </c>
      <c r="BT66">
        <f>[1]!prdstrong("000300.SH",A66,20,"1","1",1)</f>
        <v>0</v>
      </c>
      <c r="BU66">
        <f>[1]!prdweak("000300.SH",A66,20,"1","1",1)</f>
        <v>9.0909090909090912E-2</v>
      </c>
      <c r="BV66">
        <f>[1]!bottom("000300.SH",A66,125,"5","20","1","1",1)</f>
        <v>1.3588265333548351</v>
      </c>
      <c r="BW66">
        <f>[1]!atr("000300.SH",A66,14,"1","3",3)</f>
        <v>203.16699999999992</v>
      </c>
      <c r="BX66">
        <f>[1]!std("000300.SH",A66,26,"1",1)</f>
        <v>1.1975649153223327</v>
      </c>
      <c r="BY66">
        <f>[1]!vhf("000300.SH",A66,28,"1",1)</f>
        <v>0.21206784784500238</v>
      </c>
      <c r="BZ66">
        <f>[1]!volati("000300.SH",A66,10,"1",1)</f>
        <v>-20.33615263253451</v>
      </c>
      <c r="CA66" s="2">
        <f>[1]!s_mq_close("000300.SH",A66,3)</f>
        <v>3345.607</v>
      </c>
    </row>
    <row r="67" spans="1:79" x14ac:dyDescent="0.25">
      <c r="A67" s="1">
        <v>40298</v>
      </c>
      <c r="B67">
        <f>[1]!s_mq_open("000300.SH",A67,1)</f>
        <v>3349.884</v>
      </c>
      <c r="C67">
        <f>[1]!s_mq_close("000300.SH",A67,1)</f>
        <v>3067.3649999999998</v>
      </c>
      <c r="D67">
        <f>[1]!s_mq_high("000300.SH",A67,1)</f>
        <v>3436.29</v>
      </c>
      <c r="E67">
        <f>[1]!s_mq_low("000300.SH",A67,1)</f>
        <v>3014.069</v>
      </c>
      <c r="F67">
        <f t="shared" si="0"/>
        <v>1.0257937289768839</v>
      </c>
      <c r="G67">
        <f t="shared" si="1"/>
        <v>0.89975324518699751</v>
      </c>
      <c r="H67">
        <f t="shared" si="5"/>
        <v>0.91566304982500879</v>
      </c>
      <c r="I67">
        <f t="shared" si="5"/>
        <v>1.1202742418981766</v>
      </c>
      <c r="J67">
        <f t="shared" si="3"/>
        <v>0.98262482619446989</v>
      </c>
      <c r="K67">
        <f t="shared" si="4"/>
        <v>1.1400833889336972</v>
      </c>
      <c r="L67">
        <f>[1]!s_mq_volume("000300.SH",A67,1)</f>
        <v>130922786500</v>
      </c>
      <c r="M67">
        <f>[1]!s_mq_amount("000300.SH",A67,1)</f>
        <v>1858454004703</v>
      </c>
      <c r="N67">
        <f>[1]!s_mq_pctchange("000016.SH",A67)</f>
        <v>-8.565741797110638</v>
      </c>
      <c r="O67">
        <f>[1]!s_mq_pctchange("000906.SH",A67)</f>
        <v>-7.8994048909608594</v>
      </c>
      <c r="P67">
        <f>[1]!s_mq_pctchange("000905.SH",A67)</f>
        <v>-6.6750529892095738</v>
      </c>
      <c r="Q67">
        <f>[1]!s_val_pe_ttm("000300.SH",A67)</f>
        <v>17.72450065612793</v>
      </c>
      <c r="R67">
        <f>[1]!s_val_pb_lf("000300.SH",A67)</f>
        <v>2.60260009765625</v>
      </c>
      <c r="S67">
        <v>55.7</v>
      </c>
      <c r="T67">
        <v>17.8</v>
      </c>
      <c r="U67">
        <v>25.8187</v>
      </c>
      <c r="V67">
        <v>6.81</v>
      </c>
      <c r="W67">
        <f>[1]!dmi("000300.SH",A67,14,6,1,3,2)</f>
        <v>12.059652570327215</v>
      </c>
      <c r="X67">
        <f>[1]!expma("000300.SH",A67,12,3,2)</f>
        <v>3273.7330108389756</v>
      </c>
      <c r="Y67">
        <f>[1]!ma("000300.SH",A67,5,3,1)</f>
        <v>3101.0375999999997</v>
      </c>
      <c r="Z67">
        <f>[1]!macd("000300.SH",A67,26,12,9,1,3,1)</f>
        <v>-61.711387646378171</v>
      </c>
      <c r="AA67">
        <f>[1]!bbi("000300.SH",A67,3,"6","12","24","1",1)</f>
        <v>3164.7542395833334</v>
      </c>
      <c r="AB67">
        <f>[1]!dma("000300.SH",A67,"10","50",10,"1","1",1)</f>
        <v>-125.97584000000052</v>
      </c>
      <c r="AC67">
        <f>[1]!mtm("000300.SH",A67,"6",6,"1","1",3)</f>
        <v>-213.00700000000006</v>
      </c>
      <c r="AD67">
        <f>[1]!priceosc("000300.SH",A67,"26","12","1",1)</f>
        <v>-2.9366147084894716</v>
      </c>
      <c r="AE67">
        <f>[1]!sar("000300.SH",A67,4,"2","20","1",1)</f>
        <v>3267.0738307862111</v>
      </c>
      <c r="AF67">
        <f>[1]!trix("000300.SH",A67,12,"20","1","1",1)</f>
        <v>-0.24081234016737163</v>
      </c>
      <c r="AG67">
        <f>[1]!s_techind_b3612("000300.SH",A67,1,1)</f>
        <v>-40.937833333333401</v>
      </c>
      <c r="AH67">
        <f>[1]!bias("000300.SH",A67,12,1,1)</f>
        <v>-3.7289578620809594</v>
      </c>
      <c r="AI67">
        <f>[1]!kdj("000300.SH",A67,9,3,3,1,1,1)</f>
        <v>15.377969221723637</v>
      </c>
      <c r="AJ67">
        <f>[1]!slowkd("000300.SH",A67,9,"3","3","5","1","1",1)</f>
        <v>11.007638185828627</v>
      </c>
      <c r="AK67">
        <f>[1]!rsi("000300.SH",A67,6,1,1)</f>
        <v>19.524129341699307</v>
      </c>
      <c r="AL67">
        <f>[1]!cci("000300.SH",A67,14,"1",1)</f>
        <v>-119.0073935122988</v>
      </c>
      <c r="AM67">
        <f>[1]!dpo("000300.SH",A67,20,"6","1","1",1)</f>
        <v>-99.865909090908644</v>
      </c>
      <c r="AN67">
        <f>[1]!roc("000300.SH",A67,"12",6,"1","1",1)</f>
        <v>-9.8816378730601695</v>
      </c>
      <c r="AO67">
        <f>[1]!vrsi("000300.SH",A67,6,1)</f>
        <v>36.69001648408193</v>
      </c>
      <c r="AP67">
        <f>[1]!si("000300.SH",A67,"1",1)</f>
        <v>-507.42613774251646</v>
      </c>
      <c r="AQ67">
        <f>[1]!srdm("000300.SH",A67,30,"1","1",1)</f>
        <v>-0.88120173993127049</v>
      </c>
      <c r="AR67">
        <f>[1]!vroc("000300.SH",A67,12,1)</f>
        <v>-9.6644402540099978</v>
      </c>
      <c r="AS67">
        <f>[1]!wr("000300.SH",A67,14,"1",1)</f>
        <v>86.638186066568437</v>
      </c>
      <c r="AT67">
        <f>[1]!arbr("000300.SH",A67,26,"1","1",1)</f>
        <v>108.31585429111085</v>
      </c>
      <c r="AU67">
        <f>[1]!cr("000300.SH",A67,26,"1",1)</f>
        <v>49.737920824579774</v>
      </c>
      <c r="AV67">
        <f>[1]!psy("000300.SH",A67,12,"6","1","1",1)</f>
        <v>25</v>
      </c>
      <c r="AW67">
        <f>[1]!vr("000300.SH",A67,26,1)</f>
        <v>0.75071661071862439</v>
      </c>
      <c r="AX67">
        <f>[1]!wad("000300.SH",A67,30,"1","1",1)</f>
        <v>8585.5579999999973</v>
      </c>
      <c r="AY67">
        <f>[1]!mfi("000300.SH",A67,14,"1",1)</f>
        <v>61.756595685351151</v>
      </c>
      <c r="AZ67">
        <f>[1]!obv("000300.SH",A67,"1","1",1)</f>
        <v>15543456922.76</v>
      </c>
      <c r="BA67">
        <f>[1]!pvt("000300.SH",A67,"1",1)</f>
        <v>17211485531.305107</v>
      </c>
      <c r="BB67">
        <f>[1]!sobv("000300.SH",A67,1)</f>
        <v>1199759423794</v>
      </c>
      <c r="BC67">
        <f>[1]!wvad("000300.SH",A67,24,"6","1","1",1)</f>
        <v>-105598269.22758041</v>
      </c>
      <c r="BD67">
        <f>[1]!bbiboll("000300.SH",A67,10,"3","1","1",1)</f>
        <v>3164.7542395833334</v>
      </c>
      <c r="BE67">
        <f>[1]!boll("000300.SH",A67,26,"2",1,1,1)</f>
        <v>3279.7418846153842</v>
      </c>
      <c r="BF67">
        <f>[1]!cdp("000300.SH",A67,"1","1",1)</f>
        <v>3077.6549999999997</v>
      </c>
      <c r="BG67">
        <f>[1]!env("000300.SH",A67,"14","1","1",1)</f>
        <v>3409.3792300000005</v>
      </c>
      <c r="BH67">
        <f>[1]!mike("000300.SH",A67,12,"1","1",1)</f>
        <v>3085.6383333333329</v>
      </c>
      <c r="BI67">
        <f>[1]!volumeratio("000300.SH",A67,5,1)</f>
        <v>1.0025380067500889</v>
      </c>
      <c r="BJ67">
        <f>[1]!vma("000300.SH",A67,5,1)</f>
        <v>52985006.200000003</v>
      </c>
      <c r="BK67">
        <f>[1]!vmacd("000300.SH",A67,"12","26",9,"1",1)</f>
        <v>-711905.78704177856</v>
      </c>
      <c r="BL67">
        <f>[1]!vosc("000300.SH",A67,"12","26",1)</f>
        <v>-1.6077700371195134</v>
      </c>
      <c r="BM67">
        <f>[1]!tapi("000300.SH",A67,6,"1",1)</f>
        <v>25496622.152217768</v>
      </c>
      <c r="BN67">
        <f>[1]!vstd("000300.SH",A67,10,1)</f>
        <v>12668202.743142584</v>
      </c>
      <c r="BO67">
        <f>[1]!adtm("000300.SH",A67,23,"8","1","1",1)</f>
        <v>-0.31652986069573114</v>
      </c>
      <c r="BP67">
        <f>[1]!mi("000300.SH",A67,12,"1","1",1)</f>
        <v>-336.3420000000001</v>
      </c>
      <c r="BQ67">
        <f>[1]!s_techind_rc("000300.SH",A67,50,1)</f>
        <v>95.248009718053467</v>
      </c>
      <c r="BR67">
        <f>[1]!srmi("000300.SH",A67,9,"1",1)</f>
        <v>-3.4333588442093513E-2</v>
      </c>
      <c r="BS67">
        <f>[1]!pwmi("000300.SH",A67,7,"1","1",1)</f>
        <v>1</v>
      </c>
      <c r="BT67">
        <f>[1]!prdstrong("000300.SH",A67,20,"1","1",1)</f>
        <v>0</v>
      </c>
      <c r="BU67">
        <f>[1]!prdweak("000300.SH",A67,20,"1","1",1)</f>
        <v>0</v>
      </c>
      <c r="BV67">
        <f>[1]!bottom("000300.SH",A67,125,"5","20","1","1",1)</f>
        <v>1.1781285109325037</v>
      </c>
      <c r="BW67">
        <f>[1]!atr("000300.SH",A67,14,"1","3",3)</f>
        <v>422.221</v>
      </c>
      <c r="BX67">
        <f>[1]!std("000300.SH",A67,26,"1",1)</f>
        <v>1.5217931785996115</v>
      </c>
      <c r="BY67">
        <f>[1]!vhf("000300.SH",A67,28,"1",1)</f>
        <v>0.36686720578059723</v>
      </c>
      <c r="BZ67">
        <f>[1]!volati("000300.SH",A67,10,"1",1)</f>
        <v>40.633138400635652</v>
      </c>
      <c r="CA67" s="2">
        <f>[1]!s_mq_close("000300.SH",A67,3)</f>
        <v>3067.3649999999998</v>
      </c>
    </row>
    <row r="68" spans="1:79" x14ac:dyDescent="0.25">
      <c r="A68" s="1">
        <v>40329</v>
      </c>
      <c r="B68">
        <f>[1]!s_mq_open("000300.SH",A68,1)</f>
        <v>3005.4870000000001</v>
      </c>
      <c r="C68">
        <f>[1]!s_mq_close("000300.SH",A68,1)</f>
        <v>2773.2640000000001</v>
      </c>
      <c r="D68">
        <f>[1]!s_mq_high("000300.SH",A68,1)</f>
        <v>3056.0819999999999</v>
      </c>
      <c r="E68">
        <f>[1]!s_mq_low("000300.SH",A68,1)</f>
        <v>2647.5970000000002</v>
      </c>
      <c r="F68">
        <f t="shared" ref="F68:F131" si="6">D68/B68</f>
        <v>1.0168342102294903</v>
      </c>
      <c r="G68">
        <f t="shared" ref="G68:G131" si="7">E68/B68</f>
        <v>0.88092112858914384</v>
      </c>
      <c r="H68">
        <f t="shared" ref="H68:I99" si="8">C68/B68</f>
        <v>0.92273365348111636</v>
      </c>
      <c r="I68">
        <f t="shared" si="8"/>
        <v>1.1019801937356126</v>
      </c>
      <c r="J68">
        <f t="shared" ref="J68:J131" si="9">E68/C68</f>
        <v>0.95468624696386639</v>
      </c>
      <c r="K68">
        <f t="shared" ref="K68:K131" si="10">D68/E68</f>
        <v>1.1542851876626237</v>
      </c>
      <c r="L68">
        <f>[1]!s_mq_volume("000300.SH",A68,1)</f>
        <v>104965750000</v>
      </c>
      <c r="M68">
        <f>[1]!s_mq_amount("000300.SH",A68,1)</f>
        <v>1310898821098</v>
      </c>
      <c r="N68">
        <f>[1]!s_mq_pctchange("000016.SH",A68)</f>
        <v>-10.390736619967967</v>
      </c>
      <c r="O68">
        <f>[1]!s_mq_pctchange("000906.SH",A68)</f>
        <v>-9.0589922320678529</v>
      </c>
      <c r="P68">
        <f>[1]!s_mq_pctchange("000905.SH",A68)</f>
        <v>-7.5318996792065001</v>
      </c>
      <c r="Q68">
        <f>[1]!s_val_pe_ttm("000300.SH",A68)</f>
        <v>16.08180046081543</v>
      </c>
      <c r="R68">
        <f>[1]!s_val_pb_lf("000300.SH",A68)</f>
        <v>2.3854000568389893</v>
      </c>
      <c r="S68">
        <v>53.9</v>
      </c>
      <c r="T68">
        <v>16.5</v>
      </c>
      <c r="U68">
        <v>26.551600000000001</v>
      </c>
      <c r="V68">
        <v>7.13</v>
      </c>
      <c r="W68">
        <f>[1]!dmi("000300.SH",A68,14,6,1,3,2)</f>
        <v>12.420270847586243</v>
      </c>
      <c r="X68">
        <f>[1]!expma("000300.SH",A68,12,3,2)</f>
        <v>3013.7237490570192</v>
      </c>
      <c r="Y68">
        <f>[1]!ma("000300.SH",A68,5,3,1)</f>
        <v>2822.2864</v>
      </c>
      <c r="Z68">
        <f>[1]!macd("000300.SH",A68,26,12,9,1,3,1)</f>
        <v>-82.372404658905452</v>
      </c>
      <c r="AA68">
        <f>[1]!bbi("000300.SH",A68,3,"6","12","24","1",1)</f>
        <v>2834.1946458333332</v>
      </c>
      <c r="AB68">
        <f>[1]!dma("000300.SH",A68,"10","50",10,"1","1",1)</f>
        <v>-302.10865999999987</v>
      </c>
      <c r="AC68">
        <f>[1]!mtm("000300.SH",A68,"6",6,"1","1",3)</f>
        <v>-738.40499999999975</v>
      </c>
      <c r="AD68">
        <f>[1]!priceosc("000300.SH",A68,"26","12","1",1)</f>
        <v>-3.6453502526133517</v>
      </c>
      <c r="AE68">
        <f>[1]!sar("000300.SH",A68,4,"2","20","1",1)</f>
        <v>2675.2353827858947</v>
      </c>
      <c r="AF68">
        <f>[1]!trix("000300.SH",A68,12,"20","1","1",1)</f>
        <v>-0.49381748708909168</v>
      </c>
      <c r="AG68">
        <f>[1]!s_techind_b3612("000300.SH",A68,1,1)</f>
        <v>-2.9684999999994943</v>
      </c>
      <c r="AH68">
        <f>[1]!bias("000300.SH",A68,12,1,1)</f>
        <v>-0.94298799016811452</v>
      </c>
      <c r="AI68">
        <f>[1]!kdj("000300.SH",A68,9,3,3,1,1,1)</f>
        <v>66.582396657659487</v>
      </c>
      <c r="AJ68">
        <f>[1]!slowkd("000300.SH",A68,9,"3","3","5","1","1",1)</f>
        <v>76.683828901652092</v>
      </c>
      <c r="AK68">
        <f>[1]!rsi("000300.SH",A68,6,1,1)</f>
        <v>39.255385128083937</v>
      </c>
      <c r="AL68">
        <f>[1]!cci("000300.SH",A68,14,"1",1)</f>
        <v>-4.1787345638973248</v>
      </c>
      <c r="AM68">
        <f>[1]!dpo("000300.SH",A68,20,"6","1","1",1)</f>
        <v>-20.186090909091035</v>
      </c>
      <c r="AN68">
        <f>[1]!roc("000300.SH",A68,"12",6,"1","1",1)</f>
        <v>-3.9366298441482934</v>
      </c>
      <c r="AO68">
        <f>[1]!vrsi("000300.SH",A68,6,1)</f>
        <v>44.52974150915334</v>
      </c>
      <c r="AP68">
        <f>[1]!si("000300.SH",A68,"1",1)</f>
        <v>-1980.103556248486</v>
      </c>
      <c r="AQ68">
        <f>[1]!srdm("000300.SH",A68,30,"1","1",1)</f>
        <v>0.10402088109872208</v>
      </c>
      <c r="AR68">
        <f>[1]!vroc("000300.SH",A68,12,1)</f>
        <v>-16.191491577106774</v>
      </c>
      <c r="AS68">
        <f>[1]!wr("000300.SH",A68,14,"1",1)</f>
        <v>48.934536145312663</v>
      </c>
      <c r="AT68">
        <f>[1]!arbr("000300.SH",A68,26,"1","1",1)</f>
        <v>174.05925310869424</v>
      </c>
      <c r="AU68">
        <f>[1]!cr("000300.SH",A68,26,"1",1)</f>
        <v>44.423885273708372</v>
      </c>
      <c r="AV68">
        <f>[1]!psy("000300.SH",A68,12,"6","1","1",1)</f>
        <v>50</v>
      </c>
      <c r="AW68">
        <f>[1]!vr("000300.SH",A68,26,1)</f>
        <v>1.1840085519255699</v>
      </c>
      <c r="AX68">
        <f>[1]!wad("000300.SH",A68,30,"1","1",1)</f>
        <v>8451.5999999999985</v>
      </c>
      <c r="AY68">
        <f>[1]!mfi("000300.SH",A68,14,"1",1)</f>
        <v>47.683168502012506</v>
      </c>
      <c r="AZ68">
        <f>[1]!obv("000300.SH",A68,"1","1",1)</f>
        <v>15483437078.76</v>
      </c>
      <c r="BA68">
        <f>[1]!pvt("000300.SH",A68,"1",1)</f>
        <v>16806491195.361252</v>
      </c>
      <c r="BB68">
        <f>[1]!sobv("000300.SH",A68,1)</f>
        <v>1223874316394</v>
      </c>
      <c r="BC68">
        <f>[1]!wvad("000300.SH",A68,24,"6","1","1",1)</f>
        <v>-1399450.368053379</v>
      </c>
      <c r="BD68">
        <f>[1]!bbiboll("000300.SH",A68,10,"3","1","1",1)</f>
        <v>2834.1946458333332</v>
      </c>
      <c r="BE68">
        <f>[1]!boll("000300.SH",A68,26,"2",1,1,1)</f>
        <v>2901.7220769230767</v>
      </c>
      <c r="BF68">
        <f>[1]!cdp("000300.SH",A68,"1","1",1)</f>
        <v>2857.34</v>
      </c>
      <c r="BG68">
        <f>[1]!env("000300.SH",A68,"14","1","1",1)</f>
        <v>2975.6505500000012</v>
      </c>
      <c r="BH68">
        <f>[1]!mike("000300.SH",A68,12,"1","1",1)</f>
        <v>2954.717666666666</v>
      </c>
      <c r="BI68">
        <f>[1]!volumeratio("000300.SH",A68,5,1)</f>
        <v>0.84180813943413313</v>
      </c>
      <c r="BJ68">
        <f>[1]!vma("000300.SH",A68,5,1)</f>
        <v>49244788.600000001</v>
      </c>
      <c r="BK68">
        <f>[1]!vmacd("000300.SH",A68,"12","26",9,"1",1)</f>
        <v>-1820310.7807148837</v>
      </c>
      <c r="BL68">
        <f>[1]!vosc("000300.SH",A68,"12","26",1)</f>
        <v>-3.7366276262998794</v>
      </c>
      <c r="BM68">
        <f>[1]!tapi("000300.SH",A68,6,"1",1)</f>
        <v>21872140.600822408</v>
      </c>
      <c r="BN68">
        <f>[1]!vstd("000300.SH",A68,10,1)</f>
        <v>9713330.2539372761</v>
      </c>
      <c r="BO68">
        <f>[1]!adtm("000300.SH",A68,23,"8","1","1",1)</f>
        <v>0.28237331332624821</v>
      </c>
      <c r="BP68">
        <f>[1]!mi("000300.SH",A68,12,"1","1",1)</f>
        <v>-113.64699999999993</v>
      </c>
      <c r="BQ68">
        <f>[1]!s_techind_rc("000300.SH",A68,50,1)</f>
        <v>84.872756541205902</v>
      </c>
      <c r="BR68">
        <f>[1]!srmi("000300.SH",A68,9,"1",1)</f>
        <v>6.9088265668186197E-4</v>
      </c>
      <c r="BS68">
        <f>[1]!pwmi("000300.SH",A68,7,"1","1",1)</f>
        <v>0.8571428571428571</v>
      </c>
      <c r="BT68">
        <f>[1]!prdstrong("000300.SH",A68,20,"1","1",1)</f>
        <v>0</v>
      </c>
      <c r="BU68">
        <f>[1]!prdweak("000300.SH",A68,20,"1","1",1)</f>
        <v>7.6923076923076927E-2</v>
      </c>
      <c r="BV68">
        <f>[1]!bottom("000300.SH",A68,125,"5","20","1","1",1)</f>
        <v>0.94110576923076938</v>
      </c>
      <c r="BW68">
        <f>[1]!atr("000300.SH",A68,14,"1","3",3)</f>
        <v>419.76799999999957</v>
      </c>
      <c r="BX68">
        <f>[1]!std("000300.SH",A68,26,"1",1)</f>
        <v>2.0417047838510896</v>
      </c>
      <c r="BY68">
        <f>[1]!vhf("000300.SH",A68,28,"1",1)</f>
        <v>0.40446021758670964</v>
      </c>
      <c r="BZ68">
        <f>[1]!volati("000300.SH",A68,10,"1",1)</f>
        <v>-5.6749990962105148</v>
      </c>
      <c r="CA68" s="2">
        <f>[1]!s_mq_close("000300.SH",A68,3)</f>
        <v>2773.2640000000001</v>
      </c>
    </row>
    <row r="69" spans="1:79" x14ac:dyDescent="0.25">
      <c r="A69" s="1">
        <v>40359</v>
      </c>
      <c r="B69">
        <f>[1]!s_mq_open("000300.SH",A69,1)</f>
        <v>2755.2840000000001</v>
      </c>
      <c r="C69">
        <f>[1]!s_mq_close("000300.SH",A69,1)</f>
        <v>2563.0700000000002</v>
      </c>
      <c r="D69">
        <f>[1]!s_mq_high("000300.SH",A69,1)</f>
        <v>2795.3229999999999</v>
      </c>
      <c r="E69">
        <f>[1]!s_mq_low("000300.SH",A69,1)</f>
        <v>2546.8429999999998</v>
      </c>
      <c r="F69">
        <f t="shared" si="6"/>
        <v>1.0145317143350738</v>
      </c>
      <c r="G69">
        <f t="shared" si="7"/>
        <v>0.92434863338951623</v>
      </c>
      <c r="H69">
        <f t="shared" si="8"/>
        <v>0.93023804442663627</v>
      </c>
      <c r="I69">
        <f t="shared" si="8"/>
        <v>1.0906151607252239</v>
      </c>
      <c r="J69">
        <f t="shared" si="9"/>
        <v>0.99366892047427491</v>
      </c>
      <c r="K69">
        <f t="shared" si="10"/>
        <v>1.0975639252203611</v>
      </c>
      <c r="L69">
        <f>[1]!s_mq_volume("000300.SH",A69,1)</f>
        <v>75156706000</v>
      </c>
      <c r="M69">
        <f>[1]!s_mq_amount("000300.SH",A69,1)</f>
        <v>872462779818</v>
      </c>
      <c r="N69">
        <f>[1]!s_mq_pctchange("000016.SH",A69)</f>
        <v>-5.5552411623641218</v>
      </c>
      <c r="O69">
        <f>[1]!s_mq_pctchange("000906.SH",A69)</f>
        <v>-8.3991367322557409</v>
      </c>
      <c r="P69">
        <f>[1]!s_mq_pctchange("000905.SH",A69)</f>
        <v>-10.717860306736915</v>
      </c>
      <c r="Q69">
        <f>[1]!s_val_pe_ttm("000300.SH",A69)</f>
        <v>14.986499786376953</v>
      </c>
      <c r="R69">
        <f>[1]!s_val_pb_lf("000300.SH",A69)</f>
        <v>2.2514998912811279</v>
      </c>
      <c r="S69">
        <v>52.1</v>
      </c>
      <c r="T69">
        <v>13.7</v>
      </c>
      <c r="U69">
        <v>26.404299999999999</v>
      </c>
      <c r="V69">
        <v>6.41</v>
      </c>
      <c r="W69">
        <f>[1]!dmi("000300.SH",A69,14,6,1,3,2)</f>
        <v>9.015750869952857</v>
      </c>
      <c r="X69">
        <f>[1]!expma("000300.SH",A69,12,3,2)</f>
        <v>2847.2664914374081</v>
      </c>
      <c r="Y69">
        <f>[1]!ma("000300.SH",A69,5,3,1)</f>
        <v>2673.1302000000001</v>
      </c>
      <c r="Z69">
        <f>[1]!macd("000300.SH",A69,26,12,9,1,3,1)</f>
        <v>-58.880850424855907</v>
      </c>
      <c r="AA69">
        <f>[1]!bbi("000300.SH",A69,3,"6","12","24","1",1)</f>
        <v>2694.2836979166668</v>
      </c>
      <c r="AB69">
        <f>[1]!dma("000300.SH",A69,"10","50",10,"1","1",1)</f>
        <v>-154.95280000000002</v>
      </c>
      <c r="AC69">
        <f>[1]!mtm("000300.SH",A69,"6",6,"1","1",3)</f>
        <v>-1012.614</v>
      </c>
      <c r="AD69">
        <f>[1]!priceosc("000300.SH",A69,"26","12","1",1)</f>
        <v>-1.1841393179826893</v>
      </c>
      <c r="AE69">
        <f>[1]!sar("000300.SH",A69,4,"2","20","1",1)</f>
        <v>2779.6717199999998</v>
      </c>
      <c r="AF69">
        <f>[1]!trix("000300.SH",A69,12,"20","1","1",1)</f>
        <v>-0.20980197811905116</v>
      </c>
      <c r="AG69">
        <f>[1]!s_techind_b3612("000300.SH",A69,1,1)</f>
        <v>-63.402333333333445</v>
      </c>
      <c r="AH69">
        <f>[1]!bias("000300.SH",A69,12,1,1)</f>
        <v>-5.7588514047096693</v>
      </c>
      <c r="AI69">
        <f>[1]!kdj("000300.SH",A69,9,3,3,1,1,1)</f>
        <v>24.374323783975271</v>
      </c>
      <c r="AJ69">
        <f>[1]!slowkd("000300.SH",A69,9,"3","3","5","1","1",1)</f>
        <v>27.515921269587675</v>
      </c>
      <c r="AK69">
        <f>[1]!rsi("000300.SH",A69,6,1,1)</f>
        <v>16.832972460610378</v>
      </c>
      <c r="AL69">
        <f>[1]!cci("000300.SH",A69,14,"1",1)</f>
        <v>-259.82136184722401</v>
      </c>
      <c r="AM69">
        <f>[1]!dpo("000300.SH",A69,20,"6","1","1",1)</f>
        <v>-153.86581818181821</v>
      </c>
      <c r="AN69">
        <f>[1]!roc("000300.SH",A69,"12",6,"1","1",1)</f>
        <v>-7.8739226341803095</v>
      </c>
      <c r="AO69">
        <f>[1]!vrsi("000300.SH",A69,6,1)</f>
        <v>46.490180255693836</v>
      </c>
      <c r="AP69">
        <f>[1]!si("000300.SH",A69,"1",1)</f>
        <v>-1360.62094707863</v>
      </c>
      <c r="AQ69">
        <f>[1]!srdm("000300.SH",A69,30,"1","1",1)</f>
        <v>-0.71421084026126114</v>
      </c>
      <c r="AR69">
        <f>[1]!vroc("000300.SH",A69,12,1)</f>
        <v>-40.709066785155102</v>
      </c>
      <c r="AS69">
        <f>[1]!wr("000300.SH",A69,14,"1",1)</f>
        <v>93.469494526722343</v>
      </c>
      <c r="AT69">
        <f>[1]!arbr("000300.SH",A69,26,"1","1",1)</f>
        <v>206.00586931480885</v>
      </c>
      <c r="AU69">
        <f>[1]!cr("000300.SH",A69,26,"1",1)</f>
        <v>61.345699822325493</v>
      </c>
      <c r="AV69">
        <f>[1]!psy("000300.SH",A69,12,"6","1","1",1)</f>
        <v>33.333333333333329</v>
      </c>
      <c r="AW69">
        <f>[1]!vr("000300.SH",A69,26,1)</f>
        <v>0.83649643773122506</v>
      </c>
      <c r="AX69">
        <f>[1]!wad("000300.SH",A69,30,"1","1",1)</f>
        <v>8235.9500000000007</v>
      </c>
      <c r="AY69">
        <f>[1]!mfi("000300.SH",A69,14,"1",1)</f>
        <v>42.526020687450611</v>
      </c>
      <c r="AZ69">
        <f>[1]!obv("000300.SH",A69,"1","1",1)</f>
        <v>15337068308.76</v>
      </c>
      <c r="BA69">
        <f>[1]!pvt("000300.SH",A69,"1",1)</f>
        <v>16587640413.822742</v>
      </c>
      <c r="BB69">
        <f>[1]!sobv("000300.SH",A69,1)</f>
        <v>1214878257394</v>
      </c>
      <c r="BC69">
        <f>[1]!wvad("000300.SH",A69,24,"6","1","1",1)</f>
        <v>-107775417.35379322</v>
      </c>
      <c r="BD69">
        <f>[1]!bbiboll("000300.SH",A69,10,"3","1","1",1)</f>
        <v>2694.2836979166668</v>
      </c>
      <c r="BE69">
        <f>[1]!boll("000300.SH",A69,26,"2",1,1,1)</f>
        <v>2751.8980384615393</v>
      </c>
      <c r="BF69">
        <f>[1]!cdp("000300.SH",A69,"1","1",1)</f>
        <v>2624.9907499999999</v>
      </c>
      <c r="BG69">
        <f>[1]!env("000300.SH",A69,"14","1","1",1)</f>
        <v>2886.0609400000003</v>
      </c>
      <c r="BH69">
        <f>[1]!mike("000300.SH",A69,12,"1","1",1)</f>
        <v>2576.9816666666666</v>
      </c>
      <c r="BI69">
        <f>[1]!volumeratio("000300.SH",A69,5,1)</f>
        <v>1.0379885231227168</v>
      </c>
      <c r="BJ69">
        <f>[1]!vma("000300.SH",A69,5,1)</f>
        <v>34411970.799999997</v>
      </c>
      <c r="BK69">
        <f>[1]!vmacd("000300.SH",A69,"12","26",9,"1",1)</f>
        <v>-3690703.3789258096</v>
      </c>
      <c r="BL69">
        <f>[1]!vosc("000300.SH",A69,"12","26",1)</f>
        <v>-13.077474967119102</v>
      </c>
      <c r="BM69">
        <f>[1]!tapi("000300.SH",A69,6,"1",1)</f>
        <v>14930929.038055014</v>
      </c>
      <c r="BN69">
        <f>[1]!vstd("000300.SH",A69,10,1)</f>
        <v>8849887.1224712338</v>
      </c>
      <c r="BO69">
        <f>[1]!adtm("000300.SH",A69,23,"8","1","1",1)</f>
        <v>-0.31574468720375704</v>
      </c>
      <c r="BP69">
        <f>[1]!mi("000300.SH",A69,12,"1","1",1)</f>
        <v>-219.06299999999965</v>
      </c>
      <c r="BQ69">
        <f>[1]!s_techind_rc("000300.SH",A69,50,1)</f>
        <v>75.504908716086334</v>
      </c>
      <c r="BR69">
        <f>[1]!srmi("000300.SH",A69,9,"1",1)</f>
        <v>-6.5505100204795733E-2</v>
      </c>
      <c r="BS69">
        <f>[1]!pwmi("000300.SH",A69,7,"1","1",1)</f>
        <v>1</v>
      </c>
      <c r="BT69">
        <f>[1]!prdstrong("000300.SH",A69,20,"1","1",1)</f>
        <v>0</v>
      </c>
      <c r="BU69">
        <f>[1]!prdweak("000300.SH",A69,20,"1","1",1)</f>
        <v>0.1111111111111111</v>
      </c>
      <c r="BV69">
        <f>[1]!bottom("000300.SH",A69,125,"5","20","1","1",1)</f>
        <v>0.91142191142191142</v>
      </c>
      <c r="BW69">
        <f>[1]!atr("000300.SH",A69,14,"1","3",3)</f>
        <v>248.48000000000002</v>
      </c>
      <c r="BX69">
        <f>[1]!std("000300.SH",A69,26,"1",1)</f>
        <v>1.8246575542139172</v>
      </c>
      <c r="BY69">
        <f>[1]!vhf("000300.SH",A69,28,"1",1)</f>
        <v>0.30909031162059886</v>
      </c>
      <c r="BZ69">
        <f>[1]!volati("000300.SH",A69,10,"1",1)</f>
        <v>10.272907271498548</v>
      </c>
      <c r="CA69" s="2">
        <f>[1]!s_mq_close("000300.SH",A69,3)</f>
        <v>2563.0700000000002</v>
      </c>
    </row>
    <row r="70" spans="1:79" x14ac:dyDescent="0.25">
      <c r="A70" s="1">
        <v>40390</v>
      </c>
      <c r="B70">
        <f>[1]!s_mq_open("000300.SH",A70,1)</f>
        <v>2557.92</v>
      </c>
      <c r="C70">
        <f>[1]!s_mq_close("000300.SH",A70,1)</f>
        <v>2868.846</v>
      </c>
      <c r="D70">
        <f>[1]!s_mq_high("000300.SH",A70,1)</f>
        <v>2888.5990000000002</v>
      </c>
      <c r="E70">
        <f>[1]!s_mq_low("000300.SH",A70,1)</f>
        <v>2462.2020000000002</v>
      </c>
      <c r="F70">
        <f t="shared" si="6"/>
        <v>1.1292765215487583</v>
      </c>
      <c r="G70">
        <f t="shared" si="7"/>
        <v>0.96257975229874282</v>
      </c>
      <c r="H70">
        <f t="shared" si="8"/>
        <v>1.121554231563145</v>
      </c>
      <c r="I70">
        <f t="shared" si="8"/>
        <v>1.0068853469304382</v>
      </c>
      <c r="J70">
        <f t="shared" si="9"/>
        <v>0.85825520087170948</v>
      </c>
      <c r="K70">
        <f t="shared" si="10"/>
        <v>1.1731770991981973</v>
      </c>
      <c r="L70">
        <f>[1]!s_mq_volume("000300.SH",A70,1)</f>
        <v>116706336200</v>
      </c>
      <c r="M70">
        <f>[1]!s_mq_amount("000300.SH",A70,1)</f>
        <v>1220926567069</v>
      </c>
      <c r="N70">
        <f>[1]!s_mq_pctchange("000016.SH",A70)</f>
        <v>9.2161052471292351</v>
      </c>
      <c r="O70">
        <f>[1]!s_mq_pctchange("000906.SH",A70)</f>
        <v>12.549117878544092</v>
      </c>
      <c r="P70">
        <f>[1]!s_mq_pctchange("000905.SH",A70)</f>
        <v>14.372251985556428</v>
      </c>
      <c r="Q70">
        <f>[1]!s_val_pe_ttm("000300.SH",A70)</f>
        <v>16.374599456787109</v>
      </c>
      <c r="R70">
        <f>[1]!s_val_pb_lf("000300.SH",A70)</f>
        <v>2.4270999431610107</v>
      </c>
      <c r="S70">
        <v>51.2</v>
      </c>
      <c r="T70">
        <v>13.4</v>
      </c>
      <c r="U70">
        <v>27.408200000000001</v>
      </c>
      <c r="V70">
        <v>4.84</v>
      </c>
      <c r="W70">
        <f>[1]!dmi("000300.SH",A70,14,6,1,3,2)</f>
        <v>12.776135131025592</v>
      </c>
      <c r="X70">
        <f>[1]!expma("000300.SH",A70,12,3,2)</f>
        <v>2797.1318084336526</v>
      </c>
      <c r="Y70">
        <f>[1]!ma("000300.SH",A70,5,3,1)</f>
        <v>2843.4650000000001</v>
      </c>
      <c r="Z70">
        <f>[1]!macd("000300.SH",A70,26,12,9,1,3,1)</f>
        <v>42.469316890992559</v>
      </c>
      <c r="AA70">
        <f>[1]!bbi("000300.SH",A70,3,"6","12","24","1",1)</f>
        <v>2786.9546250000003</v>
      </c>
      <c r="AB70">
        <f>[1]!dma("000300.SH",A70,"10","50",10,"1","1",1)</f>
        <v>73.722900000000664</v>
      </c>
      <c r="AC70">
        <f>[1]!mtm("000300.SH",A70,"6",6,"1","1",3)</f>
        <v>-335.3090000000002</v>
      </c>
      <c r="AD70">
        <f>[1]!priceosc("000300.SH",A70,"26","12","1",1)</f>
        <v>3.0694194502026479</v>
      </c>
      <c r="AE70">
        <f>[1]!sar("000300.SH",A70,4,"2","20","1",1)</f>
        <v>2751.4955941280414</v>
      </c>
      <c r="AF70">
        <f>[1]!trix("000300.SH",A70,12,"20","1","1",1)</f>
        <v>0.23057836420926686</v>
      </c>
      <c r="AG70">
        <f>[1]!s_techind_b3612("000300.SH",A70,1,1)</f>
        <v>35.115166666666482</v>
      </c>
      <c r="AH70">
        <f>[1]!bias("000300.SH",A70,12,1,1)</f>
        <v>3.7318346550902866</v>
      </c>
      <c r="AI70">
        <f>[1]!kdj("000300.SH",A70,9,3,3,1,1,1)</f>
        <v>93.99377269690423</v>
      </c>
      <c r="AJ70">
        <f>[1]!slowkd("000300.SH",A70,9,"3","3","5","1","1",1)</f>
        <v>96.258351714957413</v>
      </c>
      <c r="AK70">
        <f>[1]!rsi("000300.SH",A70,6,1,1)</f>
        <v>79.096036307376565</v>
      </c>
      <c r="AL70">
        <f>[1]!cci("000300.SH",A70,14,"1",1)</f>
        <v>104.44138095801497</v>
      </c>
      <c r="AM70">
        <f>[1]!dpo("000300.SH",A70,20,"6","1","1",1)</f>
        <v>0</v>
      </c>
      <c r="AN70">
        <f>[1]!roc("000300.SH",A70,"12",6,"1","1",1)</f>
        <v>8.1111045372547395</v>
      </c>
      <c r="AO70">
        <f>[1]!vrsi("000300.SH",A70,6,1)</f>
        <v>53.492176121991307</v>
      </c>
      <c r="AP70">
        <f>[1]!si("000300.SH",A70,"1",1)</f>
        <v>10.887223449952122</v>
      </c>
      <c r="AQ70">
        <f>[1]!srdm("000300.SH",A70,30,"1","1",1)</f>
        <v>0.96957215961249199</v>
      </c>
      <c r="AR70">
        <f>[1]!vroc("000300.SH",A70,12,1)</f>
        <v>0</v>
      </c>
      <c r="AS70">
        <f>[1]!wr("000300.SH",A70,14,"1",1)</f>
        <v>6.2746779752545665</v>
      </c>
      <c r="AT70">
        <f>[1]!arbr("000300.SH",A70,26,"1","1",1)</f>
        <v>244.31415278714178</v>
      </c>
      <c r="AU70">
        <f>[1]!cr("000300.SH",A70,26,"1",1)</f>
        <v>114.535658793107</v>
      </c>
      <c r="AV70">
        <f>[1]!psy("000300.SH",A70,12,"6","1","1",1)</f>
        <v>83.333333333333343</v>
      </c>
      <c r="AW70">
        <f>[1]!vr("000300.SH",A70,26,1)</f>
        <v>2.2279651721689153</v>
      </c>
      <c r="AX70">
        <f>[1]!wad("000300.SH",A70,30,"1","1",1)</f>
        <v>8737.3420000000006</v>
      </c>
      <c r="AY70">
        <f>[1]!mfi("000300.SH",A70,14,"1",1)</f>
        <v>50.119356013387623</v>
      </c>
      <c r="AZ70">
        <f>[1]!obv("000300.SH",A70,"1","1",1)</f>
        <v>15913856418.76</v>
      </c>
      <c r="BA70">
        <f>[1]!pvt("000300.SH",A70,"1",1)</f>
        <v>17404259465.310341</v>
      </c>
      <c r="BB70">
        <f>[1]!sobv("000300.SH",A70,1)</f>
        <v>1278992783194</v>
      </c>
      <c r="BC70">
        <f>[1]!wvad("000300.SH",A70,24,"6","1","1",1)</f>
        <v>303904690.6088993</v>
      </c>
      <c r="BD70">
        <f>[1]!bbiboll("000300.SH",A70,10,"3","1","1",1)</f>
        <v>2786.9546250000003</v>
      </c>
      <c r="BE70">
        <f>[1]!boll("000300.SH",A70,26,"2",1,1,1)</f>
        <v>2680.7479999999996</v>
      </c>
      <c r="BF70">
        <f>[1]!cdp("000300.SH",A70,"1","1",1)</f>
        <v>2874.1367500000001</v>
      </c>
      <c r="BG70">
        <f>[1]!env("000300.SH",A70,"14","1","1",1)</f>
        <v>2913.1711971428576</v>
      </c>
      <c r="BH70">
        <f>[1]!mike("000300.SH",A70,12,"1","1",1)</f>
        <v>3152.6486666666669</v>
      </c>
      <c r="BI70">
        <f>[1]!volumeratio("000300.SH",A70,5,1)</f>
        <v>0</v>
      </c>
      <c r="BJ70">
        <f>[1]!vma("000300.SH",A70,5,1)</f>
        <v>68381372.799999997</v>
      </c>
      <c r="BK70">
        <f>[1]!vmacd("000300.SH",A70,"12","26",9,"1",1)</f>
        <v>7832343.248670673</v>
      </c>
      <c r="BL70">
        <f>[1]!vosc("000300.SH",A70,"12","26",1)</f>
        <v>18.38374103737042</v>
      </c>
      <c r="BM70">
        <f>[1]!tapi("000300.SH",A70,6,"1",1)</f>
        <v>24729633.432454862</v>
      </c>
      <c r="BN70">
        <f>[1]!vstd("000300.SH",A70,10,1)</f>
        <v>14009468.203571009</v>
      </c>
      <c r="BO70">
        <f>[1]!adtm("000300.SH",A70,23,"8","1","1",1)</f>
        <v>0.5452079343027888</v>
      </c>
      <c r="BP70">
        <f>[1]!mi("000300.SH",A70,12,"1","1",1)</f>
        <v>215.23700000000008</v>
      </c>
      <c r="BQ70">
        <f>[1]!s_techind_rc("000300.SH",A70,50,1)</f>
        <v>103.51807135011555</v>
      </c>
      <c r="BR70">
        <f>[1]!srmi("000300.SH",A70,9,"1",1)</f>
        <v>6.4964797692173018E-2</v>
      </c>
      <c r="BS70">
        <f>[1]!pwmi("000300.SH",A70,7,"1","1",1)</f>
        <v>1</v>
      </c>
      <c r="BT70">
        <f>[1]!prdstrong("000300.SH",A70,20,"1","1",1)</f>
        <v>0</v>
      </c>
      <c r="BU70">
        <f>[1]!prdweak("000300.SH",A70,20,"1","1",1)</f>
        <v>0</v>
      </c>
      <c r="BV70">
        <f>[1]!bottom("000300.SH",A70,125,"5","20","1","1",1)</f>
        <v>0.88828584350972406</v>
      </c>
      <c r="BW70">
        <f>[1]!atr("000300.SH",A70,14,"1","3",3)</f>
        <v>426.39699999999993</v>
      </c>
      <c r="BX70">
        <f>[1]!std("000300.SH",A70,26,"1",1)</f>
        <v>1.6111028031400623</v>
      </c>
      <c r="BY70">
        <f>[1]!vhf("000300.SH",A70,28,"1",1)</f>
        <v>0.41761164888728364</v>
      </c>
      <c r="BZ70">
        <f>[1]!volati("000300.SH",A70,10,"1",1)</f>
        <v>-15.597734264186839</v>
      </c>
      <c r="CA70" s="2">
        <f>[1]!s_mq_close("000300.SH",A70,3)</f>
        <v>2868.846</v>
      </c>
    </row>
    <row r="71" spans="1:79" x14ac:dyDescent="0.25">
      <c r="A71" s="1">
        <v>40421</v>
      </c>
      <c r="B71">
        <f>[1]!s_mq_open("000300.SH",A71,1)</f>
        <v>2868.279</v>
      </c>
      <c r="C71">
        <f>[1]!s_mq_close("000300.SH",A71,1)</f>
        <v>2903.1880000000001</v>
      </c>
      <c r="D71">
        <f>[1]!s_mq_high("000300.SH",A71,1)</f>
        <v>2975.1880000000001</v>
      </c>
      <c r="E71">
        <f>[1]!s_mq_low("000300.SH",A71,1)</f>
        <v>2799.221</v>
      </c>
      <c r="F71">
        <f t="shared" si="6"/>
        <v>1.0372728733850507</v>
      </c>
      <c r="G71">
        <f t="shared" si="7"/>
        <v>0.97592354160805139</v>
      </c>
      <c r="H71">
        <f t="shared" si="8"/>
        <v>1.0121707128211725</v>
      </c>
      <c r="I71">
        <f t="shared" si="8"/>
        <v>1.0248003229553166</v>
      </c>
      <c r="J71">
        <f t="shared" si="9"/>
        <v>0.96418867810145259</v>
      </c>
      <c r="K71">
        <f t="shared" si="10"/>
        <v>1.06286284648479</v>
      </c>
      <c r="L71">
        <f>[1]!s_mq_volume("000300.SH",A71,1)</f>
        <v>146487635500</v>
      </c>
      <c r="M71">
        <f>[1]!s_mq_amount("000300.SH",A71,1)</f>
        <v>1625275750266</v>
      </c>
      <c r="N71">
        <f>[1]!s_mq_pctchange("000016.SH",A71)</f>
        <v>-3.1635929855644451</v>
      </c>
      <c r="O71">
        <f>[1]!s_mq_pctchange("000906.SH",A71)</f>
        <v>3.3284677854303002</v>
      </c>
      <c r="P71">
        <f>[1]!s_mq_pctchange("000905.SH",A71)</f>
        <v>9.50003936885755</v>
      </c>
      <c r="Q71">
        <f>[1]!s_val_pe_ttm("000300.SH",A71)</f>
        <v>15.020899772644043</v>
      </c>
      <c r="R71">
        <f>[1]!s_val_pb_lf("000300.SH",A71)</f>
        <v>2.3324000835418701</v>
      </c>
      <c r="S71">
        <v>51.7</v>
      </c>
      <c r="T71">
        <v>13.9</v>
      </c>
      <c r="U71">
        <v>27.728300000000001</v>
      </c>
      <c r="V71">
        <v>4.32</v>
      </c>
      <c r="W71">
        <f>[1]!dmi("000300.SH",A71,14,6,1,3,2)</f>
        <v>16.912078862146039</v>
      </c>
      <c r="X71">
        <f>[1]!expma("000300.SH",A71,12,3,2)</f>
        <v>2845.9654294965103</v>
      </c>
      <c r="Y71">
        <f>[1]!ma("000300.SH",A71,5,3,1)</f>
        <v>2873.9760000000001</v>
      </c>
      <c r="Z71">
        <f>[1]!macd("000300.SH",A71,26,12,9,1,3,1)</f>
        <v>25.124685002758724</v>
      </c>
      <c r="AA71">
        <f>[1]!bbi("000300.SH",A71,3,"6","12","24","1",1)</f>
        <v>2890.3025208333329</v>
      </c>
      <c r="AB71">
        <f>[1]!dma("000300.SH",A71,"10","50",10,"1","1",1)</f>
        <v>122.29900000000089</v>
      </c>
      <c r="AC71">
        <f>[1]!mtm("000300.SH",A71,"6",6,"1","1",3)</f>
        <v>-378.47800000000007</v>
      </c>
      <c r="AD71">
        <f>[1]!priceosc("000300.SH",A71,"26","12","1",1)</f>
        <v>0.73068211601090827</v>
      </c>
      <c r="AE71">
        <f>[1]!sar("000300.SH",A71,4,"2","20","1",1)</f>
        <v>2932.2036604921605</v>
      </c>
      <c r="AF71">
        <f>[1]!trix("000300.SH",A71,12,"20","1","1",1)</f>
        <v>0.15217292421072712</v>
      </c>
      <c r="AG71">
        <f>[1]!s_techind_b3612("000300.SH",A71,1,1)</f>
        <v>11.970166666666501</v>
      </c>
      <c r="AH71">
        <f>[1]!bias("000300.SH",A71,12,1,1)</f>
        <v>1.4046877988778199E-2</v>
      </c>
      <c r="AI71">
        <f>[1]!kdj("000300.SH",A71,9,3,3,1,1,1)</f>
        <v>43.059506919766932</v>
      </c>
      <c r="AJ71">
        <f>[1]!slowkd("000300.SH",A71,9,"3","3","5","1","1",1)</f>
        <v>29.166552384607588</v>
      </c>
      <c r="AK71">
        <f>[1]!rsi("000300.SH",A71,6,1,1)</f>
        <v>55.443200076938467</v>
      </c>
      <c r="AL71">
        <f>[1]!cci("000300.SH",A71,14,"1",1)</f>
        <v>19.161851526651841</v>
      </c>
      <c r="AM71">
        <f>[1]!dpo("000300.SH",A71,20,"6","1","1",1)</f>
        <v>2.1625454545451248</v>
      </c>
      <c r="AN71">
        <f>[1]!roc("000300.SH",A71,"12",6,"1","1",1)</f>
        <v>1.6683668663131819</v>
      </c>
      <c r="AO71">
        <f>[1]!vrsi("000300.SH",A71,6,1)</f>
        <v>63.48205185360554</v>
      </c>
      <c r="AP71">
        <f>[1]!si("000300.SH",A71,"1",1)</f>
        <v>238.17674350212388</v>
      </c>
      <c r="AQ71">
        <f>[1]!srdm("000300.SH",A71,30,"1","1",1)</f>
        <v>-0.35497104399170698</v>
      </c>
      <c r="AR71">
        <f>[1]!vroc("000300.SH",A71,12,1)</f>
        <v>12.405854946905205</v>
      </c>
      <c r="AS71">
        <f>[1]!wr("000300.SH",A71,14,"1",1)</f>
        <v>40.916762802116288</v>
      </c>
      <c r="AT71">
        <f>[1]!arbr("000300.SH",A71,26,"1","1",1)</f>
        <v>232.42282686895925</v>
      </c>
      <c r="AU71">
        <f>[1]!cr("000300.SH",A71,26,"1",1)</f>
        <v>122.10647727685637</v>
      </c>
      <c r="AV71">
        <f>[1]!psy("000300.SH",A71,12,"6","1","1",1)</f>
        <v>58.333333333333336</v>
      </c>
      <c r="AW71">
        <f>[1]!vr("000300.SH",A71,26,1)</f>
        <v>1.4347753156017593</v>
      </c>
      <c r="AX71">
        <f>[1]!wad("000300.SH",A71,30,"1","1",1)</f>
        <v>8892.8480000000018</v>
      </c>
      <c r="AY71">
        <f>[1]!mfi("000300.SH",A71,14,"1",1)</f>
        <v>45.86106270132899</v>
      </c>
      <c r="AZ71">
        <f>[1]!obv("000300.SH",A71,"1","1",1)</f>
        <v>16162858065.76</v>
      </c>
      <c r="BA71">
        <f>[1]!pvt("000300.SH",A71,"1",1)</f>
        <v>17483521309.078728</v>
      </c>
      <c r="BB71">
        <f>[1]!sobv("000300.SH",A71,1)</f>
        <v>1303941962894</v>
      </c>
      <c r="BC71">
        <f>[1]!wvad("000300.SH",A71,24,"6","1","1",1)</f>
        <v>175713479.56316271</v>
      </c>
      <c r="BD71">
        <f>[1]!bbiboll("000300.SH",A71,10,"3","1","1",1)</f>
        <v>2890.3025208333329</v>
      </c>
      <c r="BE71">
        <f>[1]!boll("000300.SH",A71,26,"2",1,1,1)</f>
        <v>2881.570153846154</v>
      </c>
      <c r="BF71">
        <f>[1]!cdp("000300.SH",A71,"1","1",1)</f>
        <v>2906.0057500000003</v>
      </c>
      <c r="BG71">
        <f>[1]!env("000300.SH",A71,"14","1","1",1)</f>
        <v>3066.8295542857149</v>
      </c>
      <c r="BH71">
        <f>[1]!mike("000300.SH",A71,12,"1","1",1)</f>
        <v>2968.6153333333336</v>
      </c>
      <c r="BI71">
        <f>[1]!volumeratio("000300.SH",A71,5,1)</f>
        <v>1.1747541764770644</v>
      </c>
      <c r="BJ71">
        <f>[1]!vma("000300.SH",A71,5,1)</f>
        <v>56917326.200000003</v>
      </c>
      <c r="BK71">
        <f>[1]!vmacd("000300.SH",A71,"12","26",9,"1",1)</f>
        <v>-825564.18891909602</v>
      </c>
      <c r="BL71">
        <f>[1]!vosc("000300.SH",A71,"12","26",1)</f>
        <v>-4.8892221037407824</v>
      </c>
      <c r="BM71">
        <f>[1]!tapi("000300.SH",A71,6,"1",1)</f>
        <v>30307870.212877229</v>
      </c>
      <c r="BN71">
        <f>[1]!vstd("000300.SH",A71,10,1)</f>
        <v>11639932.603991183</v>
      </c>
      <c r="BO71">
        <f>[1]!adtm("000300.SH",A71,23,"8","1","1",1)</f>
        <v>0.57452492288135881</v>
      </c>
      <c r="BP71">
        <f>[1]!mi("000300.SH",A71,12,"1","1",1)</f>
        <v>47.641000000000076</v>
      </c>
      <c r="BQ71">
        <f>[1]!s_techind_rc("000300.SH",A71,50,1)</f>
        <v>104.2916672653859</v>
      </c>
      <c r="BR71">
        <f>[1]!srmi("000300.SH",A71,9,"1",1)</f>
        <v>-1.1634248689810781E-2</v>
      </c>
      <c r="BS71">
        <f>[1]!pwmi("000300.SH",A71,7,"1","1",1)</f>
        <v>1</v>
      </c>
      <c r="BT71">
        <f>[1]!prdstrong("000300.SH",A71,20,"1","1",1)</f>
        <v>0</v>
      </c>
      <c r="BU71">
        <f>[1]!prdweak("000300.SH",A71,20,"1","1",1)</f>
        <v>0</v>
      </c>
      <c r="BV71">
        <f>[1]!bottom("000300.SH",A71,125,"5","20","1","1",1)</f>
        <v>1.0033282130056322</v>
      </c>
      <c r="BW71">
        <f>[1]!atr("000300.SH",A71,14,"1","3",3)</f>
        <v>175.9670000000001</v>
      </c>
      <c r="BX71">
        <f>[1]!std("000300.SH",A71,26,"1",1)</f>
        <v>1.3947760405226475</v>
      </c>
      <c r="BY71">
        <f>[1]!vhf("000300.SH",A71,28,"1",1)</f>
        <v>0.19028878775729346</v>
      </c>
      <c r="BZ71">
        <f>[1]!volati("000300.SH",A71,10,"1",1)</f>
        <v>-24.567591619601263</v>
      </c>
      <c r="CA71" s="2">
        <f>[1]!s_mq_close("000300.SH",A71,3)</f>
        <v>2903.1880000000001</v>
      </c>
    </row>
    <row r="72" spans="1:79" x14ac:dyDescent="0.25">
      <c r="A72" s="1">
        <v>40451</v>
      </c>
      <c r="B72">
        <f>[1]!s_mq_open("000300.SH",A72,1)</f>
        <v>2907.663</v>
      </c>
      <c r="C72">
        <f>[1]!s_mq_close("000300.SH",A72,1)</f>
        <v>2935.5740000000001</v>
      </c>
      <c r="D72">
        <f>[1]!s_mq_high("000300.SH",A72,1)</f>
        <v>2991.4349999999999</v>
      </c>
      <c r="E72">
        <f>[1]!s_mq_low("000300.SH",A72,1)</f>
        <v>2829.7570000000001</v>
      </c>
      <c r="F72">
        <f t="shared" si="6"/>
        <v>1.0288107665847108</v>
      </c>
      <c r="G72">
        <f t="shared" si="7"/>
        <v>0.97320666115708732</v>
      </c>
      <c r="H72">
        <f t="shared" si="8"/>
        <v>1.0095991179170352</v>
      </c>
      <c r="I72">
        <f t="shared" si="8"/>
        <v>1.0190289871759322</v>
      </c>
      <c r="J72">
        <f t="shared" si="9"/>
        <v>0.96395355729407606</v>
      </c>
      <c r="K72">
        <f t="shared" si="10"/>
        <v>1.0571349412688085</v>
      </c>
      <c r="L72">
        <f>[1]!s_mq_volume("000300.SH",A72,1)</f>
        <v>125561547100</v>
      </c>
      <c r="M72">
        <f>[1]!s_mq_amount("000300.SH",A72,1)</f>
        <v>1549059804419</v>
      </c>
      <c r="N72">
        <f>[1]!s_mq_pctchange("000016.SH",A72)</f>
        <v>-0.56125374043547449</v>
      </c>
      <c r="O72">
        <f>[1]!s_mq_pctchange("000906.SH",A72)</f>
        <v>1.2344458941664138</v>
      </c>
      <c r="P72">
        <f>[1]!s_mq_pctchange("000905.SH",A72)</f>
        <v>1.5539662026078593</v>
      </c>
      <c r="Q72">
        <f>[1]!s_val_pe_ttm("000300.SH",A72)</f>
        <v>15.057600021362305</v>
      </c>
      <c r="R72">
        <f>[1]!s_val_pb_lf("000300.SH",A72)</f>
        <v>2.3461999893188477</v>
      </c>
      <c r="S72">
        <v>53.8</v>
      </c>
      <c r="T72">
        <v>13.3</v>
      </c>
      <c r="U72">
        <v>27.8368</v>
      </c>
      <c r="V72">
        <v>4.33</v>
      </c>
      <c r="W72">
        <f>[1]!dmi("000300.SH",A72,14,6,1,3,2)</f>
        <v>23.925341486748781</v>
      </c>
      <c r="X72">
        <f>[1]!expma("000300.SH",A72,12,3,2)</f>
        <v>2872.3589348152509</v>
      </c>
      <c r="Y72">
        <f>[1]!ma("000300.SH",A72,5,3,1)</f>
        <v>2890.7596000000003</v>
      </c>
      <c r="Z72">
        <f>[1]!macd("000300.SH",A72,26,12,9,1,3,1)</f>
        <v>2.6768222993350719</v>
      </c>
      <c r="AA72">
        <f>[1]!bbi("000300.SH",A72,3,"6","12","24","1",1)</f>
        <v>2896.8080520833337</v>
      </c>
      <c r="AB72">
        <f>[1]!dma("000300.SH",A72,"10","50",10,"1","1",1)</f>
        <v>6.4546199999995224</v>
      </c>
      <c r="AC72">
        <f>[1]!mtm("000300.SH",A72,"6",6,"1","1",3)</f>
        <v>-410.0329999999999</v>
      </c>
      <c r="AD72">
        <f>[1]!priceosc("000300.SH",A72,"26","12","1",1)</f>
        <v>-0.23078872911009637</v>
      </c>
      <c r="AE72">
        <f>[1]!sar("000300.SH",A72,4,"2","20","1",1)</f>
        <v>2951.6199198166837</v>
      </c>
      <c r="AF72">
        <f>[1]!trix("000300.SH",A72,12,"20","1","1",1)</f>
        <v>-9.5347778207633925E-3</v>
      </c>
      <c r="AG72">
        <f>[1]!s_techind_b3612("000300.SH",A72,1,1)</f>
        <v>13.159999999999854</v>
      </c>
      <c r="AH72">
        <f>[1]!bias("000300.SH",A72,12,1,1)</f>
        <v>1.2387335734768401</v>
      </c>
      <c r="AI72">
        <f>[1]!kdj("000300.SH",A72,9,3,3,1,1,1)</f>
        <v>46.855388331703466</v>
      </c>
      <c r="AJ72">
        <f>[1]!slowkd("000300.SH",A72,9,"3","3","5","1","1",1)</f>
        <v>38.923720761355973</v>
      </c>
      <c r="AK72">
        <f>[1]!rsi("000300.SH",A72,6,1,1)</f>
        <v>63.026757454193202</v>
      </c>
      <c r="AL72">
        <f>[1]!cci("000300.SH",A72,14,"1",1)</f>
        <v>4.5053233822531062</v>
      </c>
      <c r="AM72">
        <f>[1]!dpo("000300.SH",A72,20,"6","1","1",1)</f>
        <v>38.909818181818537</v>
      </c>
      <c r="AN72">
        <f>[1]!roc("000300.SH",A72,"12",6,"1","1",1)</f>
        <v>0.31143429262658751</v>
      </c>
      <c r="AO72">
        <f>[1]!vrsi("000300.SH",A72,6,1)</f>
        <v>61.719417809580548</v>
      </c>
      <c r="AP72">
        <f>[1]!si("000300.SH",A72,"1",1)</f>
        <v>1354.0323008856612</v>
      </c>
      <c r="AQ72">
        <f>[1]!srdm("000300.SH",A72,30,"1","1",1)</f>
        <v>-0.37267513619339848</v>
      </c>
      <c r="AR72">
        <f>[1]!vroc("000300.SH",A72,12,1)</f>
        <v>-22.599891635358858</v>
      </c>
      <c r="AS72">
        <f>[1]!wr("000300.SH",A72,14,"1",1)</f>
        <v>32.647826363694278</v>
      </c>
      <c r="AT72">
        <f>[1]!arbr("000300.SH",A72,26,"1","1",1)</f>
        <v>162.3149045223056</v>
      </c>
      <c r="AU72">
        <f>[1]!cr("000300.SH",A72,26,"1",1)</f>
        <v>94.355422777469883</v>
      </c>
      <c r="AV72">
        <f>[1]!psy("000300.SH",A72,12,"6","1","1",1)</f>
        <v>58.333333333333336</v>
      </c>
      <c r="AW72">
        <f>[1]!vr("000300.SH",A72,26,1)</f>
        <v>0.87892107418903154</v>
      </c>
      <c r="AX72">
        <f>[1]!wad("000300.SH",A72,30,"1","1",1)</f>
        <v>8938.5150000000067</v>
      </c>
      <c r="AY72">
        <f>[1]!mfi("000300.SH",A72,14,"1",1)</f>
        <v>61.842992046372203</v>
      </c>
      <c r="AZ72">
        <f>[1]!obv("000300.SH",A72,"1","1",1)</f>
        <v>16187865030.76</v>
      </c>
      <c r="BA72">
        <f>[1]!pvt("000300.SH",A72,"1",1)</f>
        <v>17535608237.003677</v>
      </c>
      <c r="BB72">
        <f>[1]!sobv("000300.SH",A72,1)</f>
        <v>1289457729594</v>
      </c>
      <c r="BC72">
        <f>[1]!wvad("000300.SH",A72,24,"6","1","1",1)</f>
        <v>-28840763.391892001</v>
      </c>
      <c r="BD72">
        <f>[1]!bbiboll("000300.SH",A72,10,"3","1","1",1)</f>
        <v>2896.8080520833337</v>
      </c>
      <c r="BE72">
        <f>[1]!boll("000300.SH",A72,26,"2",1,1,1)</f>
        <v>2906.3470769230771</v>
      </c>
      <c r="BF72">
        <f>[1]!cdp("000300.SH",A72,"1","1",1)</f>
        <v>2881.3024999999998</v>
      </c>
      <c r="BG72">
        <f>[1]!env("000300.SH",A72,"14","1","1",1)</f>
        <v>3081.8203014285714</v>
      </c>
      <c r="BH72">
        <f>[1]!mike("000300.SH",A72,12,"1","1",1)</f>
        <v>2989.3009999999999</v>
      </c>
      <c r="BI72">
        <f>[1]!volumeratio("000300.SH",A72,5,1)</f>
        <v>1.2572396664983303</v>
      </c>
      <c r="BJ72">
        <f>[1]!vma("000300.SH",A72,5,1)</f>
        <v>52653402.600000001</v>
      </c>
      <c r="BK72">
        <f>[1]!vmacd("000300.SH",A72,"12","26",9,"1",1)</f>
        <v>-3017795.3225007914</v>
      </c>
      <c r="BL72">
        <f>[1]!vosc("000300.SH",A72,"12","26",1)</f>
        <v>-6.7232195747920249</v>
      </c>
      <c r="BM72">
        <f>[1]!tapi("000300.SH",A72,6,"1",1)</f>
        <v>30391611.99070061</v>
      </c>
      <c r="BN72">
        <f>[1]!vstd("000300.SH",A72,10,1)</f>
        <v>11963672.368161077</v>
      </c>
      <c r="BO72">
        <f>[1]!adtm("000300.SH",A72,23,"8","1","1",1)</f>
        <v>0.3140808401844537</v>
      </c>
      <c r="BP72">
        <f>[1]!mi("000300.SH",A72,12,"1","1",1)</f>
        <v>9.1140000000000327</v>
      </c>
      <c r="BQ72">
        <f>[1]!s_techind_rc("000300.SH",A72,50,1)</f>
        <v>109.43540137604417</v>
      </c>
      <c r="BR72">
        <f>[1]!srmi("000300.SH",A72,9,"1",1)</f>
        <v>-9.9274572185109548E-3</v>
      </c>
      <c r="BS72">
        <f>[1]!pwmi("000300.SH",A72,7,"1","1",1)</f>
        <v>0.8571428571428571</v>
      </c>
      <c r="BT72">
        <f>[1]!prdstrong("000300.SH",A72,20,"1","1",1)</f>
        <v>0</v>
      </c>
      <c r="BU72">
        <f>[1]!prdweak("000300.SH",A72,20,"1","1",1)</f>
        <v>0.1111111111111111</v>
      </c>
      <c r="BV72">
        <f>[1]!bottom("000300.SH",A72,125,"5","20","1","1",1)</f>
        <v>1.003328213005632</v>
      </c>
      <c r="BW72">
        <f>[1]!atr("000300.SH",A72,14,"1","3",3)</f>
        <v>161.67799999999988</v>
      </c>
      <c r="BX72">
        <f>[1]!std("000300.SH",A72,26,"1",1)</f>
        <v>1.1841352395016864</v>
      </c>
      <c r="BY72">
        <f>[1]!vhf("000300.SH",A72,28,"1",1)</f>
        <v>0.19195247948039817</v>
      </c>
      <c r="BZ72">
        <f>[1]!volati("000300.SH",A72,10,"1",1)</f>
        <v>2.2211621670342439</v>
      </c>
      <c r="CA72" s="2">
        <f>[1]!s_mq_close("000300.SH",A72,3)</f>
        <v>2935.5740000000001</v>
      </c>
    </row>
    <row r="73" spans="1:79" x14ac:dyDescent="0.25">
      <c r="A73" s="1">
        <v>40482</v>
      </c>
      <c r="B73">
        <f>[1]!s_mq_open("000300.SH",A73,1)</f>
        <v>2965.652</v>
      </c>
      <c r="C73">
        <f>[1]!s_mq_close("000300.SH",A73,1)</f>
        <v>3379.9830000000002</v>
      </c>
      <c r="D73">
        <f>[1]!s_mq_high("000300.SH",A73,1)</f>
        <v>3499.817</v>
      </c>
      <c r="E73">
        <f>[1]!s_mq_low("000300.SH",A73,1)</f>
        <v>2963.2370000000001</v>
      </c>
      <c r="F73">
        <f t="shared" si="6"/>
        <v>1.1801172221150695</v>
      </c>
      <c r="G73">
        <f t="shared" si="7"/>
        <v>0.99918567653925683</v>
      </c>
      <c r="H73">
        <f t="shared" si="8"/>
        <v>1.1397099187632265</v>
      </c>
      <c r="I73">
        <f t="shared" si="8"/>
        <v>1.035454024472904</v>
      </c>
      <c r="J73">
        <f t="shared" si="9"/>
        <v>0.87670174672476164</v>
      </c>
      <c r="K73">
        <f t="shared" si="10"/>
        <v>1.1810790024557603</v>
      </c>
      <c r="L73">
        <f>[1]!s_mq_volume("000300.SH",A73,1)</f>
        <v>226946258400</v>
      </c>
      <c r="M73">
        <f>[1]!s_mq_amount("000300.SH",A73,1)</f>
        <v>3079602731289</v>
      </c>
      <c r="N73">
        <f>[1]!s_mq_pctchange("000016.SH",A73)</f>
        <v>14.44611885679279</v>
      </c>
      <c r="O73">
        <f>[1]!s_mq_pctchange("000906.SH",A73)</f>
        <v>13.318947674095316</v>
      </c>
      <c r="P73">
        <f>[1]!s_mq_pctchange("000905.SH",A73)</f>
        <v>8.4728699385594908</v>
      </c>
      <c r="Q73">
        <f>[1]!s_val_pe_ttm("000300.SH",A73)</f>
        <v>16.188499450683594</v>
      </c>
      <c r="R73">
        <f>[1]!s_val_pb_lf("000300.SH",A73)</f>
        <v>2.5100998878479004</v>
      </c>
      <c r="S73">
        <v>54.7</v>
      </c>
      <c r="T73">
        <v>13.1</v>
      </c>
      <c r="U73">
        <v>28.317299999999999</v>
      </c>
      <c r="V73">
        <v>5.04</v>
      </c>
      <c r="W73">
        <f>[1]!dmi("000300.SH",A73,14,6,1,3,2)</f>
        <v>49.443857241932172</v>
      </c>
      <c r="X73">
        <f>[1]!expma("000300.SH",A73,12,3,2)</f>
        <v>3082.5367011179615</v>
      </c>
      <c r="Y73">
        <f>[1]!ma("000300.SH",A73,5,3,1)</f>
        <v>3425.7424000000001</v>
      </c>
      <c r="Z73">
        <f>[1]!macd("000300.SH",A73,26,12,9,1,3,1)</f>
        <v>126.85586890175364</v>
      </c>
      <c r="AA73">
        <f>[1]!bbi("000300.SH",A73,3,"6","12","24","1",1)</f>
        <v>3339.6856562500002</v>
      </c>
      <c r="AB73">
        <f>[1]!dma("000300.SH",A73,"10","50",10,"1","1",1)</f>
        <v>359.62347999999884</v>
      </c>
      <c r="AC73">
        <f>[1]!mtm("000300.SH",A73,"6",6,"1","1",3)</f>
        <v>312.61800000000039</v>
      </c>
      <c r="AD73">
        <f>[1]!priceosc("000300.SH",A73,"26","12","1",1)</f>
        <v>6.6033811895320653</v>
      </c>
      <c r="AE73">
        <f>[1]!sar("000300.SH",A73,4,"2","20","1",1)</f>
        <v>3499.817</v>
      </c>
      <c r="AF73">
        <f>[1]!trix("000300.SH",A73,12,"20","1","1",1)</f>
        <v>0.70431209876256795</v>
      </c>
      <c r="AG73">
        <f>[1]!s_techind_b3612("000300.SH",A73,1,1)</f>
        <v>-24.04549999999972</v>
      </c>
      <c r="AH73">
        <f>[1]!bias("000300.SH",A73,12,1,1)</f>
        <v>0.11652674472437281</v>
      </c>
      <c r="AI73">
        <f>[1]!kdj("000300.SH",A73,9,3,3,1,1,1)</f>
        <v>63.858282495686076</v>
      </c>
      <c r="AJ73">
        <f>[1]!slowkd("000300.SH",A73,9,"3","3","5","1","1",1)</f>
        <v>70.480328379994759</v>
      </c>
      <c r="AK73">
        <f>[1]!rsi("000300.SH",A73,6,1,1)</f>
        <v>57.048513226093633</v>
      </c>
      <c r="AL73">
        <f>[1]!cci("000300.SH",A73,14,"1",1)</f>
        <v>32.685359455666827</v>
      </c>
      <c r="AM73">
        <f>[1]!dpo("000300.SH",A73,20,"6","1","1",1)</f>
        <v>0</v>
      </c>
      <c r="AN73">
        <f>[1]!roc("000300.SH",A73,"12",6,"1","1",1)</f>
        <v>5.0474627336035764</v>
      </c>
      <c r="AO73">
        <f>[1]!vrsi("000300.SH",A73,6,1)</f>
        <v>54.759707002061766</v>
      </c>
      <c r="AP73">
        <f>[1]!si("000300.SH",A73,"1",1)</f>
        <v>-295.52657379554711</v>
      </c>
      <c r="AQ73">
        <f>[1]!srdm("000300.SH",A73,30,"1","1",1)</f>
        <v>0.55485657287286949</v>
      </c>
      <c r="AR73">
        <f>[1]!vroc("000300.SH",A73,12,1)</f>
        <v>0</v>
      </c>
      <c r="AS73">
        <f>[1]!wr("000300.SH",A73,14,"1",1)</f>
        <v>30.446171552847705</v>
      </c>
      <c r="AT73">
        <f>[1]!arbr("000300.SH",A73,26,"1","1",1)</f>
        <v>327.73187767935372</v>
      </c>
      <c r="AU73">
        <f>[1]!cr("000300.SH",A73,26,"1",1)</f>
        <v>231.97162041973831</v>
      </c>
      <c r="AV73">
        <f>[1]!psy("000300.SH",A73,12,"6","1","1",1)</f>
        <v>50</v>
      </c>
      <c r="AW73">
        <f>[1]!vr("000300.SH",A73,26,1)</f>
        <v>1.1000761893934332</v>
      </c>
      <c r="AX73">
        <f>[1]!wad("000300.SH",A73,30,"1","1",1)</f>
        <v>9435.5980000000072</v>
      </c>
      <c r="AY73">
        <f>[1]!mfi("000300.SH",A73,14,"1",1)</f>
        <v>56.751552785895342</v>
      </c>
      <c r="AZ73">
        <f>[1]!obv("000300.SH",A73,"1","1",1)</f>
        <v>16843383032.76</v>
      </c>
      <c r="BA73">
        <f>[1]!pvt("000300.SH",A73,"1",1)</f>
        <v>19649957017.578854</v>
      </c>
      <c r="BB73">
        <f>[1]!sobv("000300.SH",A73,1)</f>
        <v>1338757053394</v>
      </c>
      <c r="BC73">
        <f>[1]!wvad("000300.SH",A73,24,"6","1","1",1)</f>
        <v>595496301.44125271</v>
      </c>
      <c r="BD73">
        <f>[1]!bbiboll("000300.SH",A73,10,"3","1","1",1)</f>
        <v>3339.6856562500002</v>
      </c>
      <c r="BE73">
        <f>[1]!boll("000300.SH",A73,26,"2",1,1,1)</f>
        <v>3153.1156153846159</v>
      </c>
      <c r="BF73">
        <f>[1]!cdp("000300.SH",A73,"1","1",1)</f>
        <v>3396.9270000000001</v>
      </c>
      <c r="BG73">
        <f>[1]!env("000300.SH",A73,"14","1","1",1)</f>
        <v>3551.218890000001</v>
      </c>
      <c r="BH73">
        <f>[1]!mike("000300.SH",A73,12,"1","1",1)</f>
        <v>3558.3340000000012</v>
      </c>
      <c r="BI73">
        <f>[1]!volumeratio("000300.SH",A73,5,1)</f>
        <v>0</v>
      </c>
      <c r="BJ73">
        <f>[1]!vma("000300.SH",A73,5,1)</f>
        <v>122128020</v>
      </c>
      <c r="BK73">
        <f>[1]!vmacd("000300.SH",A73,"12","26",9,"1",1)</f>
        <v>9921879.8620520774</v>
      </c>
      <c r="BL73">
        <f>[1]!vosc("000300.SH",A73,"12","26",1)</f>
        <v>24.329477377418264</v>
      </c>
      <c r="BM73">
        <f>[1]!tapi("000300.SH",A73,6,"1",1)</f>
        <v>48854121.119498059</v>
      </c>
      <c r="BN73">
        <f>[1]!vstd("000300.SH",A73,10,1)</f>
        <v>35214062.881686144</v>
      </c>
      <c r="BO73">
        <f>[1]!adtm("000300.SH",A73,23,"8","1","1",1)</f>
        <v>0.84466794258373168</v>
      </c>
      <c r="BP73">
        <f>[1]!mi("000300.SH",A73,12,"1","1",1)</f>
        <v>162.40599999999995</v>
      </c>
      <c r="BQ73">
        <f>[1]!s_techind_rc("000300.SH",A73,50,1)</f>
        <v>119.32280086618906</v>
      </c>
      <c r="BR73">
        <f>[1]!srmi("000300.SH",A73,9,"1",1)</f>
        <v>2.1841234112716046E-2</v>
      </c>
      <c r="BS73">
        <f>[1]!pwmi("000300.SH",A73,7,"1","1",1)</f>
        <v>0.8571428571428571</v>
      </c>
      <c r="BT73">
        <f>[1]!prdstrong("000300.SH",A73,20,"1","1",1)</f>
        <v>0.125</v>
      </c>
      <c r="BU73">
        <f>[1]!prdweak("000300.SH",A73,20,"1","1",1)</f>
        <v>8.3333333333333329E-2</v>
      </c>
      <c r="BV73">
        <f>[1]!bottom("000300.SH",A73,125,"5","20","1","1",1)</f>
        <v>1.1115819209039546</v>
      </c>
      <c r="BW73">
        <f>[1]!atr("000300.SH",A73,14,"1","3",3)</f>
        <v>564.24299999999994</v>
      </c>
      <c r="BX73">
        <f>[1]!std("000300.SH",A73,26,"1",1)</f>
        <v>1.5822300477039857</v>
      </c>
      <c r="BY73">
        <f>[1]!vhf("000300.SH",A73,28,"1",1)</f>
        <v>0.60632748348155663</v>
      </c>
      <c r="BZ73">
        <f>[1]!volati("000300.SH",A73,10,"1",1)</f>
        <v>5.2734905919749379E-2</v>
      </c>
      <c r="CA73" s="2">
        <f>[1]!s_mq_close("000300.SH",A73,3)</f>
        <v>3379.9830000000002</v>
      </c>
    </row>
    <row r="74" spans="1:79" x14ac:dyDescent="0.25">
      <c r="A74" s="1">
        <v>40512</v>
      </c>
      <c r="B74">
        <f>[1]!s_mq_open("000300.SH",A74,1)</f>
        <v>3390.413</v>
      </c>
      <c r="C74">
        <f>[1]!s_mq_close("000300.SH",A74,1)</f>
        <v>3136.9850000000001</v>
      </c>
      <c r="D74">
        <f>[1]!s_mq_high("000300.SH",A74,1)</f>
        <v>3557.9870000000001</v>
      </c>
      <c r="E74">
        <f>[1]!s_mq_low("000300.SH",A74,1)</f>
        <v>3060.4380000000001</v>
      </c>
      <c r="F74">
        <f t="shared" si="6"/>
        <v>1.0494258369113143</v>
      </c>
      <c r="G74">
        <f t="shared" si="7"/>
        <v>0.90267409899619899</v>
      </c>
      <c r="H74">
        <f t="shared" si="8"/>
        <v>0.92525158439399569</v>
      </c>
      <c r="I74">
        <f t="shared" si="8"/>
        <v>1.1342059334042081</v>
      </c>
      <c r="J74">
        <f t="shared" si="9"/>
        <v>0.97559854446227823</v>
      </c>
      <c r="K74">
        <f t="shared" si="10"/>
        <v>1.1625744419589614</v>
      </c>
      <c r="L74">
        <f>[1]!s_mq_volume("000300.SH",A74,1)</f>
        <v>230227879900</v>
      </c>
      <c r="M74">
        <f>[1]!s_mq_amount("000300.SH",A74,1)</f>
        <v>3291659652213</v>
      </c>
      <c r="N74">
        <f>[1]!s_mq_pctchange("000016.SH",A74)</f>
        <v>-9.5725056052147437</v>
      </c>
      <c r="O74">
        <f>[1]!s_mq_pctchange("000906.SH",A74)</f>
        <v>-5.0359076778883853</v>
      </c>
      <c r="P74">
        <f>[1]!s_mq_pctchange("000905.SH",A74)</f>
        <v>1.0955016841090792</v>
      </c>
      <c r="Q74">
        <f>[1]!s_val_pe_ttm("000300.SH",A74)</f>
        <v>15.175299644470215</v>
      </c>
      <c r="R74">
        <f>[1]!s_val_pb_lf("000300.SH",A74)</f>
        <v>2.3217999935150146</v>
      </c>
      <c r="S74">
        <v>55.2</v>
      </c>
      <c r="T74">
        <v>13.3</v>
      </c>
      <c r="U74">
        <v>27.751999999999999</v>
      </c>
      <c r="V74">
        <v>6.06</v>
      </c>
      <c r="W74">
        <f>[1]!dmi("000300.SH",A74,14,6,1,3,2)</f>
        <v>34.503933888092249</v>
      </c>
      <c r="X74">
        <f>[1]!expma("000300.SH",A74,12,3,2)</f>
        <v>3170.2136153004471</v>
      </c>
      <c r="Y74">
        <f>[1]!ma("000300.SH",A74,5,3,1)</f>
        <v>3184.4829999999997</v>
      </c>
      <c r="Z74">
        <f>[1]!macd("000300.SH",A74,26,12,9,1,3,1)</f>
        <v>-36.351077579483899</v>
      </c>
      <c r="AA74">
        <f>[1]!bbi("000300.SH",A74,3,"6","12","24","1",1)</f>
        <v>3209.9206562499999</v>
      </c>
      <c r="AB74">
        <f>[1]!dma("000300.SH",A74,"10","50",10,"1","1",1)</f>
        <v>-51.250699999999142</v>
      </c>
      <c r="AC74">
        <f>[1]!mtm("000300.SH",A74,"6",6,"1","1",3)</f>
        <v>363.721</v>
      </c>
      <c r="AD74">
        <f>[1]!priceosc("000300.SH",A74,"26","12","1",1)</f>
        <v>-4.733704478367418</v>
      </c>
      <c r="AE74">
        <f>[1]!sar("000300.SH",A74,4,"2","20","1",1)</f>
        <v>3232.8298686119538</v>
      </c>
      <c r="AF74">
        <f>[1]!trix("000300.SH",A74,12,"20","1","1",1)</f>
        <v>-0.23894438431811041</v>
      </c>
      <c r="AG74">
        <f>[1]!s_techind_b3612("000300.SH",A74,1,1)</f>
        <v>2.3641666666667334</v>
      </c>
      <c r="AH74">
        <f>[1]!bias("000300.SH",A74,12,1,1)</f>
        <v>-1.2405514782938758</v>
      </c>
      <c r="AI74">
        <f>[1]!kdj("000300.SH",A74,9,3,3,1,1,1)</f>
        <v>50.499336146584348</v>
      </c>
      <c r="AJ74">
        <f>[1]!slowkd("000300.SH",A74,9,"3","3","5","1","1",1)</f>
        <v>56.988334835798383</v>
      </c>
      <c r="AK74">
        <f>[1]!rsi("000300.SH",A74,6,1,1)</f>
        <v>35.077391852375236</v>
      </c>
      <c r="AL74">
        <f>[1]!cci("000300.SH",A74,14,"1",1)</f>
        <v>-64.351728337928236</v>
      </c>
      <c r="AM74">
        <f>[1]!dpo("000300.SH",A74,20,"6","1","1",1)</f>
        <v>-26.813545454545419</v>
      </c>
      <c r="AN74">
        <f>[1]!roc("000300.SH",A74,"12",6,"1","1",1)</f>
        <v>-4.7040053368442427</v>
      </c>
      <c r="AO74">
        <f>[1]!vrsi("000300.SH",A74,6,1)</f>
        <v>51.896856633582352</v>
      </c>
      <c r="AP74">
        <f>[1]!si("000300.SH",A74,"1",1)</f>
        <v>-1070.8006368116251</v>
      </c>
      <c r="AQ74">
        <f>[1]!srdm("000300.SH",A74,30,"1","1",1)</f>
        <v>-0.53411037068902512</v>
      </c>
      <c r="AR74">
        <f>[1]!vroc("000300.SH",A74,12,1)</f>
        <v>-46.643252183656401</v>
      </c>
      <c r="AS74">
        <f>[1]!wr("000300.SH",A74,14,"1",1)</f>
        <v>84.615183630155016</v>
      </c>
      <c r="AT74">
        <f>[1]!arbr("000300.SH",A74,26,"1","1",1)</f>
        <v>105.94591414508288</v>
      </c>
      <c r="AU74">
        <f>[1]!cr("000300.SH",A74,26,"1",1)</f>
        <v>53.642385945491036</v>
      </c>
      <c r="AV74">
        <f>[1]!psy("000300.SH",A74,12,"6","1","1",1)</f>
        <v>41.666666666666671</v>
      </c>
      <c r="AW74">
        <f>[1]!vr("000300.SH",A74,26,1)</f>
        <v>0.72077554154402446</v>
      </c>
      <c r="AX74">
        <f>[1]!wad("000300.SH",A74,30,"1","1",1)</f>
        <v>9262.1780000000108</v>
      </c>
      <c r="AY74">
        <f>[1]!mfi("000300.SH",A74,14,"1",1)</f>
        <v>59.293994626527585</v>
      </c>
      <c r="AZ74">
        <f>[1]!obv("000300.SH",A74,"1","1",1)</f>
        <v>16653781223.76</v>
      </c>
      <c r="BA74">
        <f>[1]!pvt("000300.SH",A74,"1",1)</f>
        <v>18642352101.5532</v>
      </c>
      <c r="BB74">
        <f>[1]!sobv("000300.SH",A74,1)</f>
        <v>1320700800694</v>
      </c>
      <c r="BC74">
        <f>[1]!wvad("000300.SH",A74,24,"6","1","1",1)</f>
        <v>-147334467.60004577</v>
      </c>
      <c r="BD74">
        <f>[1]!bbiboll("000300.SH",A74,10,"3","1","1",1)</f>
        <v>3209.9206562499999</v>
      </c>
      <c r="BE74">
        <f>[1]!boll("000300.SH",A74,26,"2",1,1,1)</f>
        <v>3326.750653846153</v>
      </c>
      <c r="BF74">
        <f>[1]!cdp("000300.SH",A74,"1","1",1)</f>
        <v>3186.5787500000001</v>
      </c>
      <c r="BG74">
        <f>[1]!env("000300.SH",A74,"14","1","1",1)</f>
        <v>3400.9710071428581</v>
      </c>
      <c r="BH74">
        <f>[1]!mike("000300.SH",A74,12,"1","1",1)</f>
        <v>3208.3653333333332</v>
      </c>
      <c r="BI74">
        <f>[1]!volumeratio("000300.SH",A74,5,1)</f>
        <v>1.1923478125206006</v>
      </c>
      <c r="BJ74">
        <f>[1]!vma("000300.SH",A74,5,1)</f>
        <v>73599849.599999994</v>
      </c>
      <c r="BK74">
        <f>[1]!vmacd("000300.SH",A74,"12","26",9,"1",1)</f>
        <v>-12642545.091377221</v>
      </c>
      <c r="BL74">
        <f>[1]!vosc("000300.SH",A74,"12","26",1)</f>
        <v>-31.472147860454271</v>
      </c>
      <c r="BM74">
        <f>[1]!tapi("000300.SH",A74,6,"1",1)</f>
        <v>42753400.770730674</v>
      </c>
      <c r="BN74">
        <f>[1]!vstd("000300.SH",A74,10,1)</f>
        <v>9660987.4423853047</v>
      </c>
      <c r="BO74">
        <f>[1]!adtm("000300.SH",A74,23,"8","1","1",1)</f>
        <v>4.7373288651035989E-3</v>
      </c>
      <c r="BP74">
        <f>[1]!mi("000300.SH",A74,12,"1","1",1)</f>
        <v>-154.84799999999996</v>
      </c>
      <c r="BQ74">
        <f>[1]!s_techind_rc("000300.SH",A74,50,1)</f>
        <v>107.19384512345975</v>
      </c>
      <c r="BR74">
        <f>[1]!srmi("000300.SH",A74,9,"1",1)</f>
        <v>1.0544838435631722E-2</v>
      </c>
      <c r="BS74">
        <f>[1]!pwmi("000300.SH",A74,7,"1","1",1)</f>
        <v>1</v>
      </c>
      <c r="BT74">
        <f>[1]!prdstrong("000300.SH",A74,20,"1","1",1)</f>
        <v>0</v>
      </c>
      <c r="BU74">
        <f>[1]!prdweak("000300.SH",A74,20,"1","1",1)</f>
        <v>0</v>
      </c>
      <c r="BV74">
        <f>[1]!bottom("000300.SH",A74,125,"5","20","1","1",1)</f>
        <v>1.201084608071904</v>
      </c>
      <c r="BW74">
        <f>[1]!atr("000300.SH",A74,14,"1","3",3)</f>
        <v>497.54899999999998</v>
      </c>
      <c r="BX74">
        <f>[1]!std("000300.SH",A74,26,"1",1)</f>
        <v>1.9580552451008792</v>
      </c>
      <c r="BY74">
        <f>[1]!vhf("000300.SH",A74,28,"1",1)</f>
        <v>0.33101815664291939</v>
      </c>
      <c r="BZ74">
        <f>[1]!volati("000300.SH",A74,10,"1",1)</f>
        <v>-13.676583949152127</v>
      </c>
      <c r="CA74" s="2">
        <f>[1]!s_mq_close("000300.SH",A74,3)</f>
        <v>3136.9850000000001</v>
      </c>
    </row>
    <row r="75" spans="1:79" x14ac:dyDescent="0.25">
      <c r="A75" s="1">
        <v>40543</v>
      </c>
      <c r="B75">
        <f>[1]!s_mq_open("000300.SH",A75,1)</f>
        <v>3127.2620000000002</v>
      </c>
      <c r="C75">
        <f>[1]!s_mq_close("000300.SH",A75,1)</f>
        <v>3128.261</v>
      </c>
      <c r="D75">
        <f>[1]!s_mq_high("000300.SH",A75,1)</f>
        <v>3282.7719999999999</v>
      </c>
      <c r="E75">
        <f>[1]!s_mq_low("000300.SH",A75,1)</f>
        <v>3025.22</v>
      </c>
      <c r="F75">
        <f t="shared" si="6"/>
        <v>1.0497272054596001</v>
      </c>
      <c r="G75">
        <f t="shared" si="7"/>
        <v>0.96737017876979914</v>
      </c>
      <c r="H75">
        <f t="shared" si="8"/>
        <v>1.0003194487702021</v>
      </c>
      <c r="I75">
        <f t="shared" si="8"/>
        <v>1.0493919784826138</v>
      </c>
      <c r="J75">
        <f t="shared" si="9"/>
        <v>0.9670612522420603</v>
      </c>
      <c r="K75">
        <f t="shared" si="10"/>
        <v>1.0851349653909468</v>
      </c>
      <c r="L75">
        <f>[1]!s_mq_volume("000300.SH",A75,1)</f>
        <v>144119660600</v>
      </c>
      <c r="M75">
        <f>[1]!s_mq_amount("000300.SH",A75,1)</f>
        <v>2012646543246</v>
      </c>
      <c r="N75">
        <f>[1]!s_mq_pctchange("000016.SH",A75)</f>
        <v>-0.12753227324130423</v>
      </c>
      <c r="O75">
        <f>[1]!s_mq_pctchange("000906.SH",A75)</f>
        <v>-1.1441589788461437</v>
      </c>
      <c r="P75">
        <f>[1]!s_mq_pctchange("000905.SH",A75)</f>
        <v>-3.4076161127008509</v>
      </c>
      <c r="Q75">
        <f>[1]!s_val_pe_ttm("000300.SH",A75)</f>
        <v>15.336799621582031</v>
      </c>
      <c r="R75">
        <f>[1]!s_val_pb_lf("000300.SH",A75)</f>
        <v>2.3092999458312988</v>
      </c>
      <c r="S75">
        <v>53.9</v>
      </c>
      <c r="T75">
        <v>13.5</v>
      </c>
      <c r="U75">
        <v>26.21</v>
      </c>
      <c r="V75">
        <v>5.93</v>
      </c>
      <c r="W75">
        <f>[1]!dmi("000300.SH",A75,14,6,1,3,2)</f>
        <v>32.171983939854293</v>
      </c>
      <c r="X75">
        <f>[1]!expma("000300.SH",A75,12,3,2)</f>
        <v>3169.8239630560761</v>
      </c>
      <c r="Y75">
        <f>[1]!ma("000300.SH",A75,5,3,1)</f>
        <v>3079.7658000000001</v>
      </c>
      <c r="Z75">
        <f>[1]!macd("000300.SH",A75,26,12,9,1,3,1)</f>
        <v>-35.04622166299896</v>
      </c>
      <c r="AA75">
        <f>[1]!bbi("000300.SH",A75,3,"6","12","24","1",1)</f>
        <v>3125.1999270833335</v>
      </c>
      <c r="AB75">
        <f>[1]!dma("000300.SH",A75,"10","50",10,"1","1",1)</f>
        <v>-118.14872000000059</v>
      </c>
      <c r="AC75">
        <f>[1]!mtm("000300.SH",A75,"6",6,"1","1",3)</f>
        <v>565.1909999999998</v>
      </c>
      <c r="AD75">
        <f>[1]!priceosc("000300.SH",A75,"26","12","1",1)</f>
        <v>-0.50447433483611737</v>
      </c>
      <c r="AE75">
        <f>[1]!sar("000300.SH",A75,4,"2","20","1",1)</f>
        <v>3213.1235466286216</v>
      </c>
      <c r="AF75">
        <f>[1]!trix("000300.SH",A75,12,"20","1","1",1)</f>
        <v>-0.13587331833831778</v>
      </c>
      <c r="AG75">
        <f>[1]!s_techind_b3612("000300.SH",A75,1,1)</f>
        <v>-8.9009999999998399</v>
      </c>
      <c r="AH75">
        <f>[1]!bias("000300.SH",A75,12,1,1)</f>
        <v>-0.82219613585463569</v>
      </c>
      <c r="AI75">
        <f>[1]!kdj("000300.SH",A75,9,3,3,1,1,1)</f>
        <v>27.143141400988082</v>
      </c>
      <c r="AJ75">
        <f>[1]!slowkd("000300.SH",A75,9,"3","3","5","1","1",1)</f>
        <v>14.349659012622979</v>
      </c>
      <c r="AK75">
        <f>[1]!rsi("000300.SH",A75,6,1,1)</f>
        <v>49.214521331348905</v>
      </c>
      <c r="AL75">
        <f>[1]!cci("000300.SH",A75,14,"1",1)</f>
        <v>-65.190863065735698</v>
      </c>
      <c r="AM75">
        <f>[1]!dpo("000300.SH",A75,20,"6","1","1",1)</f>
        <v>-18.981818181817744</v>
      </c>
      <c r="AN75">
        <f>[1]!roc("000300.SH",A75,"12",6,"1","1",1)</f>
        <v>-3.6759878853716668</v>
      </c>
      <c r="AO75">
        <f>[1]!vrsi("000300.SH",A75,6,1)</f>
        <v>50.988245919634409</v>
      </c>
      <c r="AP75">
        <f>[1]!si("000300.SH",A75,"1",1)</f>
        <v>973.73077222276584</v>
      </c>
      <c r="AQ75">
        <f>[1]!srdm("000300.SH",A75,30,"1","1",1)</f>
        <v>-0.59807365802090851</v>
      </c>
      <c r="AR75">
        <f>[1]!vroc("000300.SH",A75,12,1)</f>
        <v>-13.427059455068257</v>
      </c>
      <c r="AS75">
        <f>[1]!wr("000300.SH",A75,14,"1",1)</f>
        <v>59.992156923650327</v>
      </c>
      <c r="AT75">
        <f>[1]!arbr("000300.SH",A75,26,"1","1",1)</f>
        <v>144.85767949496483</v>
      </c>
      <c r="AU75">
        <f>[1]!cr("000300.SH",A75,26,"1",1)</f>
        <v>76.860968856404952</v>
      </c>
      <c r="AV75">
        <f>[1]!psy("000300.SH",A75,12,"6","1","1",1)</f>
        <v>41.666666666666671</v>
      </c>
      <c r="AW75">
        <f>[1]!vr("000300.SH",A75,26,1)</f>
        <v>0.51505747598532792</v>
      </c>
      <c r="AX75">
        <f>[1]!wad("000300.SH",A75,30,"1","1",1)</f>
        <v>9262.8970000000154</v>
      </c>
      <c r="AY75">
        <f>[1]!mfi("000300.SH",A75,14,"1",1)</f>
        <v>38.11951566198843</v>
      </c>
      <c r="AZ75">
        <f>[1]!obv("000300.SH",A75,"1","1",1)</f>
        <v>16622913281.76</v>
      </c>
      <c r="BA75">
        <f>[1]!pvt("000300.SH",A75,"1",1)</f>
        <v>18734305884.363644</v>
      </c>
      <c r="BB75">
        <f>[1]!sobv("000300.SH",A75,1)</f>
        <v>1276997313494</v>
      </c>
      <c r="BC75">
        <f>[1]!wvad("000300.SH",A75,24,"6","1","1",1)</f>
        <v>-115491276.95411627</v>
      </c>
      <c r="BD75">
        <f>[1]!bbiboll("000300.SH",A75,10,"3","1","1",1)</f>
        <v>3125.1999270833335</v>
      </c>
      <c r="BE75">
        <f>[1]!boll("000300.SH",A75,26,"2",1,1,1)</f>
        <v>3170.1067692307697</v>
      </c>
      <c r="BF75">
        <f>[1]!cdp("000300.SH",A75,"1","1",1)</f>
        <v>3059.0007500000002</v>
      </c>
      <c r="BG75">
        <f>[1]!env("000300.SH",A75,"14","1","1",1)</f>
        <v>3359.2500885714289</v>
      </c>
      <c r="BH75">
        <f>[1]!mike("000300.SH",A75,12,"1","1",1)</f>
        <v>3191.3233333333342</v>
      </c>
      <c r="BI75">
        <f>[1]!volumeratio("000300.SH",A75,5,1)</f>
        <v>1.1134544059639879</v>
      </c>
      <c r="BJ75">
        <f>[1]!vma("000300.SH",A75,5,1)</f>
        <v>57676627.600000001</v>
      </c>
      <c r="BK75">
        <f>[1]!vmacd("000300.SH",A75,"12","26",9,"1",1)</f>
        <v>-6983086.4670881461</v>
      </c>
      <c r="BL75">
        <f>[1]!vosc("000300.SH",A75,"12","26",1)</f>
        <v>-4.1894437851829007</v>
      </c>
      <c r="BM75">
        <f>[1]!tapi("000300.SH",A75,6,"1",1)</f>
        <v>32244807.09182832</v>
      </c>
      <c r="BN75">
        <f>[1]!vstd("000300.SH",A75,10,1)</f>
        <v>10656786.225476746</v>
      </c>
      <c r="BO75">
        <f>[1]!adtm("000300.SH",A75,23,"8","1","1",1)</f>
        <v>0.40024378495807555</v>
      </c>
      <c r="BP75">
        <f>[1]!mi("000300.SH",A75,12,"1","1",1)</f>
        <v>-119.38299999999981</v>
      </c>
      <c r="BQ75">
        <f>[1]!s_techind_rc("000300.SH",A75,50,1)</f>
        <v>92.588944417231119</v>
      </c>
      <c r="BR75">
        <f>[1]!srmi("000300.SH",A75,9,"1",1)</f>
        <v>-1.5854494523945235E-2</v>
      </c>
      <c r="BS75">
        <f>[1]!pwmi("000300.SH",A75,7,"1","1",1)</f>
        <v>1</v>
      </c>
      <c r="BT75">
        <f>[1]!prdstrong("000300.SH",A75,20,"1","1",1)</f>
        <v>0</v>
      </c>
      <c r="BU75">
        <f>[1]!prdweak("000300.SH",A75,20,"1","1",1)</f>
        <v>0.125</v>
      </c>
      <c r="BV75">
        <f>[1]!bottom("000300.SH",A75,125,"5","20","1","1",1)</f>
        <v>1.1635171725339062</v>
      </c>
      <c r="BW75">
        <f>[1]!atr("000300.SH",A75,14,"1","3",3)</f>
        <v>257.55200000000013</v>
      </c>
      <c r="BX75">
        <f>[1]!std("000300.SH",A75,26,"1",1)</f>
        <v>1.2893640150985082</v>
      </c>
      <c r="BY75">
        <f>[1]!vhf("000300.SH",A75,28,"1",1)</f>
        <v>0.23868737516489674</v>
      </c>
      <c r="BZ75">
        <f>[1]!volati("000300.SH",A75,10,"1",1)</f>
        <v>31.565985351649594</v>
      </c>
      <c r="CA75" s="2">
        <f>[1]!s_mq_close("000300.SH",A75,3)</f>
        <v>3128.261</v>
      </c>
    </row>
    <row r="76" spans="1:79" x14ac:dyDescent="0.25">
      <c r="A76" s="1">
        <v>40574</v>
      </c>
      <c r="B76">
        <f>[1]!s_mq_open("000300.SH",A76,1)</f>
        <v>3155.5569999999998</v>
      </c>
      <c r="C76">
        <f>[1]!s_mq_close("000300.SH",A76,1)</f>
        <v>3076.5079999999998</v>
      </c>
      <c r="D76">
        <f>[1]!s_mq_high("000300.SH",A76,1)</f>
        <v>3209.9</v>
      </c>
      <c r="E76">
        <f>[1]!s_mq_low("000300.SH",A76,1)</f>
        <v>2919.1619999999998</v>
      </c>
      <c r="F76">
        <f t="shared" si="6"/>
        <v>1.0172213653564173</v>
      </c>
      <c r="G76">
        <f t="shared" si="7"/>
        <v>0.92508612584085792</v>
      </c>
      <c r="H76">
        <f t="shared" si="8"/>
        <v>0.97494927203026283</v>
      </c>
      <c r="I76">
        <f t="shared" si="8"/>
        <v>1.0433582490277939</v>
      </c>
      <c r="J76">
        <f t="shared" si="9"/>
        <v>0.94885565062726962</v>
      </c>
      <c r="K76">
        <f t="shared" si="10"/>
        <v>1.0995963910190665</v>
      </c>
      <c r="L76">
        <f>[1]!s_mq_volume("000300.SH",A76,1)</f>
        <v>126575015500</v>
      </c>
      <c r="M76">
        <f>[1]!s_mq_amount("000300.SH",A76,1)</f>
        <v>1641526190935</v>
      </c>
      <c r="N76">
        <f>[1]!s_mq_pctchange("000016.SH",A76)</f>
        <v>-0.6705890563507233</v>
      </c>
      <c r="O76">
        <f>[1]!s_mq_pctchange("000906.SH",A76)</f>
        <v>-2.9930804489286755</v>
      </c>
      <c r="P76">
        <f>[1]!s_mq_pctchange("000905.SH",A76)</f>
        <v>-6.6006632749382561</v>
      </c>
      <c r="Q76">
        <f>[1]!s_val_pe_ttm("000300.SH",A76)</f>
        <v>15.376399993896484</v>
      </c>
      <c r="R76">
        <f>[1]!s_val_pb_lf("000300.SH",A76)</f>
        <v>2.3589999675750732</v>
      </c>
      <c r="S76">
        <v>52.9</v>
      </c>
      <c r="T76">
        <v>13.3</v>
      </c>
      <c r="U76">
        <v>27.178799999999999</v>
      </c>
      <c r="V76">
        <v>6.6</v>
      </c>
      <c r="W76">
        <f>[1]!dmi("000300.SH",A76,14,6,1,3,2)</f>
        <v>7.8275522253411101</v>
      </c>
      <c r="X76">
        <f>[1]!expma("000300.SH",A76,12,3,2)</f>
        <v>3110.0952680716964</v>
      </c>
      <c r="Y76">
        <f>[1]!ma("000300.SH",A76,5,3,1)</f>
        <v>3011.3588000000004</v>
      </c>
      <c r="Z76">
        <f>[1]!macd("000300.SH",A76,26,12,9,1,3,1)</f>
        <v>-38.563806305792241</v>
      </c>
      <c r="AA76">
        <f>[1]!bbi("000300.SH",A76,3,"6","12","24","1",1)</f>
        <v>3028.6766145833335</v>
      </c>
      <c r="AB76">
        <f>[1]!dma("000300.SH",A76,"10","50",10,"1","1",1)</f>
        <v>-130.60393999999951</v>
      </c>
      <c r="AC76">
        <f>[1]!mtm("000300.SH",A76,"6",6,"1","1",3)</f>
        <v>207.66199999999981</v>
      </c>
      <c r="AD76">
        <f>[1]!priceosc("000300.SH",A76,"26","12","1",1)</f>
        <v>-2.2259258185542521</v>
      </c>
      <c r="AE76">
        <f>[1]!sar("000300.SH",A76,4,"2","20","1",1)</f>
        <v>2926.5517023999996</v>
      </c>
      <c r="AF76">
        <f>[1]!trix("000300.SH",A76,12,"20","1","1",1)</f>
        <v>-0.24515084820530345</v>
      </c>
      <c r="AG76">
        <f>[1]!s_techind_b3612("000300.SH",A76,1,1)</f>
        <v>44.731999999999516</v>
      </c>
      <c r="AH76">
        <f>[1]!bias("000300.SH",A76,12,1,1)</f>
        <v>2.4708346913084349</v>
      </c>
      <c r="AI76">
        <f>[1]!kdj("000300.SH",A76,9,3,3,1,1,1)</f>
        <v>69.063180867007546</v>
      </c>
      <c r="AJ76">
        <f>[1]!slowkd("000300.SH",A76,9,"3","3","5","1","1",1)</f>
        <v>61.06551433124239</v>
      </c>
      <c r="AK76">
        <f>[1]!rsi("000300.SH",A76,6,1,1)</f>
        <v>63.702837733102854</v>
      </c>
      <c r="AL76">
        <f>[1]!cci("000300.SH",A76,14,"1",1)</f>
        <v>52.31160332625381</v>
      </c>
      <c r="AM76">
        <f>[1]!dpo("000300.SH",A76,20,"6","1","1",1)</f>
        <v>82.322181818181434</v>
      </c>
      <c r="AN76">
        <f>[1]!roc("000300.SH",A76,"12",6,"1","1",1)</f>
        <v>-2.0620867135859187</v>
      </c>
      <c r="AO76">
        <f>[1]!vrsi("000300.SH",A76,6,1)</f>
        <v>46.761976226794339</v>
      </c>
      <c r="AP76">
        <f>[1]!si("000300.SH",A76,"1",1)</f>
        <v>706.87709820014834</v>
      </c>
      <c r="AQ76">
        <f>[1]!srdm("000300.SH",A76,30,"1","1",1)</f>
        <v>0.19292695769502857</v>
      </c>
      <c r="AR76">
        <f>[1]!vroc("000300.SH",A76,12,1)</f>
        <v>29.206402958908594</v>
      </c>
      <c r="AS76">
        <f>[1]!wr("000300.SH",A76,14,"1",1)</f>
        <v>33.853216408687018</v>
      </c>
      <c r="AT76">
        <f>[1]!arbr("000300.SH",A76,26,"1","1",1)</f>
        <v>199.16035431982209</v>
      </c>
      <c r="AU76">
        <f>[1]!cr("000300.SH",A76,26,"1",1)</f>
        <v>70.788317540505744</v>
      </c>
      <c r="AV76">
        <f>[1]!psy("000300.SH",A76,12,"6","1","1",1)</f>
        <v>66.666666666666657</v>
      </c>
      <c r="AW76">
        <f>[1]!vr("000300.SH",A76,26,1)</f>
        <v>1.4597038642119884</v>
      </c>
      <c r="AX76">
        <f>[1]!wad("000300.SH",A76,30,"1","1",1)</f>
        <v>9308.6680000000088</v>
      </c>
      <c r="AY76">
        <f>[1]!mfi("000300.SH",A76,14,"1",1)</f>
        <v>62.384044498394246</v>
      </c>
      <c r="AZ76">
        <f>[1]!obv("000300.SH",A76,"1","1",1)</f>
        <v>16784579088.76</v>
      </c>
      <c r="BA76">
        <f>[1]!pvt("000300.SH",A76,"1",1)</f>
        <v>18697528487.433571</v>
      </c>
      <c r="BB76">
        <f>[1]!sobv("000300.SH",A76,1)</f>
        <v>1309017656194</v>
      </c>
      <c r="BC76">
        <f>[1]!wvad("000300.SH",A76,24,"6","1","1",1)</f>
        <v>145852513.01375753</v>
      </c>
      <c r="BD76">
        <f>[1]!bbiboll("000300.SH",A76,10,"3","1","1",1)</f>
        <v>3028.6766145833335</v>
      </c>
      <c r="BE76">
        <f>[1]!boll("000300.SH",A76,26,"2",1,1,1)</f>
        <v>3069.155038461538</v>
      </c>
      <c r="BF76">
        <f>[1]!cdp("000300.SH",A76,"1","1",1)</f>
        <v>3033.0277500000002</v>
      </c>
      <c r="BG76">
        <f>[1]!env("000300.SH",A76,"14","1","1",1)</f>
        <v>3203.5870442857145</v>
      </c>
      <c r="BH76">
        <f>[1]!mike("000300.SH",A76,12,"1","1",1)</f>
        <v>3204.5073333333344</v>
      </c>
      <c r="BI76">
        <f>[1]!volumeratio("000300.SH",A76,5,1)</f>
        <v>1.1057900620091201</v>
      </c>
      <c r="BJ76">
        <f>[1]!vma("000300.SH",A76,5,1)</f>
        <v>61012618</v>
      </c>
      <c r="BK76">
        <f>[1]!vmacd("000300.SH",A76,"12","26",9,"1",1)</f>
        <v>-1140433.8047868537</v>
      </c>
      <c r="BL76">
        <f>[1]!vosc("000300.SH",A76,"12","26",1)</f>
        <v>-2.534542532421487</v>
      </c>
      <c r="BM76">
        <f>[1]!tapi("000300.SH",A76,6,"1",1)</f>
        <v>29766900.051743403</v>
      </c>
      <c r="BN76">
        <f>[1]!vstd("000300.SH",A76,10,1)</f>
        <v>12781841.315931493</v>
      </c>
      <c r="BO76">
        <f>[1]!adtm("000300.SH",A76,23,"8","1","1",1)</f>
        <v>0.62501833046156108</v>
      </c>
      <c r="BP76">
        <f>[1]!mi("000300.SH",A76,12,"1","1",1)</f>
        <v>-64.776000000000295</v>
      </c>
      <c r="BQ76">
        <f>[1]!s_techind_rc("000300.SH",A76,50,1)</f>
        <v>96.780655621568329</v>
      </c>
      <c r="BR76">
        <f>[1]!srmi("000300.SH",A76,9,"1",1)</f>
        <v>3.2133834854321745E-2</v>
      </c>
      <c r="BS76">
        <f>[1]!pwmi("000300.SH",A76,7,"1","1",1)</f>
        <v>1</v>
      </c>
      <c r="BT76">
        <f>[1]!prdstrong("000300.SH",A76,20,"1","1",1)</f>
        <v>0</v>
      </c>
      <c r="BU76">
        <f>[1]!prdweak("000300.SH",A76,20,"1","1",1)</f>
        <v>0</v>
      </c>
      <c r="BV76">
        <f>[1]!bottom("000300.SH",A76,125,"5","20","1","1",1)</f>
        <v>1.1259497369959086</v>
      </c>
      <c r="BW76">
        <f>[1]!atr("000300.SH",A76,14,"1","3",3)</f>
        <v>290.73800000000028</v>
      </c>
      <c r="BX76">
        <f>[1]!std("000300.SH",A76,26,"1",1)</f>
        <v>1.5810261790164137</v>
      </c>
      <c r="BY76">
        <f>[1]!vhf("000300.SH",A76,28,"1",1)</f>
        <v>0.26641904749071443</v>
      </c>
      <c r="BZ76">
        <f>[1]!volati("000300.SH",A76,10,"1",1)</f>
        <v>-5.1736735260556763</v>
      </c>
      <c r="CA76" s="2">
        <f>[1]!s_mq_close("000300.SH",A76,3)</f>
        <v>3076.5079999999998</v>
      </c>
    </row>
    <row r="77" spans="1:79" x14ac:dyDescent="0.25">
      <c r="A77" s="1">
        <v>40602</v>
      </c>
      <c r="B77">
        <f>[1]!s_mq_open("000300.SH",A77,1)</f>
        <v>3083.4929999999999</v>
      </c>
      <c r="C77">
        <f>[1]!s_mq_close("000300.SH",A77,1)</f>
        <v>3239.5590000000002</v>
      </c>
      <c r="D77">
        <f>[1]!s_mq_high("000300.SH",A77,1)</f>
        <v>3269.0479999999998</v>
      </c>
      <c r="E77">
        <f>[1]!s_mq_low("000300.SH",A77,1)</f>
        <v>3024.3490000000002</v>
      </c>
      <c r="F77">
        <f t="shared" si="6"/>
        <v>1.0601768838132597</v>
      </c>
      <c r="G77">
        <f t="shared" si="7"/>
        <v>0.98081915541887077</v>
      </c>
      <c r="H77">
        <f t="shared" si="8"/>
        <v>1.050613379047723</v>
      </c>
      <c r="I77">
        <f t="shared" si="8"/>
        <v>1.0091027821996759</v>
      </c>
      <c r="J77">
        <f t="shared" si="9"/>
        <v>0.93356811837660614</v>
      </c>
      <c r="K77">
        <f t="shared" si="10"/>
        <v>1.0809096436952215</v>
      </c>
      <c r="L77">
        <f>[1]!s_mq_volume("000300.SH",A77,1)</f>
        <v>120269552300</v>
      </c>
      <c r="M77">
        <f>[1]!s_mq_amount("000300.SH",A77,1)</f>
        <v>1636709146064</v>
      </c>
      <c r="N77">
        <f>[1]!s_mq_pctchange("000016.SH",A77)</f>
        <v>2.9399126116411267</v>
      </c>
      <c r="O77">
        <f>[1]!s_mq_pctchange("000906.SH",A77)</f>
        <v>6.6548580799261847</v>
      </c>
      <c r="P77">
        <f>[1]!s_mq_pctchange("000905.SH",A77)</f>
        <v>10.504504582659191</v>
      </c>
      <c r="Q77">
        <f>[1]!s_val_pe_ttm("000300.SH",A77)</f>
        <v>15.798399925231934</v>
      </c>
      <c r="R77">
        <f>[1]!s_val_pb_lf("000300.SH",A77)</f>
        <v>2.4221999645233154</v>
      </c>
      <c r="S77">
        <v>52.2</v>
      </c>
      <c r="T77">
        <v>14.9</v>
      </c>
      <c r="U77">
        <v>24.901800000000001</v>
      </c>
      <c r="V77">
        <v>7.23</v>
      </c>
      <c r="W77">
        <f>[1]!dmi("000300.SH",A77,14,6,1,3,2)</f>
        <v>17.715621320994568</v>
      </c>
      <c r="X77">
        <f>[1]!expma("000300.SH",A77,12,3,2)</f>
        <v>3153.6906795115719</v>
      </c>
      <c r="Y77">
        <f>[1]!ma("000300.SH",A77,5,3,1)</f>
        <v>3193.2862</v>
      </c>
      <c r="Z77">
        <f>[1]!macd("000300.SH",A77,26,12,9,1,3,1)</f>
        <v>34.283275643761044</v>
      </c>
      <c r="AA77">
        <f>[1]!bbi("000300.SH",A77,3,"6","12","24","1",1)</f>
        <v>3183.2702291666669</v>
      </c>
      <c r="AB77">
        <f>[1]!dma("000300.SH",A77,"10","50",10,"1","1",1)</f>
        <v>83.320480000001226</v>
      </c>
      <c r="AC77">
        <f>[1]!mtm("000300.SH",A77,"6",6,"1","1",3)</f>
        <v>336.37100000000009</v>
      </c>
      <c r="AD77">
        <f>[1]!priceosc("000300.SH",A77,"26","12","1",1)</f>
        <v>3.291359488601612</v>
      </c>
      <c r="AE77">
        <f>[1]!sar("000300.SH",A77,4,"2","20","1",1)</f>
        <v>3252.9662422271999</v>
      </c>
      <c r="AF77">
        <f>[1]!trix("000300.SH",A77,12,"20","1","1",1)</f>
        <v>0.21033442059937693</v>
      </c>
      <c r="AG77">
        <f>[1]!s_techind_b3612("000300.SH",A77,1,1)</f>
        <v>5.313833333333605</v>
      </c>
      <c r="AH77">
        <f>[1]!bias("000300.SH",A77,12,1,1)</f>
        <v>1.0036499550682805</v>
      </c>
      <c r="AI77">
        <f>[1]!kdj("000300.SH",A77,9,3,3,1,1,1)</f>
        <v>61.78564993821422</v>
      </c>
      <c r="AJ77">
        <f>[1]!slowkd("000300.SH",A77,9,"3","3","5","1","1",1)</f>
        <v>49.915428084645491</v>
      </c>
      <c r="AK77">
        <f>[1]!rsi("000300.SH",A77,6,1,1)</f>
        <v>65.324598441212174</v>
      </c>
      <c r="AL77">
        <f>[1]!cci("000300.SH",A77,14,"1",1)</f>
        <v>55.411698803133113</v>
      </c>
      <c r="AM77">
        <f>[1]!dpo("000300.SH",A77,20,"6","1","1",1)</f>
        <v>24.335090909090923</v>
      </c>
      <c r="AN77">
        <f>[1]!roc("000300.SH",A77,"12",6,"1","1",1)</f>
        <v>4.3617554877111857</v>
      </c>
      <c r="AO77">
        <f>[1]!vrsi("000300.SH",A77,6,1)</f>
        <v>50.667786874825659</v>
      </c>
      <c r="AP77">
        <f>[1]!si("000300.SH",A77,"1",1)</f>
        <v>574.57413342522079</v>
      </c>
      <c r="AQ77">
        <f>[1]!srdm("000300.SH",A77,30,"1","1",1)</f>
        <v>0.17382296467978725</v>
      </c>
      <c r="AR77">
        <f>[1]!vroc("000300.SH",A77,12,1)</f>
        <v>15.054729272994027</v>
      </c>
      <c r="AS77">
        <f>[1]!wr("000300.SH",A77,14,"1",1)</f>
        <v>12.051132207323947</v>
      </c>
      <c r="AT77">
        <f>[1]!arbr("000300.SH",A77,26,"1","1",1)</f>
        <v>280.14877404751235</v>
      </c>
      <c r="AU77">
        <f>[1]!cr("000300.SH",A77,26,"1",1)</f>
        <v>119.34079376232046</v>
      </c>
      <c r="AV77">
        <f>[1]!psy("000300.SH",A77,12,"6","1","1",1)</f>
        <v>66.666666666666657</v>
      </c>
      <c r="AW77">
        <f>[1]!vr("000300.SH",A77,26,1)</f>
        <v>1.5516195377695094</v>
      </c>
      <c r="AX77">
        <f>[1]!wad("000300.SH",A77,30,"1","1",1)</f>
        <v>9563.4150000000081</v>
      </c>
      <c r="AY77">
        <f>[1]!mfi("000300.SH",A77,14,"1",1)</f>
        <v>50.644179035018574</v>
      </c>
      <c r="AZ77">
        <f>[1]!obv("000300.SH",A77,"1","1",1)</f>
        <v>17102963205.76</v>
      </c>
      <c r="BA77">
        <f>[1]!pvt("000300.SH",A77,"1",1)</f>
        <v>19159009065.63826</v>
      </c>
      <c r="BB77">
        <f>[1]!sobv("000300.SH",A77,1)</f>
        <v>1330883561894</v>
      </c>
      <c r="BC77">
        <f>[1]!wvad("000300.SH",A77,24,"6","1","1",1)</f>
        <v>427150869.08966696</v>
      </c>
      <c r="BD77">
        <f>[1]!bbiboll("000300.SH",A77,10,"3","1","1",1)</f>
        <v>3183.2702291666669</v>
      </c>
      <c r="BE77">
        <f>[1]!boll("000300.SH",A77,26,"2",1,1,1)</f>
        <v>3101.8022307692308</v>
      </c>
      <c r="BF77">
        <f>[1]!cdp("000300.SH",A77,"1","1",1)</f>
        <v>3192.2182499999999</v>
      </c>
      <c r="BG77">
        <f>[1]!env("000300.SH",A77,"14","1","1",1)</f>
        <v>3379.3959185714284</v>
      </c>
      <c r="BH77">
        <f>[1]!mike("000300.SH",A77,12,"1","1",1)</f>
        <v>3347.4093333333344</v>
      </c>
      <c r="BI77">
        <f>[1]!volumeratio("000300.SH",A77,5,1)</f>
        <v>0.99084232218753931</v>
      </c>
      <c r="BJ77">
        <f>[1]!vma("000300.SH",A77,5,1)</f>
        <v>76785085.200000003</v>
      </c>
      <c r="BK77">
        <f>[1]!vmacd("000300.SH",A77,"12","26",9,"1",1)</f>
        <v>2423492.5805281065</v>
      </c>
      <c r="BL77">
        <f>[1]!vosc("000300.SH",A77,"12","26",1)</f>
        <v>15.698341264314204</v>
      </c>
      <c r="BM77">
        <f>[1]!tapi("000300.SH",A77,6,"1",1)</f>
        <v>37606876.998801745</v>
      </c>
      <c r="BN77">
        <f>[1]!vstd("000300.SH",A77,10,1)</f>
        <v>16350043.080161082</v>
      </c>
      <c r="BO77">
        <f>[1]!adtm("000300.SH",A77,23,"8","1","1",1)</f>
        <v>0.8483706794664595</v>
      </c>
      <c r="BP77">
        <f>[1]!mi("000300.SH",A77,12,"1","1",1)</f>
        <v>135.39600000000019</v>
      </c>
      <c r="BQ77">
        <f>[1]!s_techind_rc("000300.SH",A77,50,1)</f>
        <v>102.45359153466329</v>
      </c>
      <c r="BR77">
        <f>[1]!srmi("000300.SH",A77,9,"1",1)</f>
        <v>6.7564751869005546E-3</v>
      </c>
      <c r="BS77">
        <f>[1]!pwmi("000300.SH",A77,7,"1","1",1)</f>
        <v>1</v>
      </c>
      <c r="BT77">
        <f>[1]!prdstrong("000300.SH",A77,20,"1","1",1)</f>
        <v>0</v>
      </c>
      <c r="BU77">
        <f>[1]!prdweak("000300.SH",A77,20,"1","1",1)</f>
        <v>7.1428571428571425E-2</v>
      </c>
      <c r="BV77">
        <f>[1]!bottom("000300.SH",A77,125,"5","20","1","1",1)</f>
        <v>1.1478667445938047</v>
      </c>
      <c r="BW77">
        <f>[1]!atr("000300.SH",A77,14,"1","3",3)</f>
        <v>244.69899999999961</v>
      </c>
      <c r="BX77">
        <f>[1]!std("000300.SH",A77,26,"1",1)</f>
        <v>1.663138987919478</v>
      </c>
      <c r="BY77">
        <f>[1]!vhf("000300.SH",A77,28,"1",1)</f>
        <v>0.30099844435016254</v>
      </c>
      <c r="BZ77">
        <f>[1]!volati("000300.SH",A77,10,"1",1)</f>
        <v>-10.888604625722254</v>
      </c>
      <c r="CA77" s="2">
        <f>[1]!s_mq_close("000300.SH",A77,3)</f>
        <v>3239.5590000000002</v>
      </c>
    </row>
    <row r="78" spans="1:79" x14ac:dyDescent="0.25">
      <c r="A78" s="1">
        <v>40633</v>
      </c>
      <c r="B78">
        <f>[1]!s_mq_open("000300.SH",A78,1)</f>
        <v>3241.7139999999999</v>
      </c>
      <c r="C78">
        <f>[1]!s_mq_close("000300.SH",A78,1)</f>
        <v>3223.288</v>
      </c>
      <c r="D78">
        <f>[1]!s_mq_high("000300.SH",A78,1)</f>
        <v>3355.4870000000001</v>
      </c>
      <c r="E78">
        <f>[1]!s_mq_low("000300.SH",A78,1)</f>
        <v>3147.9569999999999</v>
      </c>
      <c r="F78">
        <f t="shared" si="6"/>
        <v>1.0350965569448756</v>
      </c>
      <c r="G78">
        <f t="shared" si="7"/>
        <v>0.9710779544401511</v>
      </c>
      <c r="H78">
        <f t="shared" si="8"/>
        <v>0.99431596988506699</v>
      </c>
      <c r="I78">
        <f t="shared" si="8"/>
        <v>1.0410137102238459</v>
      </c>
      <c r="J78">
        <f t="shared" si="9"/>
        <v>0.9766291439052297</v>
      </c>
      <c r="K78">
        <f t="shared" si="10"/>
        <v>1.0659252969465594</v>
      </c>
      <c r="L78">
        <f>[1]!s_mq_volume("000300.SH",A78,1)</f>
        <v>184527146400</v>
      </c>
      <c r="M78">
        <f>[1]!s_mq_amount("000300.SH",A78,1)</f>
        <v>2578974985625</v>
      </c>
      <c r="N78">
        <f>[1]!s_mq_pctchange("000016.SH",A78)</f>
        <v>3.0615045930729723</v>
      </c>
      <c r="O78">
        <f>[1]!s_mq_pctchange("000906.SH",A78)</f>
        <v>-0.8682465231826697</v>
      </c>
      <c r="P78">
        <f>[1]!s_mq_pctchange("000905.SH",A78)</f>
        <v>-1.8606894949136477</v>
      </c>
      <c r="Q78">
        <f>[1]!s_val_pe_ttm("000300.SH",A78)</f>
        <v>15.112400054931641</v>
      </c>
      <c r="R78">
        <f>[1]!s_val_pb_lf("000300.SH",A78)</f>
        <v>2.3887999057769775</v>
      </c>
      <c r="S78">
        <v>53.4</v>
      </c>
      <c r="T78">
        <v>14.8</v>
      </c>
      <c r="U78">
        <v>28.816700000000001</v>
      </c>
      <c r="V78">
        <v>7.31</v>
      </c>
      <c r="W78">
        <f>[1]!dmi("000300.SH",A78,14,6,1,3,2)</f>
        <v>22.381946105660987</v>
      </c>
      <c r="X78">
        <f>[1]!expma("000300.SH",A78,12,3,2)</f>
        <v>3200.7398713562498</v>
      </c>
      <c r="Y78">
        <f>[1]!ma("000300.SH",A78,5,3,1)</f>
        <v>3264.4803999999999</v>
      </c>
      <c r="Z78">
        <f>[1]!macd("000300.SH",A78,26,12,9,1,3,1)</f>
        <v>13.969900846735072</v>
      </c>
      <c r="AA78">
        <f>[1]!bbi("000300.SH",A78,3,"6","12","24","1",1)</f>
        <v>3252.27628125</v>
      </c>
      <c r="AB78">
        <f>[1]!dma("000300.SH",A78,"10","50",10,"1","1",1)</f>
        <v>75.156980000000658</v>
      </c>
      <c r="AC78">
        <f>[1]!mtm("000300.SH",A78,"6",6,"1","1",3)</f>
        <v>287.71399999999994</v>
      </c>
      <c r="AD78">
        <f>[1]!priceosc("000300.SH",A78,"26","12","1",1)</f>
        <v>-0.24422340981867349</v>
      </c>
      <c r="AE78">
        <f>[1]!sar("000300.SH",A78,4,"2","20","1",1)</f>
        <v>3315.4160647679996</v>
      </c>
      <c r="AF78">
        <f>[1]!trix("000300.SH",A78,12,"20","1","1",1)</f>
        <v>6.3849592601376237E-2</v>
      </c>
      <c r="AG78">
        <f>[1]!s_techind_b3612("000300.SH",A78,1,1)</f>
        <v>-16.511500000000069</v>
      </c>
      <c r="AH78">
        <f>[1]!bias("000300.SH",A78,12,1,1)</f>
        <v>-0.64291207698792663</v>
      </c>
      <c r="AI78">
        <f>[1]!kdj("000300.SH",A78,9,3,3,1,1,1)</f>
        <v>51.833341447643981</v>
      </c>
      <c r="AJ78">
        <f>[1]!slowkd("000300.SH",A78,9,"3","3","5","1","1",1)</f>
        <v>60.30320945264193</v>
      </c>
      <c r="AK78">
        <f>[1]!rsi("000300.SH",A78,6,1,1)</f>
        <v>38.666207463562358</v>
      </c>
      <c r="AL78">
        <f>[1]!cci("000300.SH",A78,14,"1",1)</f>
        <v>-24.746586991608577</v>
      </c>
      <c r="AM78">
        <f>[1]!dpo("000300.SH",A78,20,"6","1","1",1)</f>
        <v>-20.488818181817805</v>
      </c>
      <c r="AN78">
        <f>[1]!roc("000300.SH",A78,"12",6,"1","1",1)</f>
        <v>0.60322207417631579</v>
      </c>
      <c r="AO78">
        <f>[1]!vrsi("000300.SH",A78,6,1)</f>
        <v>46.035769803773427</v>
      </c>
      <c r="AP78">
        <f>[1]!si("000300.SH",A78,"1",1)</f>
        <v>-732.56902874001503</v>
      </c>
      <c r="AQ78">
        <f>[1]!srdm("000300.SH",A78,30,"1","1",1)</f>
        <v>0.25651952677776496</v>
      </c>
      <c r="AR78">
        <f>[1]!vroc("000300.SH",A78,12,1)</f>
        <v>-32.832232224804514</v>
      </c>
      <c r="AS78">
        <f>[1]!wr("000300.SH",A78,14,"1",1)</f>
        <v>58.175700810047019</v>
      </c>
      <c r="AT78">
        <f>[1]!arbr("000300.SH",A78,26,"1","1",1)</f>
        <v>188.17510460185736</v>
      </c>
      <c r="AU78">
        <f>[1]!cr("000300.SH",A78,26,"1",1)</f>
        <v>115.09271501933239</v>
      </c>
      <c r="AV78">
        <f>[1]!psy("000300.SH",A78,12,"6","1","1",1)</f>
        <v>41.666666666666671</v>
      </c>
      <c r="AW78">
        <f>[1]!vr("000300.SH",A78,26,1)</f>
        <v>0.98271005774671905</v>
      </c>
      <c r="AX78">
        <f>[1]!wad("000300.SH",A78,30,"1","1",1)</f>
        <v>9500.0820000000112</v>
      </c>
      <c r="AY78">
        <f>[1]!mfi("000300.SH",A78,14,"1",1)</f>
        <v>51.047662367501381</v>
      </c>
      <c r="AZ78">
        <f>[1]!obv("000300.SH",A78,"1","1",1)</f>
        <v>16997261329.76</v>
      </c>
      <c r="BA78">
        <f>[1]!pvt("000300.SH",A78,"1",1)</f>
        <v>19140622918.692291</v>
      </c>
      <c r="BB78">
        <f>[1]!sobv("000300.SH",A78,1)</f>
        <v>1308622198094</v>
      </c>
      <c r="BC78">
        <f>[1]!wvad("000300.SH",A78,24,"6","1","1",1)</f>
        <v>52483288.121556148</v>
      </c>
      <c r="BD78">
        <f>[1]!bbiboll("000300.SH",A78,10,"3","1","1",1)</f>
        <v>3252.27628125</v>
      </c>
      <c r="BE78">
        <f>[1]!boll("000300.SH",A78,26,"2",1,1,1)</f>
        <v>3252.0679615384606</v>
      </c>
      <c r="BF78">
        <f>[1]!cdp("000300.SH",A78,"1","1",1)</f>
        <v>3255.0614999999998</v>
      </c>
      <c r="BG78">
        <f>[1]!env("000300.SH",A78,"14","1","1",1)</f>
        <v>3437.1727328571428</v>
      </c>
      <c r="BH78">
        <f>[1]!mike("000300.SH",A78,12,"1","1",1)</f>
        <v>3289.6820000000012</v>
      </c>
      <c r="BI78">
        <f>[1]!volumeratio("000300.SH",A78,5,1)</f>
        <v>0.75091648675557054</v>
      </c>
      <c r="BJ78">
        <f>[1]!vma("000300.SH",A78,5,1)</f>
        <v>86540132</v>
      </c>
      <c r="BK78">
        <f>[1]!vmacd("000300.SH",A78,"12","26",9,"1",1)</f>
        <v>392676.97573510167</v>
      </c>
      <c r="BL78">
        <f>[1]!vosc("000300.SH",A78,"12","26",1)</f>
        <v>-4.1653320908000886</v>
      </c>
      <c r="BM78">
        <f>[1]!tapi("000300.SH",A78,6,"1",1)</f>
        <v>29563555.706050761</v>
      </c>
      <c r="BN78">
        <f>[1]!vstd("000300.SH",A78,10,1)</f>
        <v>17129801.680168878</v>
      </c>
      <c r="BO78">
        <f>[1]!adtm("000300.SH",A78,23,"8","1","1",1)</f>
        <v>0.35260718304478988</v>
      </c>
      <c r="BP78">
        <f>[1]!mi("000300.SH",A78,12,"1","1",1)</f>
        <v>19.327000000000226</v>
      </c>
      <c r="BQ78">
        <f>[1]!s_techind_rc("000300.SH",A78,50,1)</f>
        <v>102.61052486817492</v>
      </c>
      <c r="BR78">
        <f>[1]!srmi("000300.SH",A78,9,"1",1)</f>
        <v>2.3587715401168202E-3</v>
      </c>
      <c r="BS78">
        <f>[1]!pwmi("000300.SH",A78,7,"1","1",1)</f>
        <v>0.8571428571428571</v>
      </c>
      <c r="BT78">
        <f>[1]!prdstrong("000300.SH",A78,20,"1","1",1)</f>
        <v>0</v>
      </c>
      <c r="BU78">
        <f>[1]!prdweak("000300.SH",A78,20,"1","1",1)</f>
        <v>0.1111111111111111</v>
      </c>
      <c r="BV78">
        <f>[1]!bottom("000300.SH",A78,125,"5","20","1","1",1)</f>
        <v>1.1554287530632543</v>
      </c>
      <c r="BW78">
        <f>[1]!atr("000300.SH",A78,14,"1","3",3)</f>
        <v>207.5300000000002</v>
      </c>
      <c r="BX78">
        <f>[1]!std("000300.SH",A78,26,"1",1)</f>
        <v>1.0410416513759166</v>
      </c>
      <c r="BY78">
        <f>[1]!vhf("000300.SH",A78,28,"1",1)</f>
        <v>0.21635926896044358</v>
      </c>
      <c r="BZ78">
        <f>[1]!volati("000300.SH",A78,10,"1",1)</f>
        <v>-13.080864522894128</v>
      </c>
      <c r="CA78" s="2">
        <f>[1]!s_mq_close("000300.SH",A78,3)</f>
        <v>3223.288</v>
      </c>
    </row>
    <row r="79" spans="1:79" x14ac:dyDescent="0.25">
      <c r="A79" s="1">
        <v>40663</v>
      </c>
      <c r="B79">
        <f>[1]!s_mq_open("000300.SH",A79,1)</f>
        <v>3227.5639999999999</v>
      </c>
      <c r="C79">
        <f>[1]!s_mq_close("000300.SH",A79,1)</f>
        <v>3192.723</v>
      </c>
      <c r="D79">
        <f>[1]!s_mq_high("000300.SH",A79,1)</f>
        <v>3380.527</v>
      </c>
      <c r="E79">
        <f>[1]!s_mq_low("000300.SH",A79,1)</f>
        <v>3147.1370000000002</v>
      </c>
      <c r="F79">
        <f t="shared" si="6"/>
        <v>1.0473927085566701</v>
      </c>
      <c r="G79">
        <f t="shared" si="7"/>
        <v>0.97508120675531151</v>
      </c>
      <c r="H79">
        <f t="shared" si="8"/>
        <v>0.9892051714543848</v>
      </c>
      <c r="I79">
        <f t="shared" si="8"/>
        <v>1.0588225160779685</v>
      </c>
      <c r="J79">
        <f t="shared" si="9"/>
        <v>0.9857219057212292</v>
      </c>
      <c r="K79">
        <f t="shared" si="10"/>
        <v>1.0741594662069049</v>
      </c>
      <c r="L79">
        <f>[1]!s_mq_volume("000300.SH",A79,1)</f>
        <v>148755173900</v>
      </c>
      <c r="M79">
        <f>[1]!s_mq_amount("000300.SH",A79,1)</f>
        <v>1907675964266</v>
      </c>
      <c r="N79">
        <f>[1]!s_mq_pctchange("000016.SH",A79)</f>
        <v>1.4456162645387183</v>
      </c>
      <c r="O79">
        <f>[1]!s_mq_pctchange("000906.SH",A79)</f>
        <v>-1.5678340056383577</v>
      </c>
      <c r="P79">
        <f>[1]!s_mq_pctchange("000905.SH",A79)</f>
        <v>-3.2704570552527623</v>
      </c>
      <c r="Q79">
        <f>[1]!s_val_pe_ttm("000300.SH",A79)</f>
        <v>14.237000465393066</v>
      </c>
      <c r="R79">
        <f>[1]!s_val_pb_lf("000300.SH",A79)</f>
        <v>2.2653000354766846</v>
      </c>
      <c r="S79">
        <v>52.9</v>
      </c>
      <c r="T79">
        <v>13.4</v>
      </c>
      <c r="U79">
        <v>29.199000000000002</v>
      </c>
      <c r="V79">
        <v>6.82</v>
      </c>
      <c r="W79">
        <f>[1]!dmi("000300.SH",A79,14,6,1,3,2)</f>
        <v>27.502723782260563</v>
      </c>
      <c r="X79">
        <f>[1]!expma("000300.SH",A79,12,3,2)</f>
        <v>3247.9703947848434</v>
      </c>
      <c r="Y79">
        <f>[1]!ma("000300.SH",A79,5,3,1)</f>
        <v>3208.9072000000001</v>
      </c>
      <c r="Z79">
        <f>[1]!macd("000300.SH",A79,26,12,9,1,3,1)</f>
        <v>-14.911589900093077</v>
      </c>
      <c r="AA79">
        <f>[1]!bbi("000300.SH",A79,3,"6","12","24","1",1)</f>
        <v>3244.6062812499999</v>
      </c>
      <c r="AB79">
        <f>[1]!dma("000300.SH",A79,"10","50",10,"1","1",1)</f>
        <v>-3.2534400000013193</v>
      </c>
      <c r="AC79">
        <f>[1]!mtm("000300.SH",A79,"6",6,"1","1",3)</f>
        <v>-187.26000000000022</v>
      </c>
      <c r="AD79">
        <f>[1]!priceosc("000300.SH",A79,"26","12","1",1)</f>
        <v>-0.29682296922999318</v>
      </c>
      <c r="AE79">
        <f>[1]!sar("000300.SH",A79,4,"2","20","1",1)</f>
        <v>3303.5471118515197</v>
      </c>
      <c r="AF79">
        <f>[1]!trix("000300.SH",A79,12,"20","1","1",1)</f>
        <v>-2.0055594937175111E-2</v>
      </c>
      <c r="AG79">
        <f>[1]!s_techind_b3612("000300.SH",A79,1,1)</f>
        <v>-36.078999999999724</v>
      </c>
      <c r="AH79">
        <f>[1]!bias("000300.SH",A79,12,1,1)</f>
        <v>-2.5751349186734624</v>
      </c>
      <c r="AI79">
        <f>[1]!kdj("000300.SH",A79,9,3,3,1,1,1)</f>
        <v>15.21585634855647</v>
      </c>
      <c r="AJ79">
        <f>[1]!slowkd("000300.SH",A79,9,"3","3","5","1","1",1)</f>
        <v>8.6253211391920726</v>
      </c>
      <c r="AK79">
        <f>[1]!rsi("000300.SH",A79,6,1,1)</f>
        <v>30.479748961348957</v>
      </c>
      <c r="AL79">
        <f>[1]!cci("000300.SH",A79,14,"1",1)</f>
        <v>-142.23226939153906</v>
      </c>
      <c r="AM79">
        <f>[1]!dpo("000300.SH",A79,20,"6","1","1",1)</f>
        <v>0</v>
      </c>
      <c r="AN79">
        <f>[1]!roc("000300.SH",A79,"12",6,"1","1",1)</f>
        <v>-5.3175074606372243</v>
      </c>
      <c r="AO79">
        <f>[1]!vrsi("000300.SH",A79,6,1)</f>
        <v>35.232017164451499</v>
      </c>
      <c r="AP79">
        <f>[1]!si("000300.SH",A79,"1",1)</f>
        <v>-165.79768506056399</v>
      </c>
      <c r="AQ79">
        <f>[1]!srdm("000300.SH",A79,30,"1","1",1)</f>
        <v>-0.87461579267626754</v>
      </c>
      <c r="AR79">
        <f>[1]!vroc("000300.SH",A79,12,1)</f>
        <v>0</v>
      </c>
      <c r="AS79">
        <f>[1]!wr("000300.SH",A79,14,"1",1)</f>
        <v>80.314035739270949</v>
      </c>
      <c r="AT79">
        <f>[1]!arbr("000300.SH",A79,26,"1","1",1)</f>
        <v>194.8074899922901</v>
      </c>
      <c r="AU79">
        <f>[1]!cr("000300.SH",A79,26,"1",1)</f>
        <v>91.768854134443174</v>
      </c>
      <c r="AV79">
        <f>[1]!psy("000300.SH",A79,12,"6","1","1",1)</f>
        <v>41.666666666666671</v>
      </c>
      <c r="AW79">
        <f>[1]!vr("000300.SH",A79,26,1)</f>
        <v>0.8907717261584861</v>
      </c>
      <c r="AX79">
        <f>[1]!wad("000300.SH",A79,30,"1","1",1)</f>
        <v>9456.7390000000087</v>
      </c>
      <c r="AY79">
        <f>[1]!mfi("000300.SH",A79,14,"1",1)</f>
        <v>42.615774549689057</v>
      </c>
      <c r="AZ79">
        <f>[1]!obv("000300.SH",A79,"1","1",1)</f>
        <v>16922882976.76</v>
      </c>
      <c r="BA79">
        <f>[1]!pvt("000300.SH",A79,"1",1)</f>
        <v>19079336542.552879</v>
      </c>
      <c r="BB79">
        <f>[1]!sobv("000300.SH",A79,1)</f>
        <v>1321572063994</v>
      </c>
      <c r="BC79">
        <f>[1]!wvad("000300.SH",A79,24,"6","1","1",1)</f>
        <v>-71854629.145923793</v>
      </c>
      <c r="BD79">
        <f>[1]!bbiboll("000300.SH",A79,10,"3","1","1",1)</f>
        <v>3244.6062812499999</v>
      </c>
      <c r="BE79">
        <f>[1]!boll("000300.SH",A79,26,"2",1,1,1)</f>
        <v>3286.8403076923087</v>
      </c>
      <c r="BF79">
        <f>[1]!cdp("000300.SH",A79,"1","1",1)</f>
        <v>3180.2874999999999</v>
      </c>
      <c r="BG79">
        <f>[1]!env("000300.SH",A79,"14","1","1",1)</f>
        <v>3484.6863242857135</v>
      </c>
      <c r="BH79">
        <f>[1]!mike("000300.SH",A79,12,"1","1",1)</f>
        <v>3208.5023333333334</v>
      </c>
      <c r="BI79">
        <f>[1]!volumeratio("000300.SH",A79,5,1)</f>
        <v>0</v>
      </c>
      <c r="BJ79">
        <f>[1]!vma("000300.SH",A79,5,1)</f>
        <v>62939022.600000001</v>
      </c>
      <c r="BK79">
        <f>[1]!vmacd("000300.SH",A79,"12","26",9,"1",1)</f>
        <v>-5314133.0455129147</v>
      </c>
      <c r="BL79">
        <f>[1]!vosc("000300.SH",A79,"12","26",1)</f>
        <v>-9.3701444612817308</v>
      </c>
      <c r="BM79">
        <f>[1]!tapi("000300.SH",A79,6,"1",1)</f>
        <v>21794804.925689787</v>
      </c>
      <c r="BN79">
        <f>[1]!vstd("000300.SH",A79,10,1)</f>
        <v>10611335.287512595</v>
      </c>
      <c r="BO79">
        <f>[1]!adtm("000300.SH",A79,23,"8","1","1",1)</f>
        <v>7.1900010467443223E-2</v>
      </c>
      <c r="BP79">
        <f>[1]!mi("000300.SH",A79,12,"1","1",1)</f>
        <v>-179.30799999999999</v>
      </c>
      <c r="BQ79">
        <f>[1]!s_techind_rc("000300.SH",A79,50,1)</f>
        <v>98.282175275132388</v>
      </c>
      <c r="BR79">
        <f>[1]!srmi("000300.SH",A79,9,"1",1)</f>
        <v>-4.9625860039685249E-2</v>
      </c>
      <c r="BS79">
        <f>[1]!pwmi("000300.SH",A79,7,"1","1",1)</f>
        <v>1</v>
      </c>
      <c r="BT79">
        <f>[1]!prdstrong("000300.SH",A79,20,"1","1",1)</f>
        <v>0</v>
      </c>
      <c r="BU79">
        <f>[1]!prdweak("000300.SH",A79,20,"1","1",1)</f>
        <v>9.0909090909090912E-2</v>
      </c>
      <c r="BV79">
        <f>[1]!bottom("000300.SH",A79,125,"5","20","1","1",1)</f>
        <v>0.99072740655401947</v>
      </c>
      <c r="BW79">
        <f>[1]!atr("000300.SH",A79,14,"1","3",3)</f>
        <v>233.38999999999987</v>
      </c>
      <c r="BX79">
        <f>[1]!std("000300.SH",A79,26,"1",1)</f>
        <v>0.96726724150779519</v>
      </c>
      <c r="BY79">
        <f>[1]!vhf("000300.SH",A79,28,"1",1)</f>
        <v>0.30367521318142932</v>
      </c>
      <c r="BZ79">
        <f>[1]!volati("000300.SH",A79,10,"1",1)</f>
        <v>4.6416185524462001</v>
      </c>
      <c r="CA79" s="2">
        <f>[1]!s_mq_close("000300.SH",A79,3)</f>
        <v>3192.723</v>
      </c>
    </row>
    <row r="80" spans="1:79" x14ac:dyDescent="0.25">
      <c r="A80" s="1">
        <v>40694</v>
      </c>
      <c r="B80">
        <f>[1]!s_mq_open("000300.SH",A80,1)</f>
        <v>3192.8449999999998</v>
      </c>
      <c r="C80">
        <f>[1]!s_mq_close("000300.SH",A80,1)</f>
        <v>3001.556</v>
      </c>
      <c r="D80">
        <f>[1]!s_mq_high("000300.SH",A80,1)</f>
        <v>3212.0549999999998</v>
      </c>
      <c r="E80">
        <f>[1]!s_mq_low("000300.SH",A80,1)</f>
        <v>2942.3609999999999</v>
      </c>
      <c r="F80">
        <f t="shared" si="6"/>
        <v>1.0060165776916825</v>
      </c>
      <c r="G80">
        <f t="shared" si="7"/>
        <v>0.92154833698472682</v>
      </c>
      <c r="H80">
        <f t="shared" si="8"/>
        <v>0.9400882285234643</v>
      </c>
      <c r="I80">
        <f t="shared" si="8"/>
        <v>1.0701299592611297</v>
      </c>
      <c r="J80">
        <f t="shared" si="9"/>
        <v>0.98027856218574627</v>
      </c>
      <c r="K80">
        <f t="shared" si="10"/>
        <v>1.0916590452361217</v>
      </c>
      <c r="L80">
        <f>[1]!s_mq_volume("000300.SH",A80,1)</f>
        <v>96853451000</v>
      </c>
      <c r="M80">
        <f>[1]!s_mq_amount("000300.SH",A80,1)</f>
        <v>1204923220571</v>
      </c>
      <c r="N80">
        <f>[1]!s_mq_pctchange("000016.SH",A80)</f>
        <v>-4.8871004900488231</v>
      </c>
      <c r="O80">
        <f>[1]!s_mq_pctchange("000906.SH",A80)</f>
        <v>-6.5469487315565456</v>
      </c>
      <c r="P80">
        <f>[1]!s_mq_pctchange("000905.SH",A80)</f>
        <v>-8.1166193150688954</v>
      </c>
      <c r="Q80">
        <f>[1]!s_val_pe_ttm("000300.SH",A80)</f>
        <v>13.496500015258789</v>
      </c>
      <c r="R80">
        <f>[1]!s_val_pb_lf("000300.SH",A80)</f>
        <v>2.1473000049591064</v>
      </c>
      <c r="S80">
        <v>52</v>
      </c>
      <c r="T80">
        <v>13.3</v>
      </c>
      <c r="U80">
        <v>30.2563</v>
      </c>
      <c r="V80">
        <v>6.79</v>
      </c>
      <c r="W80">
        <f>[1]!dmi("000300.SH",A80,14,6,1,3,2)</f>
        <v>13.584198819259804</v>
      </c>
      <c r="X80">
        <f>[1]!expma("000300.SH",A80,12,3,2)</f>
        <v>3137.9283422862645</v>
      </c>
      <c r="Y80">
        <f>[1]!ma("000300.SH",A80,5,3,1)</f>
        <v>2977.6187999999993</v>
      </c>
      <c r="Z80">
        <f>[1]!macd("000300.SH",A80,26,12,9,1,3,1)</f>
        <v>-64.330926016545618</v>
      </c>
      <c r="AA80">
        <f>[1]!bbi("000300.SH",A80,3,"6","12","24","1",1)</f>
        <v>3025.2903124999998</v>
      </c>
      <c r="AB80">
        <f>[1]!dma("000300.SH",A80,"10","50",10,"1","1",1)</f>
        <v>-165.79769999999962</v>
      </c>
      <c r="AC80">
        <f>[1]!mtm("000300.SH",A80,"6",6,"1","1",3)</f>
        <v>-135.42900000000009</v>
      </c>
      <c r="AD80">
        <f>[1]!priceosc("000300.SH",A80,"26","12","1",1)</f>
        <v>-2.1037563680121689</v>
      </c>
      <c r="AE80">
        <f>[1]!sar("000300.SH",A80,4,"2","20","1",1)</f>
        <v>3087.9202378347004</v>
      </c>
      <c r="AF80">
        <f>[1]!trix("000300.SH",A80,12,"20","1","1",1)</f>
        <v>-0.31093322890001834</v>
      </c>
      <c r="AG80">
        <f>[1]!s_techind_b3612("000300.SH",A80,1,1)</f>
        <v>-12.59616666666625</v>
      </c>
      <c r="AH80">
        <f>[1]!bias("000300.SH",A80,12,1,1)</f>
        <v>-1.4143268493391588</v>
      </c>
      <c r="AI80">
        <f>[1]!kdj("000300.SH",A80,9,3,3,1,1,1)</f>
        <v>14.363375881764883</v>
      </c>
      <c r="AJ80">
        <f>[1]!slowkd("000300.SH",A80,9,"3","3","5","1","1",1)</f>
        <v>4.8263353641856757</v>
      </c>
      <c r="AK80">
        <f>[1]!rsi("000300.SH",A80,6,1,1)</f>
        <v>40.005766109469761</v>
      </c>
      <c r="AL80">
        <f>[1]!cci("000300.SH",A80,14,"1",1)</f>
        <v>-82.728441233906779</v>
      </c>
      <c r="AM80">
        <f>[1]!dpo("000300.SH",A80,20,"6","1","1",1)</f>
        <v>-37.983909090909037</v>
      </c>
      <c r="AN80">
        <f>[1]!roc("000300.SH",A80,"12",6,"1","1",1)</f>
        <v>-4.0451802424032728</v>
      </c>
      <c r="AO80">
        <f>[1]!vrsi("000300.SH",A80,6,1)</f>
        <v>28.544979263239519</v>
      </c>
      <c r="AP80">
        <f>[1]!si("000300.SH",A80,"1",1)</f>
        <v>838.45687480222</v>
      </c>
      <c r="AQ80">
        <f>[1]!srdm("000300.SH",A80,30,"1","1",1)</f>
        <v>-0.77092200718681991</v>
      </c>
      <c r="AR80">
        <f>[1]!vroc("000300.SH",A80,12,1)</f>
        <v>-15.367109198830409</v>
      </c>
      <c r="AS80">
        <f>[1]!wr("000300.SH",A80,14,"1",1)</f>
        <v>72.153226641075506</v>
      </c>
      <c r="AT80">
        <f>[1]!arbr("000300.SH",A80,26,"1","1",1)</f>
        <v>137.41758057856856</v>
      </c>
      <c r="AU80">
        <f>[1]!cr("000300.SH",A80,26,"1",1)</f>
        <v>36.124321066229584</v>
      </c>
      <c r="AV80">
        <f>[1]!psy("000300.SH",A80,12,"6","1","1",1)</f>
        <v>50</v>
      </c>
      <c r="AW80">
        <f>[1]!vr("000300.SH",A80,26,1)</f>
        <v>0.77693377079956505</v>
      </c>
      <c r="AX80">
        <f>[1]!wad("000300.SH",A80,30,"1","1",1)</f>
        <v>9264.8110000000052</v>
      </c>
      <c r="AY80">
        <f>[1]!mfi("000300.SH",A80,14,"1",1)</f>
        <v>46.615241825134447</v>
      </c>
      <c r="AZ80">
        <f>[1]!obv("000300.SH",A80,"1","1",1)</f>
        <v>16753282694.76</v>
      </c>
      <c r="BA80">
        <f>[1]!pvt("000300.SH",A80,"1",1)</f>
        <v>18719185168.961956</v>
      </c>
      <c r="BB80">
        <f>[1]!sobv("000300.SH",A80,1)</f>
        <v>1326196022394</v>
      </c>
      <c r="BC80">
        <f>[1]!wvad("000300.SH",A80,24,"6","1","1",1)</f>
        <v>-118397985.96892914</v>
      </c>
      <c r="BD80">
        <f>[1]!bbiboll("000300.SH",A80,10,"3","1","1",1)</f>
        <v>3025.2903124999998</v>
      </c>
      <c r="BE80">
        <f>[1]!boll("000300.SH",A80,26,"2",1,1,1)</f>
        <v>3108.6681538461535</v>
      </c>
      <c r="BF80">
        <f>[1]!cdp("000300.SH",A80,"1","1",1)</f>
        <v>2958.4889999999996</v>
      </c>
      <c r="BG80">
        <f>[1]!env("000300.SH",A80,"14","1","1",1)</f>
        <v>3237.9288485714287</v>
      </c>
      <c r="BH80">
        <f>[1]!mike("000300.SH",A80,12,"1","1",1)</f>
        <v>3023.9250000000002</v>
      </c>
      <c r="BI80">
        <f>[1]!volumeratio("000300.SH",A80,5,1)</f>
        <v>1.0158823802835257</v>
      </c>
      <c r="BJ80">
        <f>[1]!vma("000300.SH",A80,5,1)</f>
        <v>38684983</v>
      </c>
      <c r="BK80">
        <f>[1]!vmacd("000300.SH",A80,"12","26",9,"1",1)</f>
        <v>-7364745.3463175679</v>
      </c>
      <c r="BL80">
        <f>[1]!vosc("000300.SH",A80,"12","26",1)</f>
        <v>-16.459358846503232</v>
      </c>
      <c r="BM80">
        <f>[1]!tapi("000300.SH",A80,6,"1",1)</f>
        <v>18426791.381140392</v>
      </c>
      <c r="BN80">
        <f>[1]!vstd("000300.SH",A80,10,1)</f>
        <v>5759085.2814151933</v>
      </c>
      <c r="BO80">
        <f>[1]!adtm("000300.SH",A80,23,"8","1","1",1)</f>
        <v>-0.40852810921645627</v>
      </c>
      <c r="BP80">
        <f>[1]!mi("000300.SH",A80,12,"1","1",1)</f>
        <v>-126.53699999999981</v>
      </c>
      <c r="BQ80">
        <f>[1]!s_techind_rc("000300.SH",A80,50,1)</f>
        <v>93.88370710956805</v>
      </c>
      <c r="BR80">
        <f>[1]!srmi("000300.SH",A80,9,"1",1)</f>
        <v>-4.3901357561479476E-2</v>
      </c>
      <c r="BS80">
        <f>[1]!pwmi("000300.SH",A80,7,"1","1",1)</f>
        <v>0.8571428571428571</v>
      </c>
      <c r="BT80">
        <f>[1]!prdstrong("000300.SH",A80,20,"1","1",1)</f>
        <v>0</v>
      </c>
      <c r="BU80">
        <f>[1]!prdweak("000300.SH",A80,20,"1","1",1)</f>
        <v>9.0909090909090912E-2</v>
      </c>
      <c r="BV80">
        <f>[1]!bottom("000300.SH",A80,125,"5","20","1","1",1)</f>
        <v>0.9905273937532002</v>
      </c>
      <c r="BW80">
        <f>[1]!atr("000300.SH",A80,14,"1","3",3)</f>
        <v>269.69399999999996</v>
      </c>
      <c r="BX80">
        <f>[1]!std("000300.SH",A80,26,"1",1)</f>
        <v>1.0874788349638618</v>
      </c>
      <c r="BY80">
        <f>[1]!vhf("000300.SH",A80,28,"1",1)</f>
        <v>0.49497199540577408</v>
      </c>
      <c r="BZ80">
        <f>[1]!volati("000300.SH",A80,10,"1",1)</f>
        <v>-2.4736847910792794</v>
      </c>
      <c r="CA80" s="2">
        <f>[1]!s_mq_close("000300.SH",A80,3)</f>
        <v>3001.556</v>
      </c>
    </row>
    <row r="81" spans="1:79" x14ac:dyDescent="0.25">
      <c r="A81" s="1">
        <v>40724</v>
      </c>
      <c r="B81">
        <f>[1]!s_mq_open("000300.SH",A81,1)</f>
        <v>2996.085</v>
      </c>
      <c r="C81">
        <f>[1]!s_mq_close("000300.SH",A81,1)</f>
        <v>3044.0889999999999</v>
      </c>
      <c r="D81">
        <f>[1]!s_mq_high("000300.SH",A81,1)</f>
        <v>3058.625</v>
      </c>
      <c r="E81">
        <f>[1]!s_mq_low("000300.SH",A81,1)</f>
        <v>2862.4079999999999</v>
      </c>
      <c r="F81">
        <f t="shared" si="6"/>
        <v>1.0208739071154522</v>
      </c>
      <c r="G81">
        <f t="shared" si="7"/>
        <v>0.95538277452074949</v>
      </c>
      <c r="H81">
        <f t="shared" si="8"/>
        <v>1.0160222423596126</v>
      </c>
      <c r="I81">
        <f t="shared" si="8"/>
        <v>1.0047751560483285</v>
      </c>
      <c r="J81">
        <f t="shared" si="9"/>
        <v>0.9403167910005259</v>
      </c>
      <c r="K81">
        <f t="shared" si="10"/>
        <v>1.0685496267478292</v>
      </c>
      <c r="L81">
        <f>[1]!s_mq_volume("000300.SH",A81,1)</f>
        <v>100672179900</v>
      </c>
      <c r="M81">
        <f>[1]!s_mq_amount("000300.SH",A81,1)</f>
        <v>1217798856690</v>
      </c>
      <c r="N81">
        <f>[1]!s_mq_pctchange("000016.SH",A81)</f>
        <v>-1.050998625261379</v>
      </c>
      <c r="O81">
        <f>[1]!s_mq_pctchange("000906.SH",A81)</f>
        <v>1.8356058973806322</v>
      </c>
      <c r="P81">
        <f>[1]!s_mq_pctchange("000905.SH",A81)</f>
        <v>3.0388751733690711</v>
      </c>
      <c r="Q81">
        <f>[1]!s_val_pe_ttm("000300.SH",A81)</f>
        <v>13.574799537658691</v>
      </c>
      <c r="R81">
        <f>[1]!s_val_pb_lf("000300.SH",A81)</f>
        <v>2.2325999736785889</v>
      </c>
      <c r="S81">
        <v>50.9</v>
      </c>
      <c r="T81">
        <v>15.1</v>
      </c>
      <c r="U81">
        <v>30.306999999999999</v>
      </c>
      <c r="V81">
        <v>7.12</v>
      </c>
      <c r="W81">
        <f>[1]!dmi("000300.SH",A81,14,6,1,3,2)</f>
        <v>9.3415065647382267</v>
      </c>
      <c r="X81">
        <f>[1]!expma("000300.SH",A81,12,3,2)</f>
        <v>3064.4376985679014</v>
      </c>
      <c r="Y81">
        <f>[1]!ma("000300.SH",A81,5,3,1)</f>
        <v>3029.9906000000001</v>
      </c>
      <c r="Z81">
        <f>[1]!macd("000300.SH",A81,26,12,9,1,3,1)</f>
        <v>-10.138546389439398</v>
      </c>
      <c r="AA81">
        <f>[1]!bbi("000300.SH",A81,3,"6","12","24","1",1)</f>
        <v>2995.5569166666669</v>
      </c>
      <c r="AB81">
        <f>[1]!dma("000300.SH",A81,"10","50",10,"1","1",1)</f>
        <v>-93.336899999998877</v>
      </c>
      <c r="AC81">
        <f>[1]!mtm("000300.SH",A81,"6",6,"1","1",3)</f>
        <v>-84.172000000000025</v>
      </c>
      <c r="AD81">
        <f>[1]!priceosc("000300.SH",A81,"26","12","1",1)</f>
        <v>-0.2635684033116073</v>
      </c>
      <c r="AE81">
        <f>[1]!sar("000300.SH",A81,4,"2","20","1",1)</f>
        <v>2900.7065158220803</v>
      </c>
      <c r="AF81">
        <f>[1]!trix("000300.SH",A81,12,"20","1","1",1)</f>
        <v>-9.0277533919256761E-2</v>
      </c>
      <c r="AG81">
        <f>[1]!s_techind_b3612("000300.SH",A81,1,1)</f>
        <v>10.733666666666522</v>
      </c>
      <c r="AH81">
        <f>[1]!bias("000300.SH",A81,12,1,1)</f>
        <v>2.6876601619088056</v>
      </c>
      <c r="AI81">
        <f>[1]!kdj("000300.SH",A81,9,3,3,1,1,1)</f>
        <v>80.508382665506574</v>
      </c>
      <c r="AJ81">
        <f>[1]!slowkd("000300.SH",A81,9,"3","3","5","1","1",1)</f>
        <v>86.838322655708836</v>
      </c>
      <c r="AK81">
        <f>[1]!rsi("000300.SH",A81,6,1,1)</f>
        <v>66.302717132860352</v>
      </c>
      <c r="AL81">
        <f>[1]!cci("000300.SH",A81,14,"1",1)</f>
        <v>98.794466755911927</v>
      </c>
      <c r="AM81">
        <f>[1]!dpo("000300.SH",A81,20,"6","1","1",1)</f>
        <v>79.555545454545154</v>
      </c>
      <c r="AN81">
        <f>[1]!roc("000300.SH",A81,"12",6,"1","1",1)</f>
        <v>1.6879573778235117</v>
      </c>
      <c r="AO81">
        <f>[1]!vrsi("000300.SH",A81,6,1)</f>
        <v>64.124600101374639</v>
      </c>
      <c r="AP81">
        <f>[1]!si("000300.SH",A81,"1",1)</f>
        <v>348.33849329229702</v>
      </c>
      <c r="AQ81">
        <f>[1]!srdm("000300.SH",A81,30,"1","1",1)</f>
        <v>0.6556334799778013</v>
      </c>
      <c r="AR81">
        <f>[1]!vroc("000300.SH",A81,12,1)</f>
        <v>11.645955995603297</v>
      </c>
      <c r="AS81">
        <f>[1]!wr("000300.SH",A81,14,"1",1)</f>
        <v>7.4081246782898793</v>
      </c>
      <c r="AT81">
        <f>[1]!arbr("000300.SH",A81,26,"1","1",1)</f>
        <v>249.4652572430781</v>
      </c>
      <c r="AU81">
        <f>[1]!cr("000300.SH",A81,26,"1",1)</f>
        <v>98.071519817497716</v>
      </c>
      <c r="AV81">
        <f>[1]!psy("000300.SH",A81,12,"6","1","1",1)</f>
        <v>58.333333333333336</v>
      </c>
      <c r="AW81">
        <f>[1]!vr("000300.SH",A81,26,1)</f>
        <v>1.3562757696587322</v>
      </c>
      <c r="AX81">
        <f>[1]!wad("000300.SH",A81,30,"1","1",1)</f>
        <v>9435.0290000000023</v>
      </c>
      <c r="AY81">
        <f>[1]!mfi("000300.SH",A81,14,"1",1)</f>
        <v>41.385167147211398</v>
      </c>
      <c r="AZ81">
        <f>[1]!obv("000300.SH",A81,"1","1",1)</f>
        <v>16972091159.76</v>
      </c>
      <c r="BA81">
        <f>[1]!pvt("000300.SH",A81,"1",1)</f>
        <v>18907582708.795109</v>
      </c>
      <c r="BB81">
        <f>[1]!sobv("000300.SH",A81,1)</f>
        <v>1355747202494</v>
      </c>
      <c r="BC81">
        <f>[1]!wvad("000300.SH",A81,24,"6","1","1",1)</f>
        <v>151390769.631688</v>
      </c>
      <c r="BD81">
        <f>[1]!bbiboll("000300.SH",A81,10,"3","1","1",1)</f>
        <v>2995.5569166666669</v>
      </c>
      <c r="BE81">
        <f>[1]!boll("000300.SH",A81,26,"2",1,1,1)</f>
        <v>2972.228846153846</v>
      </c>
      <c r="BF81">
        <f>[1]!cdp("000300.SH",A81,"1","1",1)</f>
        <v>3011.0264999999999</v>
      </c>
      <c r="BG81">
        <f>[1]!env("000300.SH",A81,"14","1","1",1)</f>
        <v>3143.4219742857144</v>
      </c>
      <c r="BH81">
        <f>[1]!mike("000300.SH",A81,12,"1","1",1)</f>
        <v>3208.2213333333334</v>
      </c>
      <c r="BI81">
        <f>[1]!volumeratio("000300.SH",A81,5,1)</f>
        <v>1.0204190254119034</v>
      </c>
      <c r="BJ81">
        <f>[1]!vma("000300.SH",A81,5,1)</f>
        <v>64564132.399999999</v>
      </c>
      <c r="BK81">
        <f>[1]!vmacd("000300.SH",A81,"12","26",9,"1",1)</f>
        <v>3157459.677234049</v>
      </c>
      <c r="BL81">
        <f>[1]!vosc("000300.SH",A81,"12","26",1)</f>
        <v>9.611472381480624</v>
      </c>
      <c r="BM81">
        <f>[1]!tapi("000300.SH",A81,6,"1",1)</f>
        <v>26752221.441046517</v>
      </c>
      <c r="BN81">
        <f>[1]!vstd("000300.SH",A81,10,1)</f>
        <v>15242887.202223871</v>
      </c>
      <c r="BO81">
        <f>[1]!adtm("000300.SH",A81,23,"8","1","1",1)</f>
        <v>0.37141735287853961</v>
      </c>
      <c r="BP81">
        <f>[1]!mi("000300.SH",A81,12,"1","1",1)</f>
        <v>50.529999999999745</v>
      </c>
      <c r="BQ81">
        <f>[1]!s_techind_rc("000300.SH",A81,50,1)</f>
        <v>92.362337414876819</v>
      </c>
      <c r="BR81">
        <f>[1]!srmi("000300.SH",A81,9,"1",1)</f>
        <v>4.9910498674644463E-2</v>
      </c>
      <c r="BS81">
        <f>[1]!pwmi("000300.SH",A81,7,"1","1",1)</f>
        <v>0.7142857142857143</v>
      </c>
      <c r="BT81">
        <f>[1]!prdstrong("000300.SH",A81,20,"1","1",1)</f>
        <v>0.125</v>
      </c>
      <c r="BU81">
        <f>[1]!prdweak("000300.SH",A81,20,"1","1",1)</f>
        <v>8.3333333333333329E-2</v>
      </c>
      <c r="BV81">
        <f>[1]!bottom("000300.SH",A81,125,"5","20","1","1",1)</f>
        <v>1.049400669839591</v>
      </c>
      <c r="BW81">
        <f>[1]!atr("000300.SH",A81,14,"1","3",3)</f>
        <v>196.2170000000001</v>
      </c>
      <c r="BX81">
        <f>[1]!std("000300.SH",A81,26,"1",1)</f>
        <v>1.1478294416770123</v>
      </c>
      <c r="BY81">
        <f>[1]!vhf("000300.SH",A81,28,"1",1)</f>
        <v>0.20678002559191994</v>
      </c>
      <c r="BZ81">
        <f>[1]!volati("000300.SH",A81,10,"1",1)</f>
        <v>19.169472902046344</v>
      </c>
      <c r="CA81" s="2">
        <f>[1]!s_mq_close("000300.SH",A81,3)</f>
        <v>3044.0889999999999</v>
      </c>
    </row>
    <row r="82" spans="1:79" x14ac:dyDescent="0.25">
      <c r="A82" s="1">
        <v>40755</v>
      </c>
      <c r="B82">
        <f>[1]!s_mq_open("000300.SH",A82,1)</f>
        <v>3052.12</v>
      </c>
      <c r="C82">
        <f>[1]!s_mq_close("000300.SH",A82,1)</f>
        <v>2972.0790000000002</v>
      </c>
      <c r="D82">
        <f>[1]!s_mq_high("000300.SH",A82,1)</f>
        <v>3140.1019999999999</v>
      </c>
      <c r="E82">
        <f>[1]!s_mq_low("000300.SH",A82,1)</f>
        <v>2948.076</v>
      </c>
      <c r="F82">
        <f t="shared" si="6"/>
        <v>1.0288265205824147</v>
      </c>
      <c r="G82">
        <f t="shared" si="7"/>
        <v>0.9659109078280016</v>
      </c>
      <c r="H82">
        <f t="shared" si="8"/>
        <v>0.97377527751202453</v>
      </c>
      <c r="I82">
        <f t="shared" si="8"/>
        <v>1.0565338269945044</v>
      </c>
      <c r="J82">
        <f t="shared" si="9"/>
        <v>0.99192383513358828</v>
      </c>
      <c r="K82">
        <f t="shared" si="10"/>
        <v>1.0651360412689497</v>
      </c>
      <c r="L82">
        <f>[1]!s_mq_volume("000300.SH",A82,1)</f>
        <v>116371064600</v>
      </c>
      <c r="M82">
        <f>[1]!s_mq_amount("000300.SH",A82,1)</f>
        <v>1464336509277</v>
      </c>
      <c r="N82">
        <f>[1]!s_mq_pctchange("000016.SH",A82)</f>
        <v>-4.0825702599685432</v>
      </c>
      <c r="O82">
        <f>[1]!s_mq_pctchange("000906.SH",A82)</f>
        <v>-1.4808055645138651</v>
      </c>
      <c r="P82">
        <f>[1]!s_mq_pctchange("000905.SH",A82)</f>
        <v>1.069763013470082</v>
      </c>
      <c r="Q82">
        <f>[1]!s_val_pe_ttm("000300.SH",A82)</f>
        <v>13.289400100708008</v>
      </c>
      <c r="R82">
        <f>[1]!s_val_pb_lf("000300.SH",A82)</f>
        <v>2.1891999244689941</v>
      </c>
      <c r="S82">
        <v>50.7</v>
      </c>
      <c r="T82">
        <v>14</v>
      </c>
      <c r="U82">
        <v>31.2667</v>
      </c>
      <c r="V82">
        <v>7.54</v>
      </c>
      <c r="W82">
        <f>[1]!dmi("000300.SH",A82,14,6,1,3,2)</f>
        <v>10.160167107793157</v>
      </c>
      <c r="X82">
        <f>[1]!expma("000300.SH",A82,12,3,2)</f>
        <v>3062.4062730014421</v>
      </c>
      <c r="Y82">
        <f>[1]!ma("000300.SH",A82,5,3,1)</f>
        <v>2979.8375999999998</v>
      </c>
      <c r="Z82">
        <f>[1]!macd("000300.SH",A82,26,12,9,1,3,1)</f>
        <v>-14.569527049027329</v>
      </c>
      <c r="AA82">
        <f>[1]!bbi("000300.SH",A82,3,"6","12","24","1",1)</f>
        <v>3023.0793750000003</v>
      </c>
      <c r="AB82">
        <f>[1]!dma("000300.SH",A82,"10","50",10,"1","1",1)</f>
        <v>15.077500000001237</v>
      </c>
      <c r="AC82">
        <f>[1]!mtm("000300.SH",A82,"6",6,"1","1",3)</f>
        <v>-104.42899999999963</v>
      </c>
      <c r="AD82">
        <f>[1]!priceosc("000300.SH",A82,"26","12","1",1)</f>
        <v>-0.46452151821177784</v>
      </c>
      <c r="AE82">
        <f>[1]!sar("000300.SH",A82,4,"2","20","1",1)</f>
        <v>3063.9401703140197</v>
      </c>
      <c r="AF82">
        <f>[1]!trix("000300.SH",A82,12,"20","1","1",1)</f>
        <v>-7.8329671006094181E-3</v>
      </c>
      <c r="AG82">
        <f>[1]!s_techind_b3612("000300.SH",A82,1,1)</f>
        <v>-10.151166666666995</v>
      </c>
      <c r="AH82">
        <f>[1]!bias("000300.SH",A82,12,1,1)</f>
        <v>-2.5021433704176381</v>
      </c>
      <c r="AI82">
        <f>[1]!kdj("000300.SH",A82,9,3,3,1,1,1)</f>
        <v>17.805837941006939</v>
      </c>
      <c r="AJ82">
        <f>[1]!slowkd("000300.SH",A82,9,"3","3","5","1","1",1)</f>
        <v>16.817927974383576</v>
      </c>
      <c r="AK82">
        <f>[1]!rsi("000300.SH",A82,6,1,1)</f>
        <v>28.256032061169883</v>
      </c>
      <c r="AL82">
        <f>[1]!cci("000300.SH",A82,14,"1",1)</f>
        <v>-102.25072636125157</v>
      </c>
      <c r="AM82">
        <f>[1]!dpo("000300.SH",A82,20,"6","1","1",1)</f>
        <v>0</v>
      </c>
      <c r="AN82">
        <f>[1]!roc("000300.SH",A82,"12",6,"1","1",1)</f>
        <v>-4.3192959220564129</v>
      </c>
      <c r="AO82">
        <f>[1]!vrsi("000300.SH",A82,6,1)</f>
        <v>47.690245433755692</v>
      </c>
      <c r="AP82">
        <f>[1]!si("000300.SH",A82,"1",1)</f>
        <v>-77.335727520431035</v>
      </c>
      <c r="AQ82">
        <f>[1]!srdm("000300.SH",A82,30,"1","1",1)</f>
        <v>-0.81566226232677996</v>
      </c>
      <c r="AR82">
        <f>[1]!vroc("000300.SH",A82,12,1)</f>
        <v>0</v>
      </c>
      <c r="AS82">
        <f>[1]!wr("000300.SH",A82,14,"1",1)</f>
        <v>87.356594292215718</v>
      </c>
      <c r="AT82">
        <f>[1]!arbr("000300.SH",A82,26,"1","1",1)</f>
        <v>204.69507326562112</v>
      </c>
      <c r="AU82">
        <f>[1]!cr("000300.SH",A82,26,"1",1)</f>
        <v>104.73148770904106</v>
      </c>
      <c r="AV82">
        <f>[1]!psy("000300.SH",A82,12,"6","1","1",1)</f>
        <v>41.666666666666671</v>
      </c>
      <c r="AW82">
        <f>[1]!vr("000300.SH",A82,26,1)</f>
        <v>1.1725186871327948</v>
      </c>
      <c r="AX82">
        <f>[1]!wad("000300.SH",A82,30,"1","1",1)</f>
        <v>9407.7440000000024</v>
      </c>
      <c r="AY82">
        <f>[1]!mfi("000300.SH",A82,14,"1",1)</f>
        <v>40.570298924090359</v>
      </c>
      <c r="AZ82">
        <f>[1]!obv("000300.SH",A82,"1","1",1)</f>
        <v>17027050953.76</v>
      </c>
      <c r="BA82">
        <f>[1]!pvt("000300.SH",A82,"1",1)</f>
        <v>18799510133.177231</v>
      </c>
      <c r="BB82">
        <f>[1]!sobv("000300.SH",A82,1)</f>
        <v>1345964981094</v>
      </c>
      <c r="BC82">
        <f>[1]!wvad("000300.SH",A82,24,"6","1","1",1)</f>
        <v>-2187573.9398140418</v>
      </c>
      <c r="BD82">
        <f>[1]!bbiboll("000300.SH",A82,10,"3","1","1",1)</f>
        <v>3023.0793750000003</v>
      </c>
      <c r="BE82">
        <f>[1]!boll("000300.SH",A82,26,"2",1,1,1)</f>
        <v>3062.5134230769227</v>
      </c>
      <c r="BF82">
        <f>[1]!cdp("000300.SH",A82,"1","1",1)</f>
        <v>2975.77225</v>
      </c>
      <c r="BG82">
        <f>[1]!env("000300.SH",A82,"14","1","1",1)</f>
        <v>3236.2852428571427</v>
      </c>
      <c r="BH82">
        <f>[1]!mike("000300.SH",A82,12,"1","1",1)</f>
        <v>2996.01</v>
      </c>
      <c r="BI82">
        <f>[1]!volumeratio("000300.SH",A82,5,1)</f>
        <v>0</v>
      </c>
      <c r="BJ82">
        <f>[1]!vma("000300.SH",A82,5,1)</f>
        <v>50703860.399999999</v>
      </c>
      <c r="BK82">
        <f>[1]!vmacd("000300.SH",A82,"12","26",9,"1",1)</f>
        <v>-1841292.8761960126</v>
      </c>
      <c r="BL82">
        <f>[1]!vosc("000300.SH",A82,"12","26",1)</f>
        <v>-11.573205445947522</v>
      </c>
      <c r="BM82">
        <f>[1]!tapi("000300.SH",A82,6,"1",1)</f>
        <v>20119796.347450096</v>
      </c>
      <c r="BN82">
        <f>[1]!vstd("000300.SH",A82,10,1)</f>
        <v>8881575.8448916338</v>
      </c>
      <c r="BO82">
        <f>[1]!adtm("000300.SH",A82,23,"8","1","1",1)</f>
        <v>-4.1798917709500338E-2</v>
      </c>
      <c r="BP82">
        <f>[1]!mi("000300.SH",A82,12,"1","1",1)</f>
        <v>-134.16799999999967</v>
      </c>
      <c r="BQ82">
        <f>[1]!s_techind_rc("000300.SH",A82,50,1)</f>
        <v>95.239436538478188</v>
      </c>
      <c r="BR82">
        <f>[1]!srmi("000300.SH",A82,9,"1",1)</f>
        <v>-4.8203740472682936E-2</v>
      </c>
      <c r="BS82">
        <f>[1]!pwmi("000300.SH",A82,7,"1","1",1)</f>
        <v>1</v>
      </c>
      <c r="BT82">
        <f>[1]!prdstrong("000300.SH",A82,20,"1","1",1)</f>
        <v>0</v>
      </c>
      <c r="BU82">
        <f>[1]!prdweak("000300.SH",A82,20,"1","1",1)</f>
        <v>9.0909090909090912E-2</v>
      </c>
      <c r="BV82">
        <f>[1]!bottom("000300.SH",A82,125,"5","20","1","1",1)</f>
        <v>1.1259497369959086</v>
      </c>
      <c r="BW82">
        <f>[1]!atr("000300.SH",A82,14,"1","3",3)</f>
        <v>192.02599999999984</v>
      </c>
      <c r="BX82">
        <f>[1]!std("000300.SH",A82,26,"1",1)</f>
        <v>1.1918089197448047</v>
      </c>
      <c r="BY82">
        <f>[1]!vhf("000300.SH",A82,28,"1",1)</f>
        <v>0.31644302339277064</v>
      </c>
      <c r="BZ82">
        <f>[1]!volati("000300.SH",A82,10,"1",1)</f>
        <v>9.5240849817416038</v>
      </c>
      <c r="CA82" s="2">
        <f>[1]!s_mq_close("000300.SH",A82,3)</f>
        <v>2972.0790000000002</v>
      </c>
    </row>
    <row r="83" spans="1:79" x14ac:dyDescent="0.25">
      <c r="A83" s="1">
        <v>40786</v>
      </c>
      <c r="B83">
        <f>[1]!s_mq_open("000300.SH",A83,1)</f>
        <v>2969.1060000000002</v>
      </c>
      <c r="C83">
        <f>[1]!s_mq_close("000300.SH",A83,1)</f>
        <v>2846.7759999999998</v>
      </c>
      <c r="D83">
        <f>[1]!s_mq_high("000300.SH",A83,1)</f>
        <v>2991.0509999999999</v>
      </c>
      <c r="E83">
        <f>[1]!s_mq_low("000300.SH",A83,1)</f>
        <v>2697.0619999999999</v>
      </c>
      <c r="F83">
        <f t="shared" si="6"/>
        <v>1.0073911136887668</v>
      </c>
      <c r="G83">
        <f t="shared" si="7"/>
        <v>0.90837511358637912</v>
      </c>
      <c r="H83">
        <f t="shared" si="8"/>
        <v>0.95879904590809473</v>
      </c>
      <c r="I83">
        <f t="shared" si="8"/>
        <v>1.0506801378120372</v>
      </c>
      <c r="J83">
        <f t="shared" si="9"/>
        <v>0.94740927983093859</v>
      </c>
      <c r="K83">
        <f t="shared" si="10"/>
        <v>1.1090034266917113</v>
      </c>
      <c r="L83">
        <f>[1]!s_mq_volume("000300.SH",A83,1)</f>
        <v>108356229100</v>
      </c>
      <c r="M83">
        <f>[1]!s_mq_amount("000300.SH",A83,1)</f>
        <v>1242273051681</v>
      </c>
      <c r="N83">
        <f>[1]!s_mq_pctchange("000016.SH",A83)</f>
        <v>-3.4940543849140471</v>
      </c>
      <c r="O83">
        <f>[1]!s_mq_pctchange("000906.SH",A83)</f>
        <v>-4.2311746673767807</v>
      </c>
      <c r="P83">
        <f>[1]!s_mq_pctchange("000905.SH",A83)</f>
        <v>-4.2733000311128038</v>
      </c>
      <c r="Q83">
        <f>[1]!s_val_pe_ttm("000300.SH",A83)</f>
        <v>12.119400024414063</v>
      </c>
      <c r="R83">
        <f>[1]!s_val_pb_lf("000300.SH",A83)</f>
        <v>2.0076999664306641</v>
      </c>
      <c r="S83">
        <v>50.9</v>
      </c>
      <c r="T83">
        <v>13.5</v>
      </c>
      <c r="U83">
        <v>31.6754</v>
      </c>
      <c r="V83">
        <v>7.25</v>
      </c>
      <c r="W83">
        <f>[1]!dmi("000300.SH",A83,14,6,1,3,2)</f>
        <v>11.987043952724722</v>
      </c>
      <c r="X83">
        <f>[1]!expma("000300.SH",A83,12,3,2)</f>
        <v>2949.7442546591383</v>
      </c>
      <c r="Y83">
        <f>[1]!ma("000300.SH",A83,5,3,1)</f>
        <v>2869.2755999999999</v>
      </c>
      <c r="Z83">
        <f>[1]!macd("000300.SH",A83,26,12,9,1,3,1)</f>
        <v>-32.616416906902487</v>
      </c>
      <c r="AA83">
        <f>[1]!bbi("000300.SH",A83,3,"6","12","24","1",1)</f>
        <v>2857.2231458333331</v>
      </c>
      <c r="AB83">
        <f>[1]!dma("000300.SH",A83,"10","50",10,"1","1",1)</f>
        <v>-132.02486000000044</v>
      </c>
      <c r="AC83">
        <f>[1]!mtm("000300.SH",A83,"6",6,"1","1",3)</f>
        <v>-392.78300000000036</v>
      </c>
      <c r="AD83">
        <f>[1]!priceosc("000300.SH",A83,"26","12","1",1)</f>
        <v>-1.2135504789018745</v>
      </c>
      <c r="AE83">
        <f>[1]!sar("000300.SH",A83,4,"2","20","1",1)</f>
        <v>2786.8442265344006</v>
      </c>
      <c r="AF83">
        <f>[1]!trix("000300.SH",A83,12,"20","1","1",1)</f>
        <v>-0.20121976172808617</v>
      </c>
      <c r="AG83">
        <f>[1]!s_techind_b3612("000300.SH",A83,1,1)</f>
        <v>-12.290666666666311</v>
      </c>
      <c r="AH83">
        <f>[1]!bias("000300.SH",A83,12,1,1)</f>
        <v>-5.6710372427753369E-2</v>
      </c>
      <c r="AI83">
        <f>[1]!kdj("000300.SH",A83,9,3,3,1,1,1)</f>
        <v>57.215280079147526</v>
      </c>
      <c r="AJ83">
        <f>[1]!slowkd("000300.SH",A83,9,"3","3","5","1","1",1)</f>
        <v>64.955620131330491</v>
      </c>
      <c r="AK83">
        <f>[1]!rsi("000300.SH",A83,6,1,1)</f>
        <v>46.774808134126495</v>
      </c>
      <c r="AL83">
        <f>[1]!cci("000300.SH",A83,14,"1",1)</f>
        <v>-29.499200102278433</v>
      </c>
      <c r="AM83">
        <f>[1]!dpo("000300.SH",A83,20,"6","1","1",1)</f>
        <v>2.8564545454546533</v>
      </c>
      <c r="AN83">
        <f>[1]!roc("000300.SH",A83,"12",6,"1","1",1)</f>
        <v>-2.43693801293609</v>
      </c>
      <c r="AO83">
        <f>[1]!vrsi("000300.SH",A83,6,1)</f>
        <v>49.67843095257043</v>
      </c>
      <c r="AP83">
        <f>[1]!si("000300.SH",A83,"1",1)</f>
        <v>-234.30402464996197</v>
      </c>
      <c r="AQ83">
        <f>[1]!srdm("000300.SH",A83,30,"1","1",1)</f>
        <v>-2.6959892180105281E-2</v>
      </c>
      <c r="AR83">
        <f>[1]!vroc("000300.SH",A83,12,1)</f>
        <v>-46.375542801530301</v>
      </c>
      <c r="AS83">
        <f>[1]!wr("000300.SH",A83,14,"1",1)</f>
        <v>52.139602496915607</v>
      </c>
      <c r="AT83">
        <f>[1]!arbr("000300.SH",A83,26,"1","1",1)</f>
        <v>228.26954146604268</v>
      </c>
      <c r="AU83">
        <f>[1]!cr("000300.SH",A83,26,"1",1)</f>
        <v>61.008470805607637</v>
      </c>
      <c r="AV83">
        <f>[1]!psy("000300.SH",A83,12,"6","1","1",1)</f>
        <v>33.333333333333329</v>
      </c>
      <c r="AW83">
        <f>[1]!vr("000300.SH",A83,26,1)</f>
        <v>1.0664877993985167</v>
      </c>
      <c r="AX83">
        <f>[1]!wad("000300.SH",A83,30,"1","1",1)</f>
        <v>9322.34</v>
      </c>
      <c r="AY83">
        <f>[1]!mfi("000300.SH",A83,14,"1",1)</f>
        <v>39.804002116795893</v>
      </c>
      <c r="AZ83">
        <f>[1]!obv("000300.SH",A83,"1","1",1)</f>
        <v>16960269632.76</v>
      </c>
      <c r="BA83">
        <f>[1]!pvt("000300.SH",A83,"1",1)</f>
        <v>18669586661.002769</v>
      </c>
      <c r="BB83">
        <f>[1]!sobv("000300.SH",A83,1)</f>
        <v>1344888155194</v>
      </c>
      <c r="BC83">
        <f>[1]!wvad("000300.SH",A83,24,"6","1","1",1)</f>
        <v>66075476.274041288</v>
      </c>
      <c r="BD83">
        <f>[1]!bbiboll("000300.SH",A83,10,"3","1","1",1)</f>
        <v>2857.2231458333331</v>
      </c>
      <c r="BE83">
        <f>[1]!boll("000300.SH",A83,26,"2",1,1,1)</f>
        <v>2882.9579999999996</v>
      </c>
      <c r="BF83">
        <f>[1]!cdp("000300.SH",A83,"1","1",1)</f>
        <v>2855.8857499999999</v>
      </c>
      <c r="BG83">
        <f>[1]!env("000300.SH",A83,"14","1","1",1)</f>
        <v>3026.5986171428567</v>
      </c>
      <c r="BH83">
        <f>[1]!mike("000300.SH",A83,12,"1","1",1)</f>
        <v>2915.4826666666672</v>
      </c>
      <c r="BI83">
        <f>[1]!volumeratio("000300.SH",A83,5,1)</f>
        <v>0.66744553157115016</v>
      </c>
      <c r="BJ83">
        <f>[1]!vma("000300.SH",A83,5,1)</f>
        <v>47466913.600000001</v>
      </c>
      <c r="BK83">
        <f>[1]!vmacd("000300.SH",A83,"12","26",9,"1",1)</f>
        <v>-2728448.9996061325</v>
      </c>
      <c r="BL83">
        <f>[1]!vosc("000300.SH",A83,"12","26",1)</f>
        <v>-10.199482477436856</v>
      </c>
      <c r="BM83">
        <f>[1]!tapi("000300.SH",A83,6,"1",1)</f>
        <v>14655068.693667375</v>
      </c>
      <c r="BN83">
        <f>[1]!vstd("000300.SH",A83,10,1)</f>
        <v>11670249.865988905</v>
      </c>
      <c r="BO83">
        <f>[1]!adtm("000300.SH",A83,23,"8","1","1",1)</f>
        <v>0.18296639109514218</v>
      </c>
      <c r="BP83">
        <f>[1]!mi("000300.SH",A83,12,"1","1",1)</f>
        <v>-71.106999999999971</v>
      </c>
      <c r="BQ83">
        <f>[1]!s_techind_rc("000300.SH",A83,50,1)</f>
        <v>97.875047016037371</v>
      </c>
      <c r="BR83">
        <f>[1]!srmi("000300.SH",A83,9,"1",1)</f>
        <v>4.398660098300651E-3</v>
      </c>
      <c r="BS83">
        <f>[1]!pwmi("000300.SH",A83,7,"1","1",1)</f>
        <v>1</v>
      </c>
      <c r="BT83">
        <f>[1]!prdstrong("000300.SH",A83,20,"1","1",1)</f>
        <v>0</v>
      </c>
      <c r="BU83">
        <f>[1]!prdweak("000300.SH",A83,20,"1","1",1)</f>
        <v>0.1</v>
      </c>
      <c r="BV83">
        <f>[1]!bottom("000300.SH",A83,125,"5","20","1","1",1)</f>
        <v>0.94730616605616602</v>
      </c>
      <c r="BW83">
        <f>[1]!atr("000300.SH",A83,14,"1","3",3)</f>
        <v>293.98900000000003</v>
      </c>
      <c r="BX83">
        <f>[1]!std("000300.SH",A83,26,"1",1)</f>
        <v>1.3599650444829332</v>
      </c>
      <c r="BY83">
        <f>[1]!vhf("000300.SH",A83,28,"1",1)</f>
        <v>0.26491183113531952</v>
      </c>
      <c r="BZ83">
        <f>[1]!volati("000300.SH",A83,10,"1",1)</f>
        <v>-8.5052074477485409</v>
      </c>
      <c r="CA83" s="2">
        <f>[1]!s_mq_close("000300.SH",A83,3)</f>
        <v>2846.7759999999998</v>
      </c>
    </row>
    <row r="84" spans="1:79" x14ac:dyDescent="0.25">
      <c r="A84" s="1">
        <v>40816</v>
      </c>
      <c r="B84">
        <f>[1]!s_mq_open("000300.SH",A84,1)</f>
        <v>2852.386</v>
      </c>
      <c r="C84">
        <f>[1]!s_mq_close("000300.SH",A84,1)</f>
        <v>2581.3510000000001</v>
      </c>
      <c r="D84">
        <f>[1]!s_mq_high("000300.SH",A84,1)</f>
        <v>2869.2489999999998</v>
      </c>
      <c r="E84">
        <f>[1]!s_mq_low("000300.SH",A84,1)</f>
        <v>2572.1930000000002</v>
      </c>
      <c r="F84">
        <f t="shared" si="6"/>
        <v>1.0059118927101731</v>
      </c>
      <c r="G84">
        <f t="shared" si="7"/>
        <v>0.90176890505001783</v>
      </c>
      <c r="H84">
        <f t="shared" si="8"/>
        <v>0.90497955045355016</v>
      </c>
      <c r="I84">
        <f t="shared" si="8"/>
        <v>1.1115299701590367</v>
      </c>
      <c r="J84">
        <f t="shared" si="9"/>
        <v>0.99645224535524235</v>
      </c>
      <c r="K84">
        <f t="shared" si="10"/>
        <v>1.1154874459264914</v>
      </c>
      <c r="L84">
        <f>[1]!s_mq_volume("000300.SH",A84,1)</f>
        <v>70228922500</v>
      </c>
      <c r="M84">
        <f>[1]!s_mq_amount("000300.SH",A84,1)</f>
        <v>754646891067</v>
      </c>
      <c r="N84">
        <f>[1]!s_mq_pctchange("000016.SH",A84)</f>
        <v>-8.5277585758433467</v>
      </c>
      <c r="O84">
        <f>[1]!s_mq_pctchange("000906.SH",A84)</f>
        <v>-10.283227304223086</v>
      </c>
      <c r="P84">
        <f>[1]!s_mq_pctchange("000905.SH",A84)</f>
        <v>-12.948991747729044</v>
      </c>
      <c r="Q84">
        <f>[1]!s_val_pe_ttm("000300.SH",A84)</f>
        <v>11.250100135803223</v>
      </c>
      <c r="R84">
        <f>[1]!s_val_pb_lf("000300.SH",A84)</f>
        <v>1.8704999685287476</v>
      </c>
      <c r="S84">
        <v>51.2</v>
      </c>
      <c r="T84">
        <v>13.8</v>
      </c>
      <c r="U84">
        <v>32.055599999999998</v>
      </c>
      <c r="V84">
        <v>6.52</v>
      </c>
      <c r="W84">
        <f>[1]!dmi("000300.SH",A84,14,6,1,3,2)</f>
        <v>10.069883678547646</v>
      </c>
      <c r="X84">
        <f>[1]!expma("000300.SH",A84,12,3,2)</f>
        <v>2810.9183490882883</v>
      </c>
      <c r="Y84">
        <f>[1]!ma("000300.SH",A84,5,3,1)</f>
        <v>2605.7848000000004</v>
      </c>
      <c r="Z84">
        <f>[1]!macd("000300.SH",A84,26,12,9,1,3,1)</f>
        <v>-64.212702529946</v>
      </c>
      <c r="AA84">
        <f>[1]!bbi("000300.SH",A84,3,"6","12","24","1",1)</f>
        <v>2649.8218020833333</v>
      </c>
      <c r="AB84">
        <f>[1]!dma("000300.SH",A84,"10","50",10,"1","1",1)</f>
        <v>-163.64623999999958</v>
      </c>
      <c r="AC84">
        <f>[1]!mtm("000300.SH",A84,"6",6,"1","1",3)</f>
        <v>-641.9369999999999</v>
      </c>
      <c r="AD84">
        <f>[1]!priceosc("000300.SH",A84,"26","12","1",1)</f>
        <v>-2.7026702573468628</v>
      </c>
      <c r="AE84">
        <f>[1]!sar("000300.SH",A84,4,"2","20","1",1)</f>
        <v>2668.9596475254011</v>
      </c>
      <c r="AF84">
        <f>[1]!trix("000300.SH",A84,12,"20","1","1",1)</f>
        <v>-0.31665681753708602</v>
      </c>
      <c r="AG84">
        <f>[1]!s_techind_b3612("000300.SH",A84,1,1)</f>
        <v>-23.025000000000091</v>
      </c>
      <c r="AH84">
        <f>[1]!bias("000300.SH",A84,12,1,1)</f>
        <v>-3.1607652222976159</v>
      </c>
      <c r="AI84">
        <f>[1]!kdj("000300.SH",A84,9,3,3,1,1,1)</f>
        <v>9.6486412979722935</v>
      </c>
      <c r="AJ84">
        <f>[1]!slowkd("000300.SH",A84,9,"3","3","5","1","1",1)</f>
        <v>8.1125368419041415</v>
      </c>
      <c r="AK84">
        <f>[1]!rsi("000300.SH",A84,6,1,1)</f>
        <v>26.806062849501121</v>
      </c>
      <c r="AL84">
        <f>[1]!cci("000300.SH",A84,14,"1",1)</f>
        <v>-127.71824883836734</v>
      </c>
      <c r="AM84">
        <f>[1]!dpo("000300.SH",A84,20,"6","1","1",1)</f>
        <v>-78.485636363635876</v>
      </c>
      <c r="AN84">
        <f>[1]!roc("000300.SH",A84,"12",6,"1","1",1)</f>
        <v>-5.5525431120907065</v>
      </c>
      <c r="AO84">
        <f>[1]!vrsi("000300.SH",A84,6,1)</f>
        <v>13.990670009455542</v>
      </c>
      <c r="AP84">
        <f>[1]!si("000300.SH",A84,"1",1)</f>
        <v>-189.48377175201929</v>
      </c>
      <c r="AQ84">
        <f>[1]!srdm("000300.SH",A84,30,"1","1",1)</f>
        <v>-0.73024428471633729</v>
      </c>
      <c r="AR84">
        <f>[1]!vroc("000300.SH",A84,12,1)</f>
        <v>5.3444659254725968</v>
      </c>
      <c r="AS84">
        <f>[1]!wr("000300.SH",A84,14,"1",1)</f>
        <v>95.557819169577073</v>
      </c>
      <c r="AT84">
        <f>[1]!arbr("000300.SH",A84,26,"1","1",1)</f>
        <v>165.19731524443239</v>
      </c>
      <c r="AU84">
        <f>[1]!cr("000300.SH",A84,26,"1",1)</f>
        <v>49.183596860050848</v>
      </c>
      <c r="AV84">
        <f>[1]!psy("000300.SH",A84,12,"6","1","1",1)</f>
        <v>41.666666666666671</v>
      </c>
      <c r="AW84">
        <f>[1]!vr("000300.SH",A84,26,1)</f>
        <v>0.74041801892944503</v>
      </c>
      <c r="AX84">
        <f>[1]!wad("000300.SH",A84,30,"1","1",1)</f>
        <v>8974.0969999999979</v>
      </c>
      <c r="AY84">
        <f>[1]!mfi("000300.SH",A84,14,"1",1)</f>
        <v>37.557078442862782</v>
      </c>
      <c r="AZ84">
        <f>[1]!obv("000300.SH",A84,"1","1",1)</f>
        <v>16674102245.76</v>
      </c>
      <c r="BA84">
        <f>[1]!pvt("000300.SH",A84,"1",1)</f>
        <v>18385248696.962624</v>
      </c>
      <c r="BB84">
        <f>[1]!sobv("000300.SH",A84,1)</f>
        <v>1324621427694</v>
      </c>
      <c r="BC84">
        <f>[1]!wvad("000300.SH",A84,24,"6","1","1",1)</f>
        <v>-188167751.44649655</v>
      </c>
      <c r="BD84">
        <f>[1]!bbiboll("000300.SH",A84,10,"3","1","1",1)</f>
        <v>2649.8218020833333</v>
      </c>
      <c r="BE84">
        <f>[1]!boll("000300.SH",A84,26,"2",1,1,1)</f>
        <v>2737.6470000000004</v>
      </c>
      <c r="BF84">
        <f>[1]!cdp("000300.SH",A84,"1","1",1)</f>
        <v>2592.1999999999998</v>
      </c>
      <c r="BG84">
        <f>[1]!env("000300.SH",A84,"14","1","1",1)</f>
        <v>2834.7916928571435</v>
      </c>
      <c r="BH84">
        <f>[1]!mike("000300.SH",A84,12,"1","1",1)</f>
        <v>2601.8803333333326</v>
      </c>
      <c r="BI84">
        <f>[1]!volumeratio("000300.SH",A84,5,1)</f>
        <v>0.85217763957048798</v>
      </c>
      <c r="BJ84">
        <f>[1]!vma("000300.SH",A84,5,1)</f>
        <v>35502213.600000001</v>
      </c>
      <c r="BK84">
        <f>[1]!vmacd("000300.SH",A84,"12","26",9,"1",1)</f>
        <v>-1198462.2025354672</v>
      </c>
      <c r="BL84">
        <f>[1]!vosc("000300.SH",A84,"12","26",1)</f>
        <v>0.71999895138067349</v>
      </c>
      <c r="BM84">
        <f>[1]!tapi("000300.SH",A84,6,"1",1)</f>
        <v>13723467.223489121</v>
      </c>
      <c r="BN84">
        <f>[1]!vstd("000300.SH",A84,10,1)</f>
        <v>8999445.0026602969</v>
      </c>
      <c r="BO84">
        <f>[1]!adtm("000300.SH",A84,23,"8","1","1",1)</f>
        <v>0.18544953945840359</v>
      </c>
      <c r="BP84">
        <f>[1]!mi("000300.SH",A84,12,"1","1",1)</f>
        <v>-151.75700000000006</v>
      </c>
      <c r="BQ84">
        <f>[1]!s_techind_rc("000300.SH",A84,50,1)</f>
        <v>84.381618488077862</v>
      </c>
      <c r="BR84">
        <f>[1]!srmi("000300.SH",A84,9,"1",1)</f>
        <v>-3.6546895236388967E-2</v>
      </c>
      <c r="BS84">
        <f>[1]!pwmi("000300.SH",A84,7,"1","1",1)</f>
        <v>1</v>
      </c>
      <c r="BT84">
        <f>[1]!prdstrong("000300.SH",A84,20,"1","1",1)</f>
        <v>0</v>
      </c>
      <c r="BU84">
        <f>[1]!prdweak("000300.SH",A84,20,"1","1",1)</f>
        <v>0.125</v>
      </c>
      <c r="BV84">
        <f>[1]!bottom("000300.SH",A84,125,"5","20","1","1",1)</f>
        <v>0.82757885763000871</v>
      </c>
      <c r="BW84">
        <f>[1]!atr("000300.SH",A84,14,"1","3",3)</f>
        <v>297.05599999999959</v>
      </c>
      <c r="BX84">
        <f>[1]!std("000300.SH",A84,26,"1",1)</f>
        <v>1.4879315880772412</v>
      </c>
      <c r="BY84">
        <f>[1]!vhf("000300.SH",A84,28,"1",1)</f>
        <v>0.37278170805012162</v>
      </c>
      <c r="BZ84">
        <f>[1]!volati("000300.SH",A84,10,"1",1)</f>
        <v>25.827952097563962</v>
      </c>
      <c r="CA84" s="2">
        <f>[1]!s_mq_close("000300.SH",A84,3)</f>
        <v>2581.3510000000001</v>
      </c>
    </row>
    <row r="85" spans="1:79" x14ac:dyDescent="0.25">
      <c r="A85" s="1">
        <v>40847</v>
      </c>
      <c r="B85">
        <f>[1]!s_mq_open("000300.SH",A85,1)</f>
        <v>2588.3490000000002</v>
      </c>
      <c r="C85">
        <f>[1]!s_mq_close("000300.SH",A85,1)</f>
        <v>2695.3069999999998</v>
      </c>
      <c r="D85">
        <f>[1]!s_mq_high("000300.SH",A85,1)</f>
        <v>2729.1390000000001</v>
      </c>
      <c r="E85">
        <f>[1]!s_mq_low("000300.SH",A85,1)</f>
        <v>2500.4859999999999</v>
      </c>
      <c r="F85">
        <f t="shared" si="6"/>
        <v>1.054393746747444</v>
      </c>
      <c r="G85">
        <f t="shared" si="7"/>
        <v>0.96605442310909373</v>
      </c>
      <c r="H85">
        <f t="shared" si="8"/>
        <v>1.0413228664295269</v>
      </c>
      <c r="I85">
        <f t="shared" si="8"/>
        <v>1.0125521879325807</v>
      </c>
      <c r="J85">
        <f t="shared" si="9"/>
        <v>0.92771843801095755</v>
      </c>
      <c r="K85">
        <f t="shared" si="10"/>
        <v>1.0914434233984915</v>
      </c>
      <c r="L85">
        <f>[1]!s_mq_volume("000300.SH",A85,1)</f>
        <v>76267971700</v>
      </c>
      <c r="M85">
        <f>[1]!s_mq_amount("000300.SH",A85,1)</f>
        <v>754469272397</v>
      </c>
      <c r="N85">
        <f>[1]!s_mq_pctchange("000016.SH",A85)</f>
        <v>6.3849327128513655</v>
      </c>
      <c r="O85">
        <f>[1]!s_mq_pctchange("000906.SH",A85)</f>
        <v>4.2300231055732995</v>
      </c>
      <c r="P85">
        <f>[1]!s_mq_pctchange("000905.SH",A85)</f>
        <v>3.6956275986380627</v>
      </c>
      <c r="Q85">
        <f>[1]!s_val_pe_ttm("000300.SH",A85)</f>
        <v>11.458000183105469</v>
      </c>
      <c r="R85">
        <f>[1]!s_val_pb_lf("000300.SH",A85)</f>
        <v>1.8944000005722046</v>
      </c>
      <c r="S85">
        <v>50.4</v>
      </c>
      <c r="T85">
        <v>13.2</v>
      </c>
      <c r="U85">
        <v>32.338099999999997</v>
      </c>
      <c r="V85">
        <v>5</v>
      </c>
      <c r="W85">
        <f>[1]!dmi("000300.SH",A85,14,6,1,3,2)</f>
        <v>6.2685731119396859</v>
      </c>
      <c r="X85">
        <f>[1]!expma("000300.SH",A85,12,3,2)</f>
        <v>2731.8409172998718</v>
      </c>
      <c r="Y85">
        <f>[1]!ma("000300.SH",A85,5,3,1)</f>
        <v>2667.7758000000003</v>
      </c>
      <c r="Z85">
        <f>[1]!macd("000300.SH",A85,26,12,9,1,3,1)</f>
        <v>-14.142782032547984</v>
      </c>
      <c r="AA85">
        <f>[1]!bbi("000300.SH",A85,3,"6","12","24","1",1)</f>
        <v>2646.3342083333337</v>
      </c>
      <c r="AB85">
        <f>[1]!dma("000300.SH",A85,"10","50",10,"1","1",1)</f>
        <v>-103.82405999999992</v>
      </c>
      <c r="AC85">
        <f>[1]!mtm("000300.SH",A85,"6",6,"1","1",3)</f>
        <v>-497.41600000000017</v>
      </c>
      <c r="AD85">
        <f>[1]!priceosc("000300.SH",A85,"26","12","1",1)</f>
        <v>-0.3826695524909221</v>
      </c>
      <c r="AE85">
        <f>[1]!sar("000300.SH",A85,4,"2","20","1",1)</f>
        <v>2563.42884</v>
      </c>
      <c r="AF85">
        <f>[1]!trix("000300.SH",A85,12,"20","1","1",1)</f>
        <v>-0.13732210909275994</v>
      </c>
      <c r="AG85">
        <f>[1]!s_techind_b3612("000300.SH",A85,1,1)</f>
        <v>34.675999999999931</v>
      </c>
      <c r="AH85">
        <f>[1]!bias("000300.SH",A85,12,1,1)</f>
        <v>2.8743784188157755</v>
      </c>
      <c r="AI85">
        <f>[1]!kdj("000300.SH",A85,9,3,3,1,1,1)</f>
        <v>77.728766309407746</v>
      </c>
      <c r="AJ85">
        <f>[1]!slowkd("000300.SH",A85,9,"3","3","5","1","1",1)</f>
        <v>83.215301052909766</v>
      </c>
      <c r="AK85">
        <f>[1]!rsi("000300.SH",A85,6,1,1)</f>
        <v>67.416626583508176</v>
      </c>
      <c r="AL85">
        <f>[1]!cci("000300.SH",A85,14,"1",1)</f>
        <v>102.90994532781617</v>
      </c>
      <c r="AM85">
        <f>[1]!dpo("000300.SH",A85,20,"6","1","1",1)</f>
        <v>78.379909090908768</v>
      </c>
      <c r="AN85">
        <f>[1]!roc("000300.SH",A85,"12",6,"1","1",1)</f>
        <v>1.2283477697183947</v>
      </c>
      <c r="AO85">
        <f>[1]!vrsi("000300.SH",A85,6,1)</f>
        <v>59.213805327983792</v>
      </c>
      <c r="AP85">
        <f>[1]!si("000300.SH",A85,"1",1)</f>
        <v>-54.283989777867205</v>
      </c>
      <c r="AQ85">
        <f>[1]!srdm("000300.SH",A85,30,"1","1",1)</f>
        <v>5.7895661912875755E-2</v>
      </c>
      <c r="AR85">
        <f>[1]!vroc("000300.SH",A85,12,1)</f>
        <v>-16.580703129094609</v>
      </c>
      <c r="AS85">
        <f>[1]!wr("000300.SH",A85,14,"1",1)</f>
        <v>14.796219599130692</v>
      </c>
      <c r="AT85">
        <f>[1]!arbr("000300.SH",A85,26,"1","1",1)</f>
        <v>208.17876598360056</v>
      </c>
      <c r="AU85">
        <f>[1]!cr("000300.SH",A85,26,"1",1)</f>
        <v>91.007676288282795</v>
      </c>
      <c r="AV85">
        <f>[1]!psy("000300.SH",A85,12,"6","1","1",1)</f>
        <v>58.333333333333336</v>
      </c>
      <c r="AW85">
        <f>[1]!vr("000300.SH",A85,26,1)</f>
        <v>1.0021307819008254</v>
      </c>
      <c r="AX85">
        <f>[1]!wad("000300.SH",A85,30,"1","1",1)</f>
        <v>9035.2519999999986</v>
      </c>
      <c r="AY85">
        <f>[1]!mfi("000300.SH",A85,14,"1",1)</f>
        <v>56.96367528265219</v>
      </c>
      <c r="AZ85">
        <f>[1]!obv("000300.SH",A85,"1","1",1)</f>
        <v>16832232744.76</v>
      </c>
      <c r="BA85">
        <f>[1]!pvt("000300.SH",A85,"1",1)</f>
        <v>18836614009.110191</v>
      </c>
      <c r="BB85">
        <f>[1]!sobv("000300.SH",A85,1)</f>
        <v>1330670399394</v>
      </c>
      <c r="BC85">
        <f>[1]!wvad("000300.SH",A85,24,"6","1","1",1)</f>
        <v>52402509.050200216</v>
      </c>
      <c r="BD85">
        <f>[1]!bbiboll("000300.SH",A85,10,"3","1","1",1)</f>
        <v>2646.3342083333337</v>
      </c>
      <c r="BE85">
        <f>[1]!boll("000300.SH",A85,26,"2",1,1,1)</f>
        <v>2630.0242692307697</v>
      </c>
      <c r="BF85">
        <f>[1]!cdp("000300.SH",A85,"1","1",1)</f>
        <v>2709.1372499999998</v>
      </c>
      <c r="BG85">
        <f>[1]!env("000300.SH",A85,"14","1","1",1)</f>
        <v>2782.2985242857139</v>
      </c>
      <c r="BH85">
        <f>[1]!mike("000300.SH",A85,12,"1","1",1)</f>
        <v>2889.9246666666668</v>
      </c>
      <c r="BI85">
        <f>[1]!volumeratio("000300.SH",A85,5,1)</f>
        <v>0.84611207539358002</v>
      </c>
      <c r="BJ85">
        <f>[1]!vma("000300.SH",A85,5,1)</f>
        <v>60387244.600000001</v>
      </c>
      <c r="BK85">
        <f>[1]!vmacd("000300.SH",A85,"12","26",9,"1",1)</f>
        <v>4981112.3007481955</v>
      </c>
      <c r="BL85">
        <f>[1]!vosc("000300.SH",A85,"12","26",1)</f>
        <v>6.4737006842881222</v>
      </c>
      <c r="BM85">
        <f>[1]!tapi("000300.SH",A85,6,"1",1)</f>
        <v>21279246.058948647</v>
      </c>
      <c r="BN85">
        <f>[1]!vstd("000300.SH",A85,10,1)</f>
        <v>15077585.232775278</v>
      </c>
      <c r="BO85">
        <f>[1]!adtm("000300.SH",A85,23,"8","1","1",1)</f>
        <v>0.46990624886142746</v>
      </c>
      <c r="BP85">
        <f>[1]!mi("000300.SH",A85,12,"1","1",1)</f>
        <v>32.705999999999676</v>
      </c>
      <c r="BQ85">
        <f>[1]!s_techind_rc("000300.SH",A85,50,1)</f>
        <v>93.737908056890177</v>
      </c>
      <c r="BR85">
        <f>[1]!srmi("000300.SH",A85,9,"1",1)</f>
        <v>3.8250930227985147E-2</v>
      </c>
      <c r="BS85">
        <f>[1]!pwmi("000300.SH",A85,7,"1","1",1)</f>
        <v>0.8571428571428571</v>
      </c>
      <c r="BT85">
        <f>[1]!prdstrong("000300.SH",A85,20,"1","1",1)</f>
        <v>0</v>
      </c>
      <c r="BU85">
        <f>[1]!prdweak("000300.SH",A85,20,"1","1",1)</f>
        <v>0.2</v>
      </c>
      <c r="BV85">
        <f>[1]!bottom("000300.SH",A85,125,"5","20","1","1",1)</f>
        <v>0.80686849142596417</v>
      </c>
      <c r="BW85">
        <f>[1]!atr("000300.SH",A85,14,"1","3",3)</f>
        <v>228.65300000000025</v>
      </c>
      <c r="BX85">
        <f>[1]!std("000300.SH",A85,26,"1",1)</f>
        <v>1.7439536239760398</v>
      </c>
      <c r="BY85">
        <f>[1]!vhf("000300.SH",A85,28,"1",1)</f>
        <v>0.28145473293065509</v>
      </c>
      <c r="BZ85">
        <f>[1]!volati("000300.SH",A85,10,"1",1)</f>
        <v>-13.494124416242382</v>
      </c>
      <c r="CA85" s="2">
        <f>[1]!s_mq_close("000300.SH",A85,3)</f>
        <v>2695.3069999999998</v>
      </c>
    </row>
    <row r="86" spans="1:79" x14ac:dyDescent="0.25">
      <c r="A86" s="1">
        <v>40877</v>
      </c>
      <c r="B86">
        <f>[1]!s_mq_open("000300.SH",A86,1)</f>
        <v>2672.5079999999998</v>
      </c>
      <c r="C86">
        <f>[1]!s_mq_close("000300.SH",A86,1)</f>
        <v>2521.52</v>
      </c>
      <c r="D86">
        <f>[1]!s_mq_high("000300.SH",A86,1)</f>
        <v>2781.99</v>
      </c>
      <c r="E86">
        <f>[1]!s_mq_low("000300.SH",A86,1)</f>
        <v>2507.1840000000002</v>
      </c>
      <c r="F86">
        <f t="shared" si="6"/>
        <v>1.0409660139464503</v>
      </c>
      <c r="G86">
        <f t="shared" si="7"/>
        <v>0.93813900650624815</v>
      </c>
      <c r="H86">
        <f t="shared" si="8"/>
        <v>0.94350325611747476</v>
      </c>
      <c r="I86">
        <f t="shared" si="8"/>
        <v>1.1032988038960627</v>
      </c>
      <c r="J86">
        <f t="shared" si="9"/>
        <v>0.9943145404359276</v>
      </c>
      <c r="K86">
        <f t="shared" si="10"/>
        <v>1.1096074320831657</v>
      </c>
      <c r="L86">
        <f>[1]!s_mq_volume("000300.SH",A86,1)</f>
        <v>95390850700</v>
      </c>
      <c r="M86">
        <f>[1]!s_mq_amount("000300.SH",A86,1)</f>
        <v>1008919247595</v>
      </c>
      <c r="N86">
        <f>[1]!s_mq_pctchange("000016.SH",A86)</f>
        <v>-7.215363848461898</v>
      </c>
      <c r="O86">
        <f>[1]!s_mq_pctchange("000906.SH",A86)</f>
        <v>-5.946407955904065</v>
      </c>
      <c r="P86">
        <f>[1]!s_mq_pctchange("000905.SH",A86)</f>
        <v>-4.4862155513804458</v>
      </c>
      <c r="Q86">
        <f>[1]!s_val_pe_ttm("000300.SH",A86)</f>
        <v>10.849399566650391</v>
      </c>
      <c r="R86">
        <f>[1]!s_val_pb_lf("000300.SH",A86)</f>
        <v>1.7930999994277954</v>
      </c>
      <c r="S86">
        <v>49</v>
      </c>
      <c r="T86">
        <v>12.4</v>
      </c>
      <c r="U86">
        <v>31.784600000000001</v>
      </c>
      <c r="V86">
        <v>2.72</v>
      </c>
      <c r="W86">
        <f>[1]!dmi("000300.SH",A86,14,6,1,3,2)</f>
        <v>7.4494147228215599</v>
      </c>
      <c r="X86">
        <f>[1]!expma("000300.SH",A86,12,3,2)</f>
        <v>2666.5693138691995</v>
      </c>
      <c r="Y86">
        <f>[1]!ma("000300.SH",A86,5,3,1)</f>
        <v>2572.4595999999997</v>
      </c>
      <c r="Z86">
        <f>[1]!macd("000300.SH",A86,26,12,9,1,3,1)</f>
        <v>-32.32033629818261</v>
      </c>
      <c r="AA86">
        <f>[1]!bbi("000300.SH",A86,3,"6","12","24","1",1)</f>
        <v>2605.95359375</v>
      </c>
      <c r="AB86">
        <f>[1]!dma("000300.SH",A86,"10","50",10,"1","1",1)</f>
        <v>-56.618020000000797</v>
      </c>
      <c r="AC86">
        <f>[1]!mtm("000300.SH",A86,"6",6,"1","1",3)</f>
        <v>-480.03600000000006</v>
      </c>
      <c r="AD86">
        <f>[1]!priceosc("000300.SH",A86,"26","12","1",1)</f>
        <v>-2.1322089180521542</v>
      </c>
      <c r="AE86">
        <f>[1]!sar("000300.SH",A86,4,"2","20","1",1)</f>
        <v>2647.9045747635614</v>
      </c>
      <c r="AF86">
        <f>[1]!trix("000300.SH",A86,12,"20","1","1",1)</f>
        <v>-0.14231592906704055</v>
      </c>
      <c r="AG86">
        <f>[1]!s_techind_b3612("000300.SH",A86,1,1)</f>
        <v>-6.5814999999997781</v>
      </c>
      <c r="AH86">
        <f>[1]!bias("000300.SH",A86,12,1,1)</f>
        <v>-3.4787287887671705</v>
      </c>
      <c r="AI86">
        <f>[1]!kdj("000300.SH",A86,9,3,3,1,1,1)</f>
        <v>16.720667900832922</v>
      </c>
      <c r="AJ86">
        <f>[1]!slowkd("000300.SH",A86,9,"3","3","5","1","1",1)</f>
        <v>15.751881641591174</v>
      </c>
      <c r="AK86">
        <f>[1]!rsi("000300.SH",A86,6,1,1)</f>
        <v>24.765878399995238</v>
      </c>
      <c r="AL86">
        <f>[1]!cci("000300.SH",A86,14,"1",1)</f>
        <v>-105.75549042407874</v>
      </c>
      <c r="AM86">
        <f>[1]!dpo("000300.SH",A86,20,"6","1","1",1)</f>
        <v>-78.852636363636066</v>
      </c>
      <c r="AN86">
        <f>[1]!roc("000300.SH",A86,"12",6,"1","1",1)</f>
        <v>-8.3148649459402044</v>
      </c>
      <c r="AO86">
        <f>[1]!vrsi("000300.SH",A86,6,1)</f>
        <v>74.444771473133301</v>
      </c>
      <c r="AP86">
        <f>[1]!si("000300.SH",A86,"1",1)</f>
        <v>-1693.674294212477</v>
      </c>
      <c r="AQ86">
        <f>[1]!srdm("000300.SH",A86,30,"1","1",1)</f>
        <v>-0.87818681656223063</v>
      </c>
      <c r="AR86">
        <f>[1]!vroc("000300.SH",A86,12,1)</f>
        <v>-8.7049275976131764</v>
      </c>
      <c r="AS86">
        <f>[1]!wr("000300.SH",A86,14,"1",1)</f>
        <v>94.191648063139993</v>
      </c>
      <c r="AT86">
        <f>[1]!arbr("000300.SH",A86,26,"1","1",1)</f>
        <v>185.29108792741903</v>
      </c>
      <c r="AU86">
        <f>[1]!cr("000300.SH",A86,26,"1",1)</f>
        <v>85.381075199577666</v>
      </c>
      <c r="AV86">
        <f>[1]!psy("000300.SH",A86,12,"6","1","1",1)</f>
        <v>41.666666666666671</v>
      </c>
      <c r="AW86">
        <f>[1]!vr("000300.SH",A86,26,1)</f>
        <v>0.6570158756672293</v>
      </c>
      <c r="AX86">
        <f>[1]!wad("000300.SH",A86,30,"1","1",1)</f>
        <v>8920.3359999999993</v>
      </c>
      <c r="AY86">
        <f>[1]!mfi("000300.SH",A86,14,"1",1)</f>
        <v>60.626273598582536</v>
      </c>
      <c r="AZ86">
        <f>[1]!obv("000300.SH",A86,"1","1",1)</f>
        <v>16825525091.76</v>
      </c>
      <c r="BA86">
        <f>[1]!pvt("000300.SH",A86,"1",1)</f>
        <v>18578245524.249535</v>
      </c>
      <c r="BB86">
        <f>[1]!sobv("000300.SH",A86,1)</f>
        <v>1301324266894</v>
      </c>
      <c r="BC86">
        <f>[1]!wvad("000300.SH",A86,24,"6","1","1",1)</f>
        <v>-100954017.56736314</v>
      </c>
      <c r="BD86">
        <f>[1]!bbiboll("000300.SH",A86,10,"3","1","1",1)</f>
        <v>2605.95359375</v>
      </c>
      <c r="BE86">
        <f>[1]!boll("000300.SH",A86,26,"2",1,1,1)</f>
        <v>2668.1000384615381</v>
      </c>
      <c r="BF86">
        <f>[1]!cdp("000300.SH",A86,"1","1",1)</f>
        <v>2601.6544999999996</v>
      </c>
      <c r="BG86">
        <f>[1]!env("000300.SH",A86,"14","1","1",1)</f>
        <v>2785.8296114285708</v>
      </c>
      <c r="BH86">
        <f>[1]!mike("000300.SH",A86,12,"1","1",1)</f>
        <v>2579.8853333333336</v>
      </c>
      <c r="BI86">
        <f>[1]!volumeratio("000300.SH",A86,5,1)</f>
        <v>1.5294446509697739</v>
      </c>
      <c r="BJ86">
        <f>[1]!vma("000300.SH",A86,5,1)</f>
        <v>30455765.199999999</v>
      </c>
      <c r="BK86">
        <f>[1]!vmacd("000300.SH",A86,"12","26",9,"1",1)</f>
        <v>-4639994.3182511711</v>
      </c>
      <c r="BL86">
        <f>[1]!vosc("000300.SH",A86,"12","26",1)</f>
        <v>-33.793833593250469</v>
      </c>
      <c r="BM86">
        <f>[1]!tapi("000300.SH",A86,6,"1",1)</f>
        <v>18194030.447661664</v>
      </c>
      <c r="BN86">
        <f>[1]!vstd("000300.SH",A86,10,1)</f>
        <v>6439814.2235209243</v>
      </c>
      <c r="BO86">
        <f>[1]!adtm("000300.SH",A86,23,"8","1","1",1)</f>
        <v>-0.21528393404421706</v>
      </c>
      <c r="BP86">
        <f>[1]!mi("000300.SH",A86,12,"1","1",1)</f>
        <v>-228.67500000000018</v>
      </c>
      <c r="BQ86">
        <f>[1]!s_techind_rc("000300.SH",A86,50,1)</f>
        <v>92.258337394643746</v>
      </c>
      <c r="BR86">
        <f>[1]!srmi("000300.SH",A86,9,"1",1)</f>
        <v>-5.2778400738988464E-2</v>
      </c>
      <c r="BS86">
        <f>[1]!pwmi("000300.SH",A86,7,"1","1",1)</f>
        <v>1</v>
      </c>
      <c r="BT86">
        <f>[1]!prdstrong("000300.SH",A86,20,"1","1",1)</f>
        <v>7.6923076923076927E-2</v>
      </c>
      <c r="BU86">
        <f>[1]!prdweak("000300.SH",A86,20,"1","1",1)</f>
        <v>0.2857142857142857</v>
      </c>
      <c r="BV86">
        <f>[1]!bottom("000300.SH",A86,125,"5","20","1","1",1)</f>
        <v>0.83855339669936768</v>
      </c>
      <c r="BW86">
        <f>[1]!atr("000300.SH",A86,14,"1","3",3)</f>
        <v>274.80599999999959</v>
      </c>
      <c r="BX86">
        <f>[1]!std("000300.SH",A86,26,"1",1)</f>
        <v>1.3247560328479235</v>
      </c>
      <c r="BY86">
        <f>[1]!vhf("000300.SH",A86,28,"1",1)</f>
        <v>0.31167577875196373</v>
      </c>
      <c r="BZ86">
        <f>[1]!volati("000300.SH",A86,10,"1",1)</f>
        <v>1.494027763966892</v>
      </c>
      <c r="CA86" s="2">
        <f>[1]!s_mq_close("000300.SH",A86,3)</f>
        <v>2521.52</v>
      </c>
    </row>
    <row r="87" spans="1:79" x14ac:dyDescent="0.25">
      <c r="A87" s="1">
        <v>40908</v>
      </c>
      <c r="B87">
        <f>[1]!s_mq_open("000300.SH",A87,1)</f>
        <v>2596.1529999999998</v>
      </c>
      <c r="C87">
        <f>[1]!s_mq_close("000300.SH",A87,1)</f>
        <v>2345.7420000000002</v>
      </c>
      <c r="D87">
        <f>[1]!s_mq_high("000300.SH",A87,1)</f>
        <v>2630.6640000000002</v>
      </c>
      <c r="E87">
        <f>[1]!s_mq_low("000300.SH",A87,1)</f>
        <v>2267.114</v>
      </c>
      <c r="F87">
        <f t="shared" si="6"/>
        <v>1.013293130258502</v>
      </c>
      <c r="G87">
        <f t="shared" si="7"/>
        <v>0.87325901054367761</v>
      </c>
      <c r="H87">
        <f t="shared" si="8"/>
        <v>0.90354536115552531</v>
      </c>
      <c r="I87">
        <f t="shared" si="8"/>
        <v>1.1214634857541879</v>
      </c>
      <c r="J87">
        <f t="shared" si="9"/>
        <v>0.96648054219091439</v>
      </c>
      <c r="K87">
        <f t="shared" si="10"/>
        <v>1.1603580587478177</v>
      </c>
      <c r="L87">
        <f>[1]!s_mq_volume("000300.SH",A87,1)</f>
        <v>71362936100</v>
      </c>
      <c r="M87">
        <f>[1]!s_mq_amount("000300.SH",A87,1)</f>
        <v>677139263093</v>
      </c>
      <c r="N87">
        <f>[1]!s_mq_pctchange("000016.SH",A87)</f>
        <v>-2.7144822907620436</v>
      </c>
      <c r="O87">
        <f>[1]!s_mq_pctchange("000906.SH",A87)</f>
        <v>-8.9184555577854532</v>
      </c>
      <c r="P87">
        <f>[1]!s_mq_pctchange("000905.SH",A87)</f>
        <v>-14.481031387387555</v>
      </c>
      <c r="Q87">
        <f>[1]!s_val_pe_ttm("000300.SH",A87)</f>
        <v>10.448599815368652</v>
      </c>
      <c r="R87">
        <f>[1]!s_val_pb_lf("000300.SH",A87)</f>
        <v>1.7181999683380127</v>
      </c>
      <c r="S87">
        <v>50.3</v>
      </c>
      <c r="T87">
        <v>12.8</v>
      </c>
      <c r="U87">
        <v>38.237699999999997</v>
      </c>
      <c r="V87">
        <v>1.69</v>
      </c>
      <c r="W87">
        <f>[1]!dmi("000300.SH",A87,14,6,1,3,2)</f>
        <v>7.954770944037044</v>
      </c>
      <c r="X87">
        <f>[1]!expma("000300.SH",A87,12,3,2)</f>
        <v>2534.3637022962089</v>
      </c>
      <c r="Y87">
        <f>[1]!ma("000300.SH",A87,5,3,1)</f>
        <v>2321.1536000000001</v>
      </c>
      <c r="Z87">
        <f>[1]!macd("000300.SH",A87,26,12,9,1,3,1)</f>
        <v>-69.420705994402852</v>
      </c>
      <c r="AA87">
        <f>[1]!bbi("000300.SH",A87,3,"6","12","24","1",1)</f>
        <v>2355.7894687500002</v>
      </c>
      <c r="AB87">
        <f>[1]!dma("000300.SH",A87,"10","50",10,"1","1",1)</f>
        <v>-214.17296000000033</v>
      </c>
      <c r="AC87">
        <f>[1]!mtm("000300.SH",A87,"6",6,"1","1",3)</f>
        <v>-698.34699999999975</v>
      </c>
      <c r="AD87">
        <f>[1]!priceosc("000300.SH",A87,"26","12","1",1)</f>
        <v>-4.0653167110318655</v>
      </c>
      <c r="AE87">
        <f>[1]!sar("000300.SH",A87,4,"2","20","1",1)</f>
        <v>2267.114</v>
      </c>
      <c r="AF87">
        <f>[1]!trix("000300.SH",A87,12,"20","1","1",1)</f>
        <v>-0.46361742782441717</v>
      </c>
      <c r="AG87">
        <f>[1]!s_techind_b3612("000300.SH",A87,1,1)</f>
        <v>-5.8108333333334485</v>
      </c>
      <c r="AH87">
        <f>[1]!bias("000300.SH",A87,12,1,1)</f>
        <v>3.9576699900285631E-2</v>
      </c>
      <c r="AI87">
        <f>[1]!kdj("000300.SH",A87,9,3,3,1,1,1)</f>
        <v>34.9345725360389</v>
      </c>
      <c r="AJ87">
        <f>[1]!slowkd("000300.SH",A87,9,"3","3","5","1","1",1)</f>
        <v>27.369691023284201</v>
      </c>
      <c r="AK87">
        <f>[1]!rsi("000300.SH",A87,6,1,1)</f>
        <v>46.63332660188923</v>
      </c>
      <c r="AL87">
        <f>[1]!cci("000300.SH",A87,14,"1",1)</f>
        <v>-42.619539744217974</v>
      </c>
      <c r="AM87">
        <f>[1]!dpo("000300.SH",A87,20,"6","1","1",1)</f>
        <v>0</v>
      </c>
      <c r="AN87">
        <f>[1]!roc("000300.SH",A87,"12",6,"1","1",1)</f>
        <v>-2.1580159167125408</v>
      </c>
      <c r="AO87">
        <f>[1]!vrsi("000300.SH",A87,6,1)</f>
        <v>53.269140049675237</v>
      </c>
      <c r="AP87">
        <f>[1]!si("000300.SH",A87,"1",1)</f>
        <v>636.72033929127315</v>
      </c>
      <c r="AQ87">
        <f>[1]!srdm("000300.SH",A87,30,"1","1",1)</f>
        <v>-0.18927244670514609</v>
      </c>
      <c r="AR87">
        <f>[1]!vroc("000300.SH",A87,12,1)</f>
        <v>0</v>
      </c>
      <c r="AS87">
        <f>[1]!wr("000300.SH",A87,14,"1",1)</f>
        <v>61.746017845501065</v>
      </c>
      <c r="AT87">
        <f>[1]!arbr("000300.SH",A87,26,"1","1",1)</f>
        <v>144.31359038751179</v>
      </c>
      <c r="AU87">
        <f>[1]!cr("000300.SH",A87,26,"1",1)</f>
        <v>46.636676071974783</v>
      </c>
      <c r="AV87">
        <f>[1]!psy("000300.SH",A87,12,"6","1","1",1)</f>
        <v>58.333333333333336</v>
      </c>
      <c r="AW87">
        <f>[1]!vr("000300.SH",A87,26,1)</f>
        <v>0.74114274722301288</v>
      </c>
      <c r="AX87">
        <f>[1]!wad("000300.SH",A87,30,"1","1",1)</f>
        <v>8747.5920000000078</v>
      </c>
      <c r="AY87">
        <f>[1]!mfi("000300.SH",A87,14,"1",1)</f>
        <v>52.850289972406664</v>
      </c>
      <c r="AZ87">
        <f>[1]!obv("000300.SH",A87,"1","1",1)</f>
        <v>16697026040.76</v>
      </c>
      <c r="BA87">
        <f>[1]!pvt("000300.SH",A87,"1",1)</f>
        <v>18455086881.726688</v>
      </c>
      <c r="BB87">
        <f>[1]!sobv("000300.SH",A87,1)</f>
        <v>1295092243394</v>
      </c>
      <c r="BC87">
        <f>[1]!wvad("000300.SH",A87,24,"6","1","1",1)</f>
        <v>-97118245.026902854</v>
      </c>
      <c r="BD87">
        <f>[1]!bbiboll("000300.SH",A87,10,"3","1","1",1)</f>
        <v>2355.7894687500002</v>
      </c>
      <c r="BE87">
        <f>[1]!boll("000300.SH",A87,26,"2",1,1,1)</f>
        <v>2440.1381153846155</v>
      </c>
      <c r="BF87">
        <f>[1]!cdp("000300.SH",A87,"1","1",1)</f>
        <v>2310.0204999999996</v>
      </c>
      <c r="BG87">
        <f>[1]!env("000300.SH",A87,"14","1","1",1)</f>
        <v>2495.3290400000001</v>
      </c>
      <c r="BH87">
        <f>[1]!mike("000300.SH",A87,12,"1","1",1)</f>
        <v>2408.5153333333333</v>
      </c>
      <c r="BI87">
        <f>[1]!volumeratio("000300.SH",A87,5,1)</f>
        <v>0</v>
      </c>
      <c r="BJ87">
        <f>[1]!vma("000300.SH",A87,5,1)</f>
        <v>31427272.800000001</v>
      </c>
      <c r="BK87">
        <f>[1]!vmacd("000300.SH",A87,"12","26",9,"1",1)</f>
        <v>-1166319.705373354</v>
      </c>
      <c r="BL87">
        <f>[1]!vosc("000300.SH",A87,"12","26",1)</f>
        <v>3.9597457843880024</v>
      </c>
      <c r="BM87">
        <f>[1]!tapi("000300.SH",A87,6,"1",1)</f>
        <v>14714194.845270362</v>
      </c>
      <c r="BN87">
        <f>[1]!vstd("000300.SH",A87,10,1)</f>
        <v>3169207.801078686</v>
      </c>
      <c r="BO87">
        <f>[1]!adtm("000300.SH",A87,23,"8","1","1",1)</f>
        <v>-0.25506814995287497</v>
      </c>
      <c r="BP87">
        <f>[1]!mi("000300.SH",A87,12,"1","1",1)</f>
        <v>-51.737999999999829</v>
      </c>
      <c r="BQ87">
        <f>[1]!s_techind_rc("000300.SH",A87,50,1)</f>
        <v>93.534970016472101</v>
      </c>
      <c r="BR87">
        <f>[1]!srmi("000300.SH",A87,9,"1",1)</f>
        <v>-1.6216184478495172E-2</v>
      </c>
      <c r="BS87">
        <f>[1]!pwmi("000300.SH",A87,7,"1","1",1)</f>
        <v>1</v>
      </c>
      <c r="BT87">
        <f>[1]!prdstrong("000300.SH",A87,20,"1","1",1)</f>
        <v>9.0909090909090912E-2</v>
      </c>
      <c r="BU87">
        <f>[1]!prdweak("000300.SH",A87,20,"1","1",1)</f>
        <v>0</v>
      </c>
      <c r="BV87">
        <f>[1]!bottom("000300.SH",A87,125,"5","20","1","1",1)</f>
        <v>0.72659817351598188</v>
      </c>
      <c r="BW87">
        <f>[1]!atr("000300.SH",A87,14,"1","3",3)</f>
        <v>363.55000000000018</v>
      </c>
      <c r="BX87">
        <f>[1]!std("000300.SH",A87,26,"1",1)</f>
        <v>1.3493921263631148</v>
      </c>
      <c r="BY87">
        <f>[1]!vhf("000300.SH",A87,28,"1",1)</f>
        <v>0.42222534431506314</v>
      </c>
      <c r="BZ87">
        <f>[1]!volati("000300.SH",A87,10,"1",1)</f>
        <v>-5.4000773831736995</v>
      </c>
      <c r="CA87" s="2">
        <f>[1]!s_mq_close("000300.SH",A87,3)</f>
        <v>2345.7420000000002</v>
      </c>
    </row>
    <row r="88" spans="1:79" x14ac:dyDescent="0.25">
      <c r="A88" s="1">
        <v>40939</v>
      </c>
      <c r="B88">
        <f>[1]!s_mq_open("000300.SH",A88,1)</f>
        <v>2361.4989999999998</v>
      </c>
      <c r="C88">
        <f>[1]!s_mq_close("000300.SH",A88,1)</f>
        <v>2464.2600000000002</v>
      </c>
      <c r="D88">
        <f>[1]!s_mq_high("000300.SH",A88,1)</f>
        <v>2510.34</v>
      </c>
      <c r="E88">
        <f>[1]!s_mq_low("000300.SH",A88,1)</f>
        <v>2254.567</v>
      </c>
      <c r="F88">
        <f t="shared" si="6"/>
        <v>1.0630281867576485</v>
      </c>
      <c r="G88">
        <f t="shared" si="7"/>
        <v>0.95471859187744745</v>
      </c>
      <c r="H88">
        <f t="shared" si="8"/>
        <v>1.0435151571099546</v>
      </c>
      <c r="I88">
        <f t="shared" si="8"/>
        <v>1.0186993255581798</v>
      </c>
      <c r="J88">
        <f t="shared" si="9"/>
        <v>0.91490630047154109</v>
      </c>
      <c r="K88">
        <f t="shared" si="10"/>
        <v>1.1134466174657929</v>
      </c>
      <c r="L88">
        <f>[1]!s_mq_volume("000300.SH",A88,1)</f>
        <v>74277262400</v>
      </c>
      <c r="M88">
        <f>[1]!s_mq_amount("000300.SH",A88,1)</f>
        <v>737817936505</v>
      </c>
      <c r="N88">
        <f>[1]!s_mq_pctchange("000016.SH",A88)</f>
        <v>7.856947242634682</v>
      </c>
      <c r="O88">
        <f>[1]!s_mq_pctchange("000906.SH",A88)</f>
        <v>4.0284693751869494</v>
      </c>
      <c r="P88">
        <f>[1]!s_mq_pctchange("000905.SH",A88)</f>
        <v>0.84851267687551246</v>
      </c>
      <c r="Q88">
        <f>[1]!s_val_pe_ttm("000300.SH",A88)</f>
        <v>10.984399795532227</v>
      </c>
      <c r="R88">
        <f>[1]!s_val_pb_lf("000300.SH",A88)</f>
        <v>1.8158999681472778</v>
      </c>
      <c r="S88">
        <v>50.5</v>
      </c>
      <c r="T88">
        <v>2.8</v>
      </c>
      <c r="U88">
        <v>29.538399999999999</v>
      </c>
      <c r="V88">
        <v>0.73</v>
      </c>
      <c r="W88">
        <f>[1]!dmi("000300.SH",A88,14,6,1,3,2)</f>
        <v>14.202188616497782</v>
      </c>
      <c r="X88">
        <f>[1]!expma("000300.SH",A88,12,3,2)</f>
        <v>2481.493077249354</v>
      </c>
      <c r="Y88">
        <f>[1]!ma("000300.SH",A88,5,3,1)</f>
        <v>2463.9209999999998</v>
      </c>
      <c r="Z88">
        <f>[1]!macd("000300.SH",A88,26,12,9,1,3,1)</f>
        <v>8.1213860859634224</v>
      </c>
      <c r="AA88">
        <f>[1]!bbi("000300.SH",A88,3,"6","12","24","1",1)</f>
        <v>2438.149364583333</v>
      </c>
      <c r="AB88">
        <f>[1]!dma("000300.SH",A88,"10","50",10,"1","1",1)</f>
        <v>-27.735520000000179</v>
      </c>
      <c r="AC88">
        <f>[1]!mtm("000300.SH",A88,"6",6,"1","1",3)</f>
        <v>-507.81899999999996</v>
      </c>
      <c r="AD88">
        <f>[1]!priceosc("000300.SH",A88,"26","12","1",1)</f>
        <v>2.2313538785328531</v>
      </c>
      <c r="AE88">
        <f>[1]!sar("000300.SH",A88,4,"2","20","1",1)</f>
        <v>2419.7328863554558</v>
      </c>
      <c r="AF88">
        <f>[1]!trix("000300.SH",A88,12,"20","1","1",1)</f>
        <v>5.4136056155710155E-2</v>
      </c>
      <c r="AG88">
        <f>[1]!s_techind_b3612("000300.SH",A88,1,1)</f>
        <v>12.987666666666883</v>
      </c>
      <c r="AH88">
        <f>[1]!bias("000300.SH",A88,12,1,1)</f>
        <v>1.2469127623285594</v>
      </c>
      <c r="AI88">
        <f>[1]!kdj("000300.SH",A88,9,3,3,1,1,1)</f>
        <v>79.085930535403051</v>
      </c>
      <c r="AJ88">
        <f>[1]!slowkd("000300.SH",A88,9,"3","3","5","1","1",1)</f>
        <v>85.103971973368687</v>
      </c>
      <c r="AK88">
        <f>[1]!rsi("000300.SH",A88,6,1,1)</f>
        <v>57.800108466291022</v>
      </c>
      <c r="AL88">
        <f>[1]!cci("000300.SH",A88,14,"1",1)</f>
        <v>67.779030681968663</v>
      </c>
      <c r="AM88">
        <f>[1]!dpo("000300.SH",A88,20,"6","1","1",1)</f>
        <v>24.40863636363656</v>
      </c>
      <c r="AN88">
        <f>[1]!roc("000300.SH",A88,"12",6,"1","1",1)</f>
        <v>7.581372748898656</v>
      </c>
      <c r="AO88">
        <f>[1]!vrsi("000300.SH",A88,6,1)</f>
        <v>50.129762669379673</v>
      </c>
      <c r="AP88">
        <f>[1]!si("000300.SH",A88,"1",1)</f>
        <v>-291.359152097768</v>
      </c>
      <c r="AQ88">
        <f>[1]!srdm("000300.SH",A88,30,"1","1",1)</f>
        <v>0.47611385957999747</v>
      </c>
      <c r="AR88">
        <f>[1]!vroc("000300.SH",A88,12,1)</f>
        <v>-12.777328964420342</v>
      </c>
      <c r="AS88">
        <f>[1]!wr("000300.SH",A88,14,"1",1)</f>
        <v>18.015975102923257</v>
      </c>
      <c r="AT88">
        <f>[1]!arbr("000300.SH",A88,26,"1","1",1)</f>
        <v>259.01448537945299</v>
      </c>
      <c r="AU88">
        <f>[1]!cr("000300.SH",A88,26,"1",1)</f>
        <v>124.27402751773444</v>
      </c>
      <c r="AV88">
        <f>[1]!psy("000300.SH",A88,12,"6","1","1",1)</f>
        <v>50</v>
      </c>
      <c r="AW88">
        <f>[1]!vr("000300.SH",A88,26,1)</f>
        <v>1.7131355336356584</v>
      </c>
      <c r="AX88">
        <f>[1]!wad("000300.SH",A88,30,"1","1",1)</f>
        <v>8843.2770000000037</v>
      </c>
      <c r="AY88">
        <f>[1]!mfi("000300.SH",A88,14,"1",1)</f>
        <v>42.926511173386928</v>
      </c>
      <c r="AZ88">
        <f>[1]!obv("000300.SH",A88,"1","1",1)</f>
        <v>16706521376.76</v>
      </c>
      <c r="BA88">
        <f>[1]!pvt("000300.SH",A88,"1",1)</f>
        <v>18984116873.638638</v>
      </c>
      <c r="BB88">
        <f>[1]!sobv("000300.SH",A88,1)</f>
        <v>1305466031994</v>
      </c>
      <c r="BC88">
        <f>[1]!wvad("000300.SH",A88,24,"6","1","1",1)</f>
        <v>102319397.47445998</v>
      </c>
      <c r="BD88">
        <f>[1]!bbiboll("000300.SH",A88,10,"3","1","1",1)</f>
        <v>2438.149364583333</v>
      </c>
      <c r="BE88">
        <f>[1]!boll("000300.SH",A88,26,"2",1,1,1)</f>
        <v>2379.6020769230763</v>
      </c>
      <c r="BF88">
        <f>[1]!cdp("000300.SH",A88,"1","1",1)</f>
        <v>2472.6782499999999</v>
      </c>
      <c r="BG88">
        <f>[1]!env("000300.SH",A88,"14","1","1",1)</f>
        <v>2557.1683042857139</v>
      </c>
      <c r="BH88">
        <f>[1]!mike("000300.SH",A88,12,"1","1",1)</f>
        <v>2651.5276666666664</v>
      </c>
      <c r="BI88">
        <f>[1]!volumeratio("000300.SH",A88,5,1)</f>
        <v>0.54481524626452205</v>
      </c>
      <c r="BJ88">
        <f>[1]!vma("000300.SH",A88,5,1)</f>
        <v>49651303.200000003</v>
      </c>
      <c r="BK88">
        <f>[1]!vmacd("000300.SH",A88,"12","26",9,"1",1)</f>
        <v>2679368.8898801231</v>
      </c>
      <c r="BL88">
        <f>[1]!vosc("000300.SH",A88,"12","26",1)</f>
        <v>18.886074609252681</v>
      </c>
      <c r="BM88">
        <f>[1]!tapi("000300.SH",A88,6,"1",1)</f>
        <v>14260660.167669162</v>
      </c>
      <c r="BN88">
        <f>[1]!vstd("000300.SH",A88,10,1)</f>
        <v>12208786.969918067</v>
      </c>
      <c r="BO88">
        <f>[1]!adtm("000300.SH",A88,23,"8","1","1",1)</f>
        <v>0.68213843427304999</v>
      </c>
      <c r="BP88">
        <f>[1]!mi("000300.SH",A88,12,"1","1",1)</f>
        <v>173.65900000000011</v>
      </c>
      <c r="BQ88">
        <f>[1]!s_techind_rc("000300.SH",A88,50,1)</f>
        <v>91.438151066307199</v>
      </c>
      <c r="BR88">
        <f>[1]!srmi("000300.SH",A88,9,"1",1)</f>
        <v>1.1627019876149449E-2</v>
      </c>
      <c r="BS88">
        <f>[1]!pwmi("000300.SH",A88,7,"1","1",1)</f>
        <v>1</v>
      </c>
      <c r="BT88">
        <f>[1]!prdstrong("000300.SH",A88,20,"1","1",1)</f>
        <v>0</v>
      </c>
      <c r="BU88">
        <f>[1]!prdweak("000300.SH",A88,20,"1","1",1)</f>
        <v>0</v>
      </c>
      <c r="BV88">
        <f>[1]!bottom("000300.SH",A88,125,"5","20","1","1",1)</f>
        <v>0.68042213085471914</v>
      </c>
      <c r="BW88">
        <f>[1]!atr("000300.SH",A88,14,"1","3",3)</f>
        <v>255.77300000000014</v>
      </c>
      <c r="BX88">
        <f>[1]!std("000300.SH",A88,26,"1",1)</f>
        <v>1.8099243431647916</v>
      </c>
      <c r="BY88">
        <f>[1]!vhf("000300.SH",A88,28,"1",1)</f>
        <v>0.24734730146039563</v>
      </c>
      <c r="BZ88">
        <f>[1]!volati("000300.SH",A88,10,"1",1)</f>
        <v>-8.6286917527770104</v>
      </c>
      <c r="CA88" s="2">
        <f>[1]!s_mq_close("000300.SH",A88,3)</f>
        <v>2464.2600000000002</v>
      </c>
    </row>
    <row r="89" spans="1:79" x14ac:dyDescent="0.25">
      <c r="A89" s="1">
        <v>40968</v>
      </c>
      <c r="B89">
        <f>[1]!s_mq_open("000300.SH",A89,1)</f>
        <v>2458.2330000000002</v>
      </c>
      <c r="C89">
        <f>[1]!s_mq_close("000300.SH",A89,1)</f>
        <v>2634.143</v>
      </c>
      <c r="D89">
        <f>[1]!s_mq_high("000300.SH",A89,1)</f>
        <v>2693.8429999999998</v>
      </c>
      <c r="E89">
        <f>[1]!s_mq_low("000300.SH",A89,1)</f>
        <v>2423.4499999999998</v>
      </c>
      <c r="F89">
        <f t="shared" si="6"/>
        <v>1.0958452677187229</v>
      </c>
      <c r="G89">
        <f t="shared" si="7"/>
        <v>0.98585040555553505</v>
      </c>
      <c r="H89">
        <f t="shared" si="8"/>
        <v>1.0715595307686456</v>
      </c>
      <c r="I89">
        <f t="shared" si="8"/>
        <v>1.022663917638488</v>
      </c>
      <c r="J89">
        <f t="shared" si="9"/>
        <v>0.92001459298147437</v>
      </c>
      <c r="K89">
        <f t="shared" si="10"/>
        <v>1.1115735831149807</v>
      </c>
      <c r="L89">
        <f>[1]!s_mq_volume("000300.SH",A89,1)</f>
        <v>120770574600</v>
      </c>
      <c r="M89">
        <f>[1]!s_mq_amount("000300.SH",A89,1)</f>
        <v>1250579511843</v>
      </c>
      <c r="N89">
        <f>[1]!s_mq_pctchange("000016.SH",A89)</f>
        <v>4.4741584265103329</v>
      </c>
      <c r="O89">
        <f>[1]!s_mq_pctchange("000906.SH",A89)</f>
        <v>8.1457989767009131</v>
      </c>
      <c r="P89">
        <f>[1]!s_mq_pctchange("000905.SH",A89)</f>
        <v>12.191553543579058</v>
      </c>
      <c r="Q89">
        <f>[1]!s_val_pe_ttm("000300.SH",A89)</f>
        <v>11.52869987487793</v>
      </c>
      <c r="R89">
        <f>[1]!s_val_pb_lf("000300.SH",A89)</f>
        <v>1.901900053024292</v>
      </c>
      <c r="S89">
        <v>51</v>
      </c>
      <c r="T89">
        <v>21.3</v>
      </c>
      <c r="U89">
        <v>28.6724</v>
      </c>
      <c r="V89">
        <v>0.03</v>
      </c>
      <c r="W89">
        <f>[1]!dmi("000300.SH",A89,14,6,1,3,2)</f>
        <v>21.458491895346874</v>
      </c>
      <c r="X89">
        <f>[1]!expma("000300.SH",A89,12,3,2)</f>
        <v>2540.9366549547153</v>
      </c>
      <c r="Y89">
        <f>[1]!ma("000300.SH",A89,5,3,1)</f>
        <v>2641.4903999999997</v>
      </c>
      <c r="Z89">
        <f>[1]!macd("000300.SH",A89,26,12,9,1,3,1)</f>
        <v>50.690315059669956</v>
      </c>
      <c r="AA89">
        <f>[1]!bbi("000300.SH",A89,3,"6","12","24","1",1)</f>
        <v>2603.5391979166666</v>
      </c>
      <c r="AB89">
        <f>[1]!dma("000300.SH",A89,"10","50",10,"1","1",1)</f>
        <v>146.33508000000029</v>
      </c>
      <c r="AC89">
        <f>[1]!mtm("000300.SH",A89,"6",6,"1","1",3)</f>
        <v>-212.63299999999981</v>
      </c>
      <c r="AD89">
        <f>[1]!priceosc("000300.SH",A89,"26","12","1",1)</f>
        <v>2.0840517245062911</v>
      </c>
      <c r="AE89">
        <f>[1]!sar("000300.SH",A89,4,"2","20","1",1)</f>
        <v>2596.0916816989493</v>
      </c>
      <c r="AF89">
        <f>[1]!trix("000300.SH",A89,12,"20","1","1",1)</f>
        <v>0.31239543358583144</v>
      </c>
      <c r="AG89">
        <f>[1]!s_techind_b3612("000300.SH",A89,1,1)</f>
        <v>16.904999999999745</v>
      </c>
      <c r="AH89">
        <f>[1]!bias("000300.SH",A89,12,1,1)</f>
        <v>1.79292081035365</v>
      </c>
      <c r="AI89">
        <f>[1]!kdj("000300.SH",A89,9,3,3,1,1,1)</f>
        <v>79.189299007052242</v>
      </c>
      <c r="AJ89">
        <f>[1]!slowkd("000300.SH",A89,9,"3","3","5","1","1",1)</f>
        <v>84.594127629181898</v>
      </c>
      <c r="AK89">
        <f>[1]!rsi("000300.SH",A89,6,1,1)</f>
        <v>66.857813907274831</v>
      </c>
      <c r="AL89">
        <f>[1]!cci("000300.SH",A89,14,"1",1)</f>
        <v>94.904189632381303</v>
      </c>
      <c r="AM89">
        <f>[1]!dpo("000300.SH",A89,20,"6","1","1",1)</f>
        <v>40.429000000000087</v>
      </c>
      <c r="AN89">
        <f>[1]!roc("000300.SH",A89,"12",6,"1","1",1)</f>
        <v>4.0348644006412293</v>
      </c>
      <c r="AO89">
        <f>[1]!vrsi("000300.SH",A89,6,1)</f>
        <v>55.196360660064478</v>
      </c>
      <c r="AP89">
        <f>[1]!si("000300.SH",A89,"1",1)</f>
        <v>-404.0307302432667</v>
      </c>
      <c r="AQ89">
        <f>[1]!srdm("000300.SH",A89,30,"1","1",1)</f>
        <v>0.72631233030211884</v>
      </c>
      <c r="AR89">
        <f>[1]!vroc("000300.SH",A89,12,1)</f>
        <v>13.881104803903188</v>
      </c>
      <c r="AS89">
        <f>[1]!wr("000300.SH",A89,14,"1",1)</f>
        <v>30.222033229049504</v>
      </c>
      <c r="AT89">
        <f>[1]!arbr("000300.SH",A89,26,"1","1",1)</f>
        <v>287.4852515512319</v>
      </c>
      <c r="AU89">
        <f>[1]!cr("000300.SH",A89,26,"1",1)</f>
        <v>211.00229338546632</v>
      </c>
      <c r="AV89">
        <f>[1]!psy("000300.SH",A89,12,"6","1","1",1)</f>
        <v>83.333333333333343</v>
      </c>
      <c r="AW89">
        <f>[1]!vr("000300.SH",A89,26,1)</f>
        <v>1.519873677119864</v>
      </c>
      <c r="AX89">
        <f>[1]!wad("000300.SH",A89,30,"1","1",1)</f>
        <v>9063.773000000001</v>
      </c>
      <c r="AY89">
        <f>[1]!mfi("000300.SH",A89,14,"1",1)</f>
        <v>50.0859242661938</v>
      </c>
      <c r="AZ89">
        <f>[1]!obv("000300.SH",A89,"1","1",1)</f>
        <v>17262958814.759998</v>
      </c>
      <c r="BA89">
        <f>[1]!pvt("000300.SH",A89,"1",1)</f>
        <v>19489063595.945686</v>
      </c>
      <c r="BB89">
        <f>[1]!sobv("000300.SH",A89,1)</f>
        <v>1332160154594</v>
      </c>
      <c r="BC89">
        <f>[1]!wvad("000300.SH",A89,24,"6","1","1",1)</f>
        <v>232545951.9252018</v>
      </c>
      <c r="BD89">
        <f>[1]!bbiboll("000300.SH",A89,10,"3","1","1",1)</f>
        <v>2603.5391979166666</v>
      </c>
      <c r="BE89">
        <f>[1]!boll("000300.SH",A89,26,"2",1,1,1)</f>
        <v>2533.8167692307693</v>
      </c>
      <c r="BF89">
        <f>[1]!cdp("000300.SH",A89,"1","1",1)</f>
        <v>2659.5545000000002</v>
      </c>
      <c r="BG89">
        <f>[1]!env("000300.SH",A89,"14","1","1",1)</f>
        <v>2734.6914257142867</v>
      </c>
      <c r="BH89">
        <f>[1]!mike("000300.SH",A89,12,"1","1",1)</f>
        <v>2781.8456666666675</v>
      </c>
      <c r="BI89">
        <f>[1]!volumeratio("000300.SH",A89,5,1)</f>
        <v>0.71772200975253586</v>
      </c>
      <c r="BJ89">
        <f>[1]!vma("000300.SH",A89,5,1)</f>
        <v>78920722</v>
      </c>
      <c r="BK89">
        <f>[1]!vmacd("000300.SH",A89,"12","26",9,"1",1)</f>
        <v>8160872.4716662886</v>
      </c>
      <c r="BL89">
        <f>[1]!vosc("000300.SH",A89,"12","26",1)</f>
        <v>12.381224052813137</v>
      </c>
      <c r="BM89">
        <f>[1]!tapi("000300.SH",A89,6,"1",1)</f>
        <v>26714255.074867602</v>
      </c>
      <c r="BN89">
        <f>[1]!vstd("000300.SH",A89,10,1)</f>
        <v>19007035.842081789</v>
      </c>
      <c r="BO89">
        <f>[1]!adtm("000300.SH",A89,23,"8","1","1",1)</f>
        <v>0.62735426220536095</v>
      </c>
      <c r="BP89">
        <f>[1]!mi("000300.SH",A89,12,"1","1",1)</f>
        <v>102.16199999999981</v>
      </c>
      <c r="BQ89">
        <f>[1]!s_techind_rc("000300.SH",A89,50,1)</f>
        <v>106.31438451591239</v>
      </c>
      <c r="BR89">
        <f>[1]!srmi("000300.SH",A89,9,"1",1)</f>
        <v>3.7229945375023284E-2</v>
      </c>
      <c r="BS89">
        <f>[1]!pwmi("000300.SH",A89,7,"1","1",1)</f>
        <v>1</v>
      </c>
      <c r="BT89">
        <f>[1]!prdstrong("000300.SH",A89,20,"1","1",1)</f>
        <v>0</v>
      </c>
      <c r="BU89">
        <f>[1]!prdweak("000300.SH",A89,20,"1","1",1)</f>
        <v>0</v>
      </c>
      <c r="BV89">
        <f>[1]!bottom("000300.SH",A89,125,"5","20","1","1",1)</f>
        <v>0.78111543658083771</v>
      </c>
      <c r="BW89">
        <f>[1]!atr("000300.SH",A89,14,"1","3",3)</f>
        <v>270.39300000000003</v>
      </c>
      <c r="BX89">
        <f>[1]!std("000300.SH",A89,26,"1",1)</f>
        <v>1.2229672837255947</v>
      </c>
      <c r="BY89">
        <f>[1]!vhf("000300.SH",A89,28,"1",1)</f>
        <v>0.4091729208721922</v>
      </c>
      <c r="BZ89">
        <f>[1]!volati("000300.SH",A89,10,"1",1)</f>
        <v>-21.160122157091585</v>
      </c>
      <c r="CA89" s="2">
        <f>[1]!s_mq_close("000300.SH",A89,3)</f>
        <v>2634.143</v>
      </c>
    </row>
    <row r="90" spans="1:79" x14ac:dyDescent="0.25">
      <c r="A90" s="1">
        <v>40999</v>
      </c>
      <c r="B90">
        <f>[1]!s_mq_open("000300.SH",A90,1)</f>
        <v>2622.7370000000001</v>
      </c>
      <c r="C90">
        <f>[1]!s_mq_close("000300.SH",A90,1)</f>
        <v>2454.8989999999999</v>
      </c>
      <c r="D90">
        <f>[1]!s_mq_high("000300.SH",A90,1)</f>
        <v>2705.7539999999999</v>
      </c>
      <c r="E90">
        <f>[1]!s_mq_low("000300.SH",A90,1)</f>
        <v>2429.732</v>
      </c>
      <c r="F90">
        <f t="shared" si="6"/>
        <v>1.0316528115476313</v>
      </c>
      <c r="G90">
        <f t="shared" si="7"/>
        <v>0.92641084485405889</v>
      </c>
      <c r="H90">
        <f t="shared" si="8"/>
        <v>0.93600654583360809</v>
      </c>
      <c r="I90">
        <f t="shared" si="8"/>
        <v>1.1021854666933344</v>
      </c>
      <c r="J90">
        <f t="shared" si="9"/>
        <v>0.98974825440883718</v>
      </c>
      <c r="K90">
        <f t="shared" si="10"/>
        <v>1.1136018293375565</v>
      </c>
      <c r="L90">
        <f>[1]!s_mq_volume("000300.SH",A90,1)</f>
        <v>123262985400</v>
      </c>
      <c r="M90">
        <f>[1]!s_mq_amount("000300.SH",A90,1)</f>
        <v>1377575724493</v>
      </c>
      <c r="N90">
        <f>[1]!s_mq_pctchange("000016.SH",A90)</f>
        <v>-6.4262668500506663</v>
      </c>
      <c r="O90">
        <f>[1]!s_mq_pctchange("000906.SH",A90)</f>
        <v>-6.9877517244909315</v>
      </c>
      <c r="P90">
        <f>[1]!s_mq_pctchange("000905.SH",A90)</f>
        <v>-7.5561991091256058</v>
      </c>
      <c r="Q90">
        <f>[1]!s_val_pe_ttm("000300.SH",A90)</f>
        <v>10.911999702453613</v>
      </c>
      <c r="R90">
        <f>[1]!s_val_pb_lf("000300.SH",A90)</f>
        <v>1.7249000072479248</v>
      </c>
      <c r="S90">
        <v>53.1</v>
      </c>
      <c r="T90">
        <v>11.9</v>
      </c>
      <c r="U90">
        <v>32.373699999999999</v>
      </c>
      <c r="V90">
        <v>-0.32</v>
      </c>
      <c r="W90">
        <f>[1]!dmi("000300.SH",A90,14,6,1,3,2)</f>
        <v>20.719498340383836</v>
      </c>
      <c r="X90">
        <f>[1]!expma("000300.SH",A90,12,3,2)</f>
        <v>2553.4686811210977</v>
      </c>
      <c r="Y90">
        <f>[1]!ma("000300.SH",A90,5,3,1)</f>
        <v>2495.1012000000001</v>
      </c>
      <c r="Z90">
        <f>[1]!macd("000300.SH",A90,26,12,9,1,3,1)</f>
        <v>-25.875326818459598</v>
      </c>
      <c r="AA90">
        <f>[1]!bbi("000300.SH",A90,3,"6","12","24","1",1)</f>
        <v>2528.1770416666668</v>
      </c>
      <c r="AB90">
        <f>[1]!dma("000300.SH",A90,"10","50",10,"1","1",1)</f>
        <v>-13.549680000000535</v>
      </c>
      <c r="AC90">
        <f>[1]!mtm("000300.SH",A90,"6",6,"1","1",3)</f>
        <v>-126.45200000000023</v>
      </c>
      <c r="AD90">
        <f>[1]!priceosc("000300.SH",A90,"26","12","1",1)</f>
        <v>-1.9810958212271543</v>
      </c>
      <c r="AE90">
        <f>[1]!sar("000300.SH",A90,4,"2","20","1",1)</f>
        <v>2591.5565879770511</v>
      </c>
      <c r="AF90">
        <f>[1]!trix("000300.SH",A90,12,"20","1","1",1)</f>
        <v>-0.1087853716380028</v>
      </c>
      <c r="AG90">
        <f>[1]!s_techind_b3612("000300.SH",A90,1,1)</f>
        <v>-47.100666666666257</v>
      </c>
      <c r="AH90">
        <f>[1]!bias("000300.SH",A90,12,1,1)</f>
        <v>-3.8033589226055402</v>
      </c>
      <c r="AI90">
        <f>[1]!kdj("000300.SH",A90,9,3,3,1,1,1)</f>
        <v>9.3452566970585877</v>
      </c>
      <c r="AJ90">
        <f>[1]!slowkd("000300.SH",A90,9,"3","3","5","1","1",1)</f>
        <v>6.3112041598112443</v>
      </c>
      <c r="AK90">
        <f>[1]!rsi("000300.SH",A90,6,1,1)</f>
        <v>19.84000331231228</v>
      </c>
      <c r="AL90">
        <f>[1]!cci("000300.SH",A90,14,"1",1)</f>
        <v>-156.33295357907909</v>
      </c>
      <c r="AM90">
        <f>[1]!dpo("000300.SH",A90,20,"6","1","1",1)</f>
        <v>0</v>
      </c>
      <c r="AN90">
        <f>[1]!roc("000300.SH",A90,"12",6,"1","1",1)</f>
        <v>-5.7658690279781446</v>
      </c>
      <c r="AO90">
        <f>[1]!vrsi("000300.SH",A90,6,1)</f>
        <v>59.170843215581435</v>
      </c>
      <c r="AP90">
        <f>[1]!si("000300.SH",A90,"1",1)</f>
        <v>-42.839504099074873</v>
      </c>
      <c r="AQ90">
        <f>[1]!srdm("000300.SH",A90,30,"1","1",1)</f>
        <v>-0.87201487502951358</v>
      </c>
      <c r="AR90">
        <f>[1]!vroc("000300.SH",A90,12,1)</f>
        <v>0</v>
      </c>
      <c r="AS90">
        <f>[1]!wr("000300.SH",A90,14,"1",1)</f>
        <v>90.882248516422635</v>
      </c>
      <c r="AT90">
        <f>[1]!arbr("000300.SH",A90,26,"1","1",1)</f>
        <v>158.13696999404709</v>
      </c>
      <c r="AU90">
        <f>[1]!cr("000300.SH",A90,26,"1",1)</f>
        <v>60.43470623110273</v>
      </c>
      <c r="AV90">
        <f>[1]!psy("000300.SH",A90,12,"6","1","1",1)</f>
        <v>50</v>
      </c>
      <c r="AW90">
        <f>[1]!vr("000300.SH",A90,26,1)</f>
        <v>0.78078894106762953</v>
      </c>
      <c r="AX90">
        <f>[1]!wad("000300.SH",A90,30,"1","1",1)</f>
        <v>8854.2900000000009</v>
      </c>
      <c r="AY90">
        <f>[1]!mfi("000300.SH",A90,14,"1",1)</f>
        <v>25.601536471916191</v>
      </c>
      <c r="AZ90">
        <f>[1]!obv("000300.SH",A90,"1","1",1)</f>
        <v>16986166084.76</v>
      </c>
      <c r="BA90">
        <f>[1]!pvt("000300.SH",A90,"1",1)</f>
        <v>18980462881.85918</v>
      </c>
      <c r="BB90">
        <f>[1]!sobv("000300.SH",A90,1)</f>
        <v>1312699807594</v>
      </c>
      <c r="BC90">
        <f>[1]!wvad("000300.SH",A90,24,"6","1","1",1)</f>
        <v>-148764247.91934317</v>
      </c>
      <c r="BD90">
        <f>[1]!bbiboll("000300.SH",A90,10,"3","1","1",1)</f>
        <v>2528.1770416666668</v>
      </c>
      <c r="BE90">
        <f>[1]!boll("000300.SH",A90,26,"2",1,1,1)</f>
        <v>2602.5159230769232</v>
      </c>
      <c r="BF90">
        <f>[1]!cdp("000300.SH",A90,"1","1",1)</f>
        <v>2448.1134999999999</v>
      </c>
      <c r="BG90">
        <f>[1]!env("000300.SH",A90,"14","1","1",1)</f>
        <v>2718.8764528571432</v>
      </c>
      <c r="BH90">
        <f>[1]!mike("000300.SH",A90,12,"1","1",1)</f>
        <v>2473.8440000000001</v>
      </c>
      <c r="BI90">
        <f>[1]!volumeratio("000300.SH",A90,5,1)</f>
        <v>0</v>
      </c>
      <c r="BJ90">
        <f>[1]!vma("000300.SH",A90,5,1)</f>
        <v>40184999</v>
      </c>
      <c r="BK90">
        <f>[1]!vmacd("000300.SH",A90,"12","26",9,"1",1)</f>
        <v>-5167411.7921343138</v>
      </c>
      <c r="BL90">
        <f>[1]!vosc("000300.SH",A90,"12","26",1)</f>
        <v>-21.049071148952038</v>
      </c>
      <c r="BM90">
        <f>[1]!tapi("000300.SH",A90,6,"1",1)</f>
        <v>17297128.534356732</v>
      </c>
      <c r="BN90">
        <f>[1]!vstd("000300.SH",A90,10,1)</f>
        <v>9619083.8063648567</v>
      </c>
      <c r="BO90">
        <f>[1]!adtm("000300.SH",A90,23,"8","1","1",1)</f>
        <v>-4.604476097861758E-2</v>
      </c>
      <c r="BP90">
        <f>[1]!mi("000300.SH",A90,12,"1","1",1)</f>
        <v>-150.20700000000033</v>
      </c>
      <c r="BQ90">
        <f>[1]!s_techind_rc("000300.SH",A90,50,1)</f>
        <v>102.52951342628054</v>
      </c>
      <c r="BR90">
        <f>[1]!srmi("000300.SH",A90,9,"1",1)</f>
        <v>-6.6582940844779115E-2</v>
      </c>
      <c r="BS90">
        <f>[1]!pwmi("000300.SH",A90,7,"1","1",1)</f>
        <v>1</v>
      </c>
      <c r="BT90">
        <f>[1]!prdstrong("000300.SH",A90,20,"1","1",1)</f>
        <v>0</v>
      </c>
      <c r="BU90">
        <f>[1]!prdweak("000300.SH",A90,20,"1","1",1)</f>
        <v>0</v>
      </c>
      <c r="BV90">
        <f>[1]!bottom("000300.SH",A90,125,"5","20","1","1",1)</f>
        <v>0.86035065315135539</v>
      </c>
      <c r="BW90">
        <f>[1]!atr("000300.SH",A90,14,"1","3",3)</f>
        <v>276.02199999999993</v>
      </c>
      <c r="BX90">
        <f>[1]!std("000300.SH",A90,26,"1",1)</f>
        <v>1.2369437568134871</v>
      </c>
      <c r="BY90">
        <f>[1]!vhf("000300.SH",A90,28,"1",1)</f>
        <v>0.33950513357569617</v>
      </c>
      <c r="BZ90">
        <f>[1]!volati("000300.SH",A90,10,"1",1)</f>
        <v>-17.581628676570528</v>
      </c>
      <c r="CA90" s="2">
        <f>[1]!s_mq_close("000300.SH",A90,3)</f>
        <v>2454.8989999999999</v>
      </c>
    </row>
    <row r="91" spans="1:79" x14ac:dyDescent="0.25">
      <c r="A91" s="1">
        <v>41029</v>
      </c>
      <c r="B91">
        <f>[1]!s_mq_open("000300.SH",A91,1)</f>
        <v>2449.2080000000001</v>
      </c>
      <c r="C91">
        <f>[1]!s_mq_close("000300.SH",A91,1)</f>
        <v>2626.1570000000002</v>
      </c>
      <c r="D91">
        <f>[1]!s_mq_high("000300.SH",A91,1)</f>
        <v>2643.768</v>
      </c>
      <c r="E91">
        <f>[1]!s_mq_low("000300.SH",A91,1)</f>
        <v>2441.2689999999998</v>
      </c>
      <c r="F91">
        <f t="shared" si="6"/>
        <v>1.0794379244229155</v>
      </c>
      <c r="G91">
        <f t="shared" si="7"/>
        <v>0.99675854398646402</v>
      </c>
      <c r="H91">
        <f t="shared" si="8"/>
        <v>1.0722474367224017</v>
      </c>
      <c r="I91">
        <f t="shared" si="8"/>
        <v>1.0067059966331029</v>
      </c>
      <c r="J91">
        <f t="shared" si="9"/>
        <v>0.92959750692742271</v>
      </c>
      <c r="K91">
        <f t="shared" si="10"/>
        <v>1.082948253551739</v>
      </c>
      <c r="L91">
        <f>[1]!s_mq_volume("000300.SH",A91,1)</f>
        <v>87020838100</v>
      </c>
      <c r="M91">
        <f>[1]!s_mq_amount("000300.SH",A91,1)</f>
        <v>928720927951</v>
      </c>
      <c r="N91">
        <f>[1]!s_mq_pctchange("000016.SH",A91)</f>
        <v>6.8542881147351187</v>
      </c>
      <c r="O91">
        <f>[1]!s_mq_pctchange("000906.SH",A91)</f>
        <v>7.0430479824267644</v>
      </c>
      <c r="P91">
        <f>[1]!s_mq_pctchange("000905.SH",A91)</f>
        <v>7.2517542442525951</v>
      </c>
      <c r="Q91">
        <f>[1]!s_val_pe_ttm("000300.SH",A91)</f>
        <v>11.379799842834473</v>
      </c>
      <c r="R91">
        <f>[1]!s_val_pb_lf("000300.SH",A91)</f>
        <v>1.7297999858856201</v>
      </c>
      <c r="S91">
        <v>53.3</v>
      </c>
      <c r="T91">
        <v>9.3000000000000007</v>
      </c>
      <c r="U91">
        <v>33.027999999999999</v>
      </c>
      <c r="V91">
        <v>-0.7</v>
      </c>
      <c r="W91">
        <f>[1]!dmi("000300.SH",A91,14,6,1,3,2)</f>
        <v>23.911272761123293</v>
      </c>
      <c r="X91">
        <f>[1]!expma("000300.SH",A91,12,3,2)</f>
        <v>2574.0398432930915</v>
      </c>
      <c r="Y91">
        <f>[1]!ma("000300.SH",A91,5,3,1)</f>
        <v>2618.9076</v>
      </c>
      <c r="Z91">
        <f>[1]!macd("000300.SH",A91,26,12,9,1,3,1)</f>
        <v>17.32634049892431</v>
      </c>
      <c r="AA91">
        <f>[1]!bbi("000300.SH",A91,3,"6","12","24","1",1)</f>
        <v>2600.9049895833332</v>
      </c>
      <c r="AB91">
        <f>[1]!dma("000300.SH",A91,"10","50",10,"1","1",1)</f>
        <v>16.389560000000074</v>
      </c>
      <c r="AC91">
        <f>[1]!mtm("000300.SH",A91,"6",6,"1","1",3)</f>
        <v>-69.149999999999636</v>
      </c>
      <c r="AD91">
        <f>[1]!priceosc("000300.SH",A91,"26","12","1",1)</f>
        <v>1.523635568665727</v>
      </c>
      <c r="AE91">
        <f>[1]!sar("000300.SH",A91,4,"2","20","1",1)</f>
        <v>2588.863671107144</v>
      </c>
      <c r="AF91">
        <f>[1]!trix("000300.SH",A91,12,"20","1","1",1)</f>
        <v>7.6847568305733194E-2</v>
      </c>
      <c r="AG91">
        <f>[1]!s_techind_b3612("000300.SH",A91,1,1)</f>
        <v>7.6485000000002401</v>
      </c>
      <c r="AH91">
        <f>[1]!bias("000300.SH",A91,12,1,1)</f>
        <v>1.0573509793017475</v>
      </c>
      <c r="AI91">
        <f>[1]!kdj("000300.SH",A91,9,3,3,1,1,1)</f>
        <v>84.177433545150322</v>
      </c>
      <c r="AJ91">
        <f>[1]!slowkd("000300.SH",A91,9,"3","3","5","1","1",1)</f>
        <v>82.197264110736043</v>
      </c>
      <c r="AK91">
        <f>[1]!rsi("000300.SH",A91,6,1,1)</f>
        <v>65.498291107411561</v>
      </c>
      <c r="AL91">
        <f>[1]!cci("000300.SH",A91,14,"1",1)</f>
        <v>97.845439818384918</v>
      </c>
      <c r="AM91">
        <f>[1]!dpo("000300.SH",A91,20,"6","1","1",1)</f>
        <v>0</v>
      </c>
      <c r="AN91">
        <f>[1]!roc("000300.SH",A91,"12",6,"1","1",1)</f>
        <v>4.2110906352131519</v>
      </c>
      <c r="AO91">
        <f>[1]!vrsi("000300.SH",A91,6,1)</f>
        <v>63.344070126416909</v>
      </c>
      <c r="AP91">
        <f>[1]!si("000300.SH",A91,"1",1)</f>
        <v>-52.294868794869672</v>
      </c>
      <c r="AQ91">
        <f>[1]!srdm("000300.SH",A91,30,"1","1",1)</f>
        <v>0.5661048891831818</v>
      </c>
      <c r="AR91">
        <f>[1]!vroc("000300.SH",A91,12,1)</f>
        <v>0</v>
      </c>
      <c r="AS91">
        <f>[1]!wr("000300.SH",A91,14,"1",1)</f>
        <v>9.5493981130028569</v>
      </c>
      <c r="AT91">
        <f>[1]!arbr("000300.SH",A91,26,"1","1",1)</f>
        <v>224.87827556005593</v>
      </c>
      <c r="AU91">
        <f>[1]!cr("000300.SH",A91,26,"1",1)</f>
        <v>97.599090368561875</v>
      </c>
      <c r="AV91">
        <f>[1]!psy("000300.SH",A91,12,"6","1","1",1)</f>
        <v>50</v>
      </c>
      <c r="AW91">
        <f>[1]!vr("000300.SH",A91,26,1)</f>
        <v>1.0508074199737119</v>
      </c>
      <c r="AX91">
        <f>[1]!wad("000300.SH",A91,30,"1","1",1)</f>
        <v>9083.2290000000012</v>
      </c>
      <c r="AY91">
        <f>[1]!mfi("000300.SH",A91,14,"1",1)</f>
        <v>44.602027610419832</v>
      </c>
      <c r="AZ91">
        <f>[1]!obv("000300.SH",A91,"1","1",1)</f>
        <v>17179349777.76</v>
      </c>
      <c r="BA91">
        <f>[1]!pvt("000300.SH",A91,"1",1)</f>
        <v>19406874548.247925</v>
      </c>
      <c r="BB91">
        <f>[1]!sobv("000300.SH",A91,1)</f>
        <v>1342620895094</v>
      </c>
      <c r="BC91">
        <f>[1]!wvad("000300.SH",A91,24,"6","1","1",1)</f>
        <v>131643351.42948866</v>
      </c>
      <c r="BD91">
        <f>[1]!bbiboll("000300.SH",A91,10,"3","1","1",1)</f>
        <v>2600.9049895833332</v>
      </c>
      <c r="BE91">
        <f>[1]!boll("000300.SH",A91,26,"2",1,1,1)</f>
        <v>2559.0854230769237</v>
      </c>
      <c r="BF91">
        <f>[1]!cdp("000300.SH",A91,"1","1",1)</f>
        <v>2630.95775</v>
      </c>
      <c r="BG91">
        <f>[1]!env("000300.SH",A91,"14","1","1",1)</f>
        <v>2742.6729228571426</v>
      </c>
      <c r="BH91">
        <f>[1]!mike("000300.SH",A91,12,"1","1",1)</f>
        <v>2741.8806666666669</v>
      </c>
      <c r="BI91">
        <f>[1]!volumeratio("000300.SH",A91,5,1)</f>
        <v>0</v>
      </c>
      <c r="BJ91">
        <f>[1]!vma("000300.SH",A91,5,1)</f>
        <v>59894360.399999999</v>
      </c>
      <c r="BK91">
        <f>[1]!vmacd("000300.SH",A91,"12","26",9,"1",1)</f>
        <v>1391078.3742274379</v>
      </c>
      <c r="BL91">
        <f>[1]!vosc("000300.SH",A91,"12","26",1)</f>
        <v>10.025484087414101</v>
      </c>
      <c r="BM91">
        <f>[1]!tapi("000300.SH",A91,6,"1",1)</f>
        <v>22261469.676369898</v>
      </c>
      <c r="BN91">
        <f>[1]!vstd("000300.SH",A91,10,1)</f>
        <v>10606698.64290463</v>
      </c>
      <c r="BO91">
        <f>[1]!adtm("000300.SH",A91,23,"8","1","1",1)</f>
        <v>0.4774370717451511</v>
      </c>
      <c r="BP91">
        <f>[1]!mi("000300.SH",A91,12,"1","1",1)</f>
        <v>106.12100000000009</v>
      </c>
      <c r="BQ91">
        <f>[1]!s_techind_rc("000300.SH",A91,50,1)</f>
        <v>104.12551886180881</v>
      </c>
      <c r="BR91">
        <f>[1]!srmi("000300.SH",A91,9,"1",1)</f>
        <v>1.9843825026455115E-2</v>
      </c>
      <c r="BS91">
        <f>[1]!pwmi("000300.SH",A91,7,"1","1",1)</f>
        <v>0.8571428571428571</v>
      </c>
      <c r="BT91">
        <f>[1]!prdstrong("000300.SH",A91,20,"1","1",1)</f>
        <v>0</v>
      </c>
      <c r="BU91">
        <f>[1]!prdweak("000300.SH",A91,20,"1","1",1)</f>
        <v>7.6923076923076927E-2</v>
      </c>
      <c r="BV91">
        <f>[1]!bottom("000300.SH",A91,125,"5","20","1","1",1)</f>
        <v>0.98452700972862262</v>
      </c>
      <c r="BW91">
        <f>[1]!atr("000300.SH",A91,14,"1","3",3)</f>
        <v>202.49900000000025</v>
      </c>
      <c r="BX91">
        <f>[1]!std("000300.SH",A91,26,"1",1)</f>
        <v>1.1978639157061328</v>
      </c>
      <c r="BY91">
        <f>[1]!vhf("000300.SH",A91,28,"1",1)</f>
        <v>0.30632788703442637</v>
      </c>
      <c r="BZ91">
        <f>[1]!volati("000300.SH",A91,10,"1",1)</f>
        <v>-14.53620933861438</v>
      </c>
      <c r="CA91" s="2">
        <f>[1]!s_mq_close("000300.SH",A91,3)</f>
        <v>2626.1570000000002</v>
      </c>
    </row>
    <row r="92" spans="1:79" x14ac:dyDescent="0.25">
      <c r="A92" s="1">
        <v>41060</v>
      </c>
      <c r="B92">
        <f>[1]!s_mq_open("000300.SH",A92,1)</f>
        <v>2660.6729999999998</v>
      </c>
      <c r="C92">
        <f>[1]!s_mq_close("000300.SH",A92,1)</f>
        <v>2632.0419999999999</v>
      </c>
      <c r="D92">
        <f>[1]!s_mq_high("000300.SH",A92,1)</f>
        <v>2717.8249999999998</v>
      </c>
      <c r="E92">
        <f>[1]!s_mq_low("000300.SH",A92,1)</f>
        <v>2545.3359999999998</v>
      </c>
      <c r="F92">
        <f t="shared" si="6"/>
        <v>1.0214802796134663</v>
      </c>
      <c r="G92">
        <f t="shared" si="7"/>
        <v>0.95665119313797675</v>
      </c>
      <c r="H92">
        <f t="shared" si="8"/>
        <v>0.9892391887315729</v>
      </c>
      <c r="I92">
        <f t="shared" si="8"/>
        <v>1.0325918051459664</v>
      </c>
      <c r="J92">
        <f t="shared" si="9"/>
        <v>0.96705751655938621</v>
      </c>
      <c r="K92">
        <f t="shared" si="10"/>
        <v>1.0677666917059281</v>
      </c>
      <c r="L92">
        <f>[1]!s_mq_volume("000300.SH",A92,1)</f>
        <v>114068556500</v>
      </c>
      <c r="M92">
        <f>[1]!s_mq_amount("000300.SH",A92,1)</f>
        <v>1305162499258</v>
      </c>
      <c r="N92">
        <f>[1]!s_mq_pctchange("000016.SH",A92)</f>
        <v>-0.98483327133200849</v>
      </c>
      <c r="O92">
        <f>[1]!s_mq_pctchange("000906.SH",A92)</f>
        <v>0.7609414338572984</v>
      </c>
      <c r="P92">
        <f>[1]!s_mq_pctchange("000905.SH",A92)</f>
        <v>2.4273884623801756</v>
      </c>
      <c r="Q92">
        <f>[1]!s_val_pe_ttm("000300.SH",A92)</f>
        <v>11.199299812316895</v>
      </c>
      <c r="R92">
        <f>[1]!s_val_pb_lf("000300.SH",A92)</f>
        <v>1.7094000577926636</v>
      </c>
      <c r="S92">
        <v>50.4</v>
      </c>
      <c r="T92">
        <v>9.6</v>
      </c>
      <c r="U92">
        <v>34.005699999999997</v>
      </c>
      <c r="V92">
        <v>-1.4</v>
      </c>
      <c r="W92">
        <f>[1]!dmi("000300.SH",A92,14,6,1,3,2)</f>
        <v>19.960548136254673</v>
      </c>
      <c r="X92">
        <f>[1]!expma("000300.SH",A92,12,3,2)</f>
        <v>2599.8808039909063</v>
      </c>
      <c r="Y92">
        <f>[1]!ma("000300.SH",A92,5,3,1)</f>
        <v>2622.5891999999999</v>
      </c>
      <c r="Z92">
        <f>[1]!macd("000300.SH",A92,26,12,9,1,3,1)</f>
        <v>3.7037327994812586</v>
      </c>
      <c r="AA92">
        <f>[1]!bbi("000300.SH",A92,3,"6","12","24","1",1)</f>
        <v>2626.0543645833332</v>
      </c>
      <c r="AB92">
        <f>[1]!dma("000300.SH",A92,"10","50",10,"1","1",1)</f>
        <v>15.491080000000693</v>
      </c>
      <c r="AC92">
        <f>[1]!mtm("000300.SH",A92,"6",6,"1","1",3)</f>
        <v>110.52199999999993</v>
      </c>
      <c r="AD92">
        <f>[1]!priceosc("000300.SH",A92,"26","12","1",1)</f>
        <v>-0.98990063056075739</v>
      </c>
      <c r="AE92">
        <f>[1]!sar("000300.SH",A92,4,"2","20","1",1)</f>
        <v>2555.8559134079997</v>
      </c>
      <c r="AF92">
        <f>[1]!trix("000300.SH",A92,12,"20","1","1",1)</f>
        <v>-8.9076072377549907E-3</v>
      </c>
      <c r="AG92">
        <f>[1]!s_techind_b3612("000300.SH",A92,1,1)</f>
        <v>23.68366666666634</v>
      </c>
      <c r="AH92">
        <f>[1]!bias("000300.SH",A92,12,1,1)</f>
        <v>0.9012345253059868</v>
      </c>
      <c r="AI92">
        <f>[1]!kdj("000300.SH",A92,9,3,3,1,1,1)</f>
        <v>71.799025276785613</v>
      </c>
      <c r="AJ92">
        <f>[1]!slowkd("000300.SH",A92,9,"3","3","5","1","1",1)</f>
        <v>77.207277457090882</v>
      </c>
      <c r="AK92">
        <f>[1]!rsi("000300.SH",A92,6,1,1)</f>
        <v>54.566054065590286</v>
      </c>
      <c r="AL92">
        <f>[1]!cci("000300.SH",A92,14,"1",1)</f>
        <v>83.544520570157331</v>
      </c>
      <c r="AM92">
        <f>[1]!dpo("000300.SH",A92,20,"6","1","1",1)</f>
        <v>20.42845454545477</v>
      </c>
      <c r="AN92">
        <f>[1]!roc("000300.SH",A92,"12",6,"1","1",1)</f>
        <v>0.56040902064436038</v>
      </c>
      <c r="AO92">
        <f>[1]!vrsi("000300.SH",A92,6,1)</f>
        <v>50.296873174856493</v>
      </c>
      <c r="AP92">
        <f>[1]!si("000300.SH",A92,"1",1)</f>
        <v>-142.80312647658116</v>
      </c>
      <c r="AQ92">
        <f>[1]!srdm("000300.SH",A92,30,"1","1",1)</f>
        <v>0.26571170764718999</v>
      </c>
      <c r="AR92">
        <f>[1]!vroc("000300.SH",A92,12,1)</f>
        <v>-3.6266134373622583</v>
      </c>
      <c r="AS92">
        <f>[1]!wr("000300.SH",A92,14,"1",1)</f>
        <v>23.213985246061441</v>
      </c>
      <c r="AT92">
        <f>[1]!arbr("000300.SH",A92,26,"1","1",1)</f>
        <v>241.62706054672887</v>
      </c>
      <c r="AU92">
        <f>[1]!cr("000300.SH",A92,26,"1",1)</f>
        <v>98.670786137841333</v>
      </c>
      <c r="AV92">
        <f>[1]!psy("000300.SH",A92,12,"6","1","1",1)</f>
        <v>50</v>
      </c>
      <c r="AW92">
        <f>[1]!vr("000300.SH",A92,26,1)</f>
        <v>1.1819147231538418</v>
      </c>
      <c r="AX92">
        <f>[1]!wad("000300.SH",A92,30,"1","1",1)</f>
        <v>9124.724000000002</v>
      </c>
      <c r="AY92">
        <f>[1]!mfi("000300.SH",A92,14,"1",1)</f>
        <v>47.217297343105052</v>
      </c>
      <c r="AZ92">
        <f>[1]!obv("000300.SH",A92,"1","1",1)</f>
        <v>17179906882.759998</v>
      </c>
      <c r="BA92">
        <f>[1]!pvt("000300.SH",A92,"1",1)</f>
        <v>19545912171.059162</v>
      </c>
      <c r="BB92">
        <f>[1]!sobv("000300.SH",A92,1)</f>
        <v>1351498099394</v>
      </c>
      <c r="BC92">
        <f>[1]!wvad("000300.SH",A92,24,"6","1","1",1)</f>
        <v>123182905.46011059</v>
      </c>
      <c r="BD92">
        <f>[1]!bbiboll("000300.SH",A92,10,"3","1","1",1)</f>
        <v>2626.0543645833332</v>
      </c>
      <c r="BE92">
        <f>[1]!boll("000300.SH",A92,26,"2",1,1,1)</f>
        <v>2634.3548846153844</v>
      </c>
      <c r="BF92">
        <f>[1]!cdp("000300.SH",A92,"1","1",1)</f>
        <v>2644.04925</v>
      </c>
      <c r="BG92">
        <f>[1]!env("000300.SH",A92,"14","1","1",1)</f>
        <v>2766.2444457142856</v>
      </c>
      <c r="BH92">
        <f>[1]!mike("000300.SH",A92,12,"1","1",1)</f>
        <v>2717.9046666666668</v>
      </c>
      <c r="BI92">
        <f>[1]!volumeratio("000300.SH",A92,5,1)</f>
        <v>0.84031059128194585</v>
      </c>
      <c r="BJ92">
        <f>[1]!vma("000300.SH",A92,5,1)</f>
        <v>52742164.200000003</v>
      </c>
      <c r="BK92">
        <f>[1]!vmacd("000300.SH",A92,"12","26",9,"1",1)</f>
        <v>-807254.14675236703</v>
      </c>
      <c r="BL92">
        <f>[1]!vosc("000300.SH",A92,"12","26",1)</f>
        <v>-13.437758963236288</v>
      </c>
      <c r="BM92">
        <f>[1]!tapi("000300.SH",A92,6,"1",1)</f>
        <v>21024503.225229889</v>
      </c>
      <c r="BN92">
        <f>[1]!vstd("000300.SH",A92,10,1)</f>
        <v>10205230.1141572</v>
      </c>
      <c r="BO92">
        <f>[1]!adtm("000300.SH",A92,23,"8","1","1",1)</f>
        <v>0.44492939666239079</v>
      </c>
      <c r="BP92">
        <f>[1]!mi("000300.SH",A92,12,"1","1",1)</f>
        <v>14.66800000000012</v>
      </c>
      <c r="BQ92">
        <f>[1]!s_techind_rc("000300.SH",A92,50,1)</f>
        <v>101.79830488415213</v>
      </c>
      <c r="BR92">
        <f>[1]!srmi("000300.SH",A92,9,"1",1)</f>
        <v>2.2061198111580211E-2</v>
      </c>
      <c r="BS92">
        <f>[1]!pwmi("000300.SH",A92,7,"1","1",1)</f>
        <v>1</v>
      </c>
      <c r="BT92">
        <f>[1]!prdstrong("000300.SH",A92,20,"1","1",1)</f>
        <v>0</v>
      </c>
      <c r="BU92">
        <f>[1]!prdweak("000300.SH",A92,20,"1","1",1)</f>
        <v>0.1</v>
      </c>
      <c r="BV92">
        <f>[1]!bottom("000300.SH",A92,125,"5","20","1","1",1)</f>
        <v>0.95331578144078155</v>
      </c>
      <c r="BW92">
        <f>[1]!atr("000300.SH",A92,14,"1","3",3)</f>
        <v>172.48900000000003</v>
      </c>
      <c r="BX92">
        <f>[1]!std("000300.SH",A92,26,"1",1)</f>
        <v>1.0531483270109607</v>
      </c>
      <c r="BY92">
        <f>[1]!vhf("000300.SH",A92,28,"1",1)</f>
        <v>0.23837023465483909</v>
      </c>
      <c r="BZ92">
        <f>[1]!volati("000300.SH",A92,10,"1",1)</f>
        <v>3.5592487019031656</v>
      </c>
      <c r="CA92" s="2">
        <f>[1]!s_mq_close("000300.SH",A92,3)</f>
        <v>2632.0419999999999</v>
      </c>
    </row>
    <row r="93" spans="1:79" x14ac:dyDescent="0.25">
      <c r="A93" s="1">
        <v>41090</v>
      </c>
      <c r="B93">
        <f>[1]!s_mq_open("000300.SH",A93,1)</f>
        <v>2633.6010000000001</v>
      </c>
      <c r="C93">
        <f>[1]!s_mq_close("000300.SH",A93,1)</f>
        <v>2461.6120000000001</v>
      </c>
      <c r="D93">
        <f>[1]!s_mq_high("000300.SH",A93,1)</f>
        <v>2653.857</v>
      </c>
      <c r="E93">
        <f>[1]!s_mq_low("000300.SH",A93,1)</f>
        <v>2417.4859999999999</v>
      </c>
      <c r="F93">
        <f t="shared" si="6"/>
        <v>1.0076913701050387</v>
      </c>
      <c r="G93">
        <f t="shared" si="7"/>
        <v>0.91793935375935831</v>
      </c>
      <c r="H93">
        <f t="shared" si="8"/>
        <v>0.9346943595480105</v>
      </c>
      <c r="I93">
        <f t="shared" si="8"/>
        <v>1.0780971980962069</v>
      </c>
      <c r="J93">
        <f t="shared" si="9"/>
        <v>0.98207434802885252</v>
      </c>
      <c r="K93">
        <f t="shared" si="10"/>
        <v>1.0977755403754148</v>
      </c>
      <c r="L93">
        <f>[1]!s_mq_volume("000300.SH",A93,1)</f>
        <v>75711619200</v>
      </c>
      <c r="M93">
        <f>[1]!s_mq_amount("000300.SH",A93,1)</f>
        <v>852508223937</v>
      </c>
      <c r="N93">
        <f>[1]!s_mq_pctchange("000016.SH",A93)</f>
        <v>-5.3051851580938276</v>
      </c>
      <c r="O93">
        <f>[1]!s_mq_pctchange("000906.SH",A93)</f>
        <v>-6.7365902779204951</v>
      </c>
      <c r="P93">
        <f>[1]!s_mq_pctchange("000905.SH",A93)</f>
        <v>-7.5295323707178614</v>
      </c>
      <c r="Q93">
        <f>[1]!s_val_pe_ttm("000300.SH",A93)</f>
        <v>10.536299705505371</v>
      </c>
      <c r="R93">
        <f>[1]!s_val_pb_lf("000300.SH",A93)</f>
        <v>1.6586999893188477</v>
      </c>
      <c r="S93">
        <v>50.2</v>
      </c>
      <c r="T93">
        <v>9.5</v>
      </c>
      <c r="U93">
        <v>34.135300000000001</v>
      </c>
      <c r="V93">
        <v>-2.08</v>
      </c>
      <c r="W93">
        <f>[1]!dmi("000300.SH",A93,14,6,1,3,2)</f>
        <v>16.72567127416988</v>
      </c>
      <c r="X93">
        <f>[1]!expma("000300.SH",A93,12,3,2)</f>
        <v>2556.7205925724461</v>
      </c>
      <c r="Y93">
        <f>[1]!ma("000300.SH",A93,5,3,1)</f>
        <v>2449.1938</v>
      </c>
      <c r="Z93">
        <f>[1]!macd("000300.SH",A93,26,12,9,1,3,1)</f>
        <v>-38.765793519738509</v>
      </c>
      <c r="AA93">
        <f>[1]!bbi("000300.SH",A93,3,"6","12","24","1",1)</f>
        <v>2491.6780937499998</v>
      </c>
      <c r="AB93">
        <f>[1]!dma("000300.SH",A93,"10","50",10,"1","1",1)</f>
        <v>-89.234800000000632</v>
      </c>
      <c r="AC93">
        <f>[1]!mtm("000300.SH",A93,"6",6,"1","1",3)</f>
        <v>115.86999999999989</v>
      </c>
      <c r="AD93">
        <f>[1]!priceosc("000300.SH",A93,"26","12","1",1)</f>
        <v>-1.5228189676192498</v>
      </c>
      <c r="AE93">
        <f>[1]!sar("000300.SH",A93,4,"2","20","1",1)</f>
        <v>2501.5983122856878</v>
      </c>
      <c r="AF93">
        <f>[1]!trix("000300.SH",A93,12,"20","1","1",1)</f>
        <v>-0.20736775814036759</v>
      </c>
      <c r="AG93">
        <f>[1]!s_techind_b3612("000300.SH",A93,1,1)</f>
        <v>-14.846999999999753</v>
      </c>
      <c r="AH93">
        <f>[1]!bias("000300.SH",A93,12,1,1)</f>
        <v>-2.0569329763758715</v>
      </c>
      <c r="AI93">
        <f>[1]!kdj("000300.SH",A93,9,3,3,1,1,1)</f>
        <v>16.036811818088136</v>
      </c>
      <c r="AJ93">
        <f>[1]!slowkd("000300.SH",A93,9,"3","3","5","1","1",1)</f>
        <v>8.4563685037174228</v>
      </c>
      <c r="AK93">
        <f>[1]!rsi("000300.SH",A93,6,1,1)</f>
        <v>36.758765495421336</v>
      </c>
      <c r="AL93">
        <f>[1]!cci("000300.SH",A93,14,"1",1)</f>
        <v>-99.997488925715089</v>
      </c>
      <c r="AM93">
        <f>[1]!dpo("000300.SH",A93,20,"6","1","1",1)</f>
        <v>0</v>
      </c>
      <c r="AN93">
        <f>[1]!roc("000300.SH",A93,"12",6,"1","1",1)</f>
        <v>-3.0929328574611623</v>
      </c>
      <c r="AO93">
        <f>[1]!vrsi("000300.SH",A93,6,1)</f>
        <v>60.100751786426123</v>
      </c>
      <c r="AP93">
        <f>[1]!si("000300.SH",A93,"1",1)</f>
        <v>421.85301326070044</v>
      </c>
      <c r="AQ93">
        <f>[1]!srdm("000300.SH",A93,30,"1","1",1)</f>
        <v>-0.78040476640817169</v>
      </c>
      <c r="AR93">
        <f>[1]!vroc("000300.SH",A93,12,1)</f>
        <v>0</v>
      </c>
      <c r="AS93">
        <f>[1]!wr("000300.SH",A93,14,"1",1)</f>
        <v>74.890173673548233</v>
      </c>
      <c r="AT93">
        <f>[1]!arbr("000300.SH",A93,26,"1","1",1)</f>
        <v>171.40208453571628</v>
      </c>
      <c r="AU93">
        <f>[1]!cr("000300.SH",A93,26,"1",1)</f>
        <v>51.801818092152018</v>
      </c>
      <c r="AV93">
        <f>[1]!psy("000300.SH",A93,12,"6","1","1",1)</f>
        <v>33.333333333333329</v>
      </c>
      <c r="AW93">
        <f>[1]!vr("000300.SH",A93,26,1)</f>
        <v>0.61709348648518458</v>
      </c>
      <c r="AX93">
        <f>[1]!wad("000300.SH",A93,30,"1","1",1)</f>
        <v>8868.3420000000042</v>
      </c>
      <c r="AY93">
        <f>[1]!mfi("000300.SH",A93,14,"1",1)</f>
        <v>45.147655795536544</v>
      </c>
      <c r="AZ93">
        <f>[1]!obv("000300.SH",A93,"1","1",1)</f>
        <v>16914347752.76</v>
      </c>
      <c r="BA93">
        <f>[1]!pvt("000300.SH",A93,"1",1)</f>
        <v>19282012388.824238</v>
      </c>
      <c r="BB93">
        <f>[1]!sobv("000300.SH",A93,1)</f>
        <v>1322450776794</v>
      </c>
      <c r="BC93">
        <f>[1]!wvad("000300.SH",A93,24,"6","1","1",1)</f>
        <v>-68456734.710811466</v>
      </c>
      <c r="BD93">
        <f>[1]!bbiboll("000300.SH",A93,10,"3","1","1",1)</f>
        <v>2491.6780937499998</v>
      </c>
      <c r="BE93">
        <f>[1]!boll("000300.SH",A93,26,"2",1,1,1)</f>
        <v>2551.5822307692306</v>
      </c>
      <c r="BF93">
        <f>[1]!cdp("000300.SH",A93,"1","1",1)</f>
        <v>2433.9717499999997</v>
      </c>
      <c r="BG93">
        <f>[1]!env("000300.SH",A93,"14","1","1",1)</f>
        <v>2669.5457942857147</v>
      </c>
      <c r="BH93">
        <f>[1]!mike("000300.SH",A93,12,"1","1",1)</f>
        <v>2477.1226666666662</v>
      </c>
      <c r="BI93">
        <f>[1]!volumeratio("000300.SH",A93,5,1)</f>
        <v>0</v>
      </c>
      <c r="BJ93">
        <f>[1]!vma("000300.SH",A93,5,1)</f>
        <v>34077270</v>
      </c>
      <c r="BK93">
        <f>[1]!vmacd("000300.SH",A93,"12","26",9,"1",1)</f>
        <v>-3735902.2823573304</v>
      </c>
      <c r="BL93">
        <f>[1]!vosc("000300.SH",A93,"12","26",1)</f>
        <v>-13.619957076167685</v>
      </c>
      <c r="BM93">
        <f>[1]!tapi("000300.SH",A93,6,"1",1)</f>
        <v>18412855.031677011</v>
      </c>
      <c r="BN93">
        <f>[1]!vstd("000300.SH",A93,10,1)</f>
        <v>4503743.0858580787</v>
      </c>
      <c r="BO93">
        <f>[1]!adtm("000300.SH",A93,23,"8","1","1",1)</f>
        <v>-0.209782967713527</v>
      </c>
      <c r="BP93">
        <f>[1]!mi("000300.SH",A93,12,"1","1",1)</f>
        <v>-78.565999999999804</v>
      </c>
      <c r="BQ93">
        <f>[1]!s_techind_rc("000300.SH",A93,50,1)</f>
        <v>96.84206550812921</v>
      </c>
      <c r="BR93">
        <f>[1]!srmi("000300.SH",A93,9,"1",1)</f>
        <v>-4.1448505366320179E-2</v>
      </c>
      <c r="BS93">
        <f>[1]!pwmi("000300.SH",A93,7,"1","1",1)</f>
        <v>1</v>
      </c>
      <c r="BT93">
        <f>[1]!prdstrong("000300.SH",A93,20,"1","1",1)</f>
        <v>0</v>
      </c>
      <c r="BU93">
        <f>[1]!prdweak("000300.SH",A93,20,"1","1",1)</f>
        <v>0.14285714285714285</v>
      </c>
      <c r="BV93">
        <f>[1]!bottom("000300.SH",A93,125,"5","20","1","1",1)</f>
        <v>0.94110576923076938</v>
      </c>
      <c r="BW93">
        <f>[1]!atr("000300.SH",A93,14,"1","3",3)</f>
        <v>236.37100000000009</v>
      </c>
      <c r="BX93">
        <f>[1]!std("000300.SH",A93,26,"1",1)</f>
        <v>1.1077985316946839</v>
      </c>
      <c r="BY93">
        <f>[1]!vhf("000300.SH",A93,28,"1",1)</f>
        <v>0.35976425353611702</v>
      </c>
      <c r="BZ93">
        <f>[1]!volati("000300.SH",A93,10,"1",1)</f>
        <v>1.2804099386009773</v>
      </c>
      <c r="CA93" s="2">
        <f>[1]!s_mq_close("000300.SH",A93,3)</f>
        <v>2461.6120000000001</v>
      </c>
    </row>
    <row r="94" spans="1:79" x14ac:dyDescent="0.25">
      <c r="A94" s="1">
        <v>41121</v>
      </c>
      <c r="B94">
        <f>[1]!s_mq_open("000300.SH",A94,1)</f>
        <v>2473.5450000000001</v>
      </c>
      <c r="C94">
        <f>[1]!s_mq_close("000300.SH",A94,1)</f>
        <v>2332.922</v>
      </c>
      <c r="D94">
        <f>[1]!s_mq_high("000300.SH",A94,1)</f>
        <v>2490.547</v>
      </c>
      <c r="E94">
        <f>[1]!s_mq_low("000300.SH",A94,1)</f>
        <v>2329.5050000000001</v>
      </c>
      <c r="F94">
        <f t="shared" si="6"/>
        <v>1.0068735357553633</v>
      </c>
      <c r="G94">
        <f t="shared" si="7"/>
        <v>0.94176778671906114</v>
      </c>
      <c r="H94">
        <f t="shared" si="8"/>
        <v>0.94314920488610476</v>
      </c>
      <c r="I94">
        <f t="shared" si="8"/>
        <v>1.0675654822578724</v>
      </c>
      <c r="J94">
        <f t="shared" si="9"/>
        <v>0.99853531322521716</v>
      </c>
      <c r="K94">
        <f t="shared" si="10"/>
        <v>1.0691314249164521</v>
      </c>
      <c r="L94">
        <f>[1]!s_mq_volume("000300.SH",A94,1)</f>
        <v>82893580400</v>
      </c>
      <c r="M94">
        <f>[1]!s_mq_amount("000300.SH",A94,1)</f>
        <v>889566535220</v>
      </c>
      <c r="N94">
        <f>[1]!s_mq_pctchange("000016.SH",A94)</f>
        <v>-4.5042414340354053</v>
      </c>
      <c r="O94">
        <f>[1]!s_mq_pctchange("000906.SH",A94)</f>
        <v>-6.141387969713441</v>
      </c>
      <c r="P94">
        <f>[1]!s_mq_pctchange("000905.SH",A94)</f>
        <v>-8.9823147165125619</v>
      </c>
      <c r="Q94">
        <f>[1]!s_val_pe_ttm("000300.SH",A94)</f>
        <v>10.211799621582031</v>
      </c>
      <c r="R94">
        <f>[1]!s_val_pb_lf("000300.SH",A94)</f>
        <v>1.6088999509811401</v>
      </c>
      <c r="S94">
        <v>50.1</v>
      </c>
      <c r="T94">
        <v>9.1999999999999993</v>
      </c>
      <c r="U94">
        <v>34.2682</v>
      </c>
      <c r="V94">
        <v>-2.87</v>
      </c>
      <c r="W94">
        <f>[1]!dmi("000300.SH",A94,14,6,1,3,2)</f>
        <v>9.3908352614281885</v>
      </c>
      <c r="X94">
        <f>[1]!expma("000300.SH",A94,12,3,2)</f>
        <v>2461.3097097073874</v>
      </c>
      <c r="Y94">
        <f>[1]!ma("000300.SH",A94,5,3,1)</f>
        <v>2345.0788000000002</v>
      </c>
      <c r="Z94">
        <f>[1]!macd("000300.SH",A94,26,12,9,1,3,1)</f>
        <v>-42.358507645878944</v>
      </c>
      <c r="AA94">
        <f>[1]!bbi("000300.SH",A94,3,"6","12","24","1",1)</f>
        <v>2369.1566874999999</v>
      </c>
      <c r="AB94">
        <f>[1]!dma("000300.SH",A94,"10","50",10,"1","1",1)</f>
        <v>-120.67476000000033</v>
      </c>
      <c r="AC94">
        <f>[1]!mtm("000300.SH",A94,"6",6,"1","1",3)</f>
        <v>-131.33800000000019</v>
      </c>
      <c r="AD94">
        <f>[1]!priceosc("000300.SH",A94,"26","12","1",1)</f>
        <v>-1.5676057029123329</v>
      </c>
      <c r="AE94">
        <f>[1]!sar("000300.SH",A94,4,"2","20","1",1)</f>
        <v>2370.5123713393386</v>
      </c>
      <c r="AF94">
        <f>[1]!trix("000300.SH",A94,12,"20","1","1",1)</f>
        <v>-0.24485572470217595</v>
      </c>
      <c r="AG94">
        <f>[1]!s_techind_b3612("000300.SH",A94,1,1)</f>
        <v>-10.956666666666933</v>
      </c>
      <c r="AH94">
        <f>[1]!bias("000300.SH",A94,12,1,1)</f>
        <v>-1.8332265522999733</v>
      </c>
      <c r="AI94">
        <f>[1]!kdj("000300.SH",A94,9,3,3,1,1,1)</f>
        <v>6.2481883992248584</v>
      </c>
      <c r="AJ94">
        <f>[1]!slowkd("000300.SH",A94,9,"3","3","5","1","1",1)</f>
        <v>4.5060674592372587</v>
      </c>
      <c r="AK94">
        <f>[1]!rsi("000300.SH",A94,6,1,1)</f>
        <v>21.761243689167276</v>
      </c>
      <c r="AL94">
        <f>[1]!cci("000300.SH",A94,14,"1",1)</f>
        <v>-106.85384265669626</v>
      </c>
      <c r="AM94">
        <f>[1]!dpo("000300.SH",A94,20,"6","1","1",1)</f>
        <v>-41.453454545454406</v>
      </c>
      <c r="AN94">
        <f>[1]!roc("000300.SH",A94,"12",6,"1","1",1)</f>
        <v>-4.8032895990546036</v>
      </c>
      <c r="AO94">
        <f>[1]!vrsi("000300.SH",A94,6,1)</f>
        <v>49.111477333479421</v>
      </c>
      <c r="AP94">
        <f>[1]!si("000300.SH",A94,"1",1)</f>
        <v>-228.68717635631714</v>
      </c>
      <c r="AQ94">
        <f>[1]!srdm("000300.SH",A94,30,"1","1",1)</f>
        <v>-0.71354914268983138</v>
      </c>
      <c r="AR94">
        <f>[1]!vroc("000300.SH",A94,12,1)</f>
        <v>-12.594964620532533</v>
      </c>
      <c r="AS94">
        <f>[1]!wr("000300.SH",A94,14,"1",1)</f>
        <v>97.532584756471877</v>
      </c>
      <c r="AT94">
        <f>[1]!arbr("000300.SH",A94,26,"1","1",1)</f>
        <v>234.300797987724</v>
      </c>
      <c r="AU94">
        <f>[1]!cr("000300.SH",A94,26,"1",1)</f>
        <v>58.942617320956636</v>
      </c>
      <c r="AV94">
        <f>[1]!psy("000300.SH",A94,12,"6","1","1",1)</f>
        <v>50</v>
      </c>
      <c r="AW94">
        <f>[1]!vr("000300.SH",A94,26,1)</f>
        <v>0.85291185981369289</v>
      </c>
      <c r="AX94">
        <f>[1]!wad("000300.SH",A94,30,"1","1",1)</f>
        <v>8805.5830000000042</v>
      </c>
      <c r="AY94">
        <f>[1]!mfi("000300.SH",A94,14,"1",1)</f>
        <v>49.644392410387603</v>
      </c>
      <c r="AZ94">
        <f>[1]!obv("000300.SH",A94,"1","1",1)</f>
        <v>16972226086.76</v>
      </c>
      <c r="BA94">
        <f>[1]!pvt("000300.SH",A94,"1",1)</f>
        <v>19113515215.533642</v>
      </c>
      <c r="BB94">
        <f>[1]!sobv("000300.SH",A94,1)</f>
        <v>1313918489594</v>
      </c>
      <c r="BC94">
        <f>[1]!wvad("000300.SH",A94,24,"6","1","1",1)</f>
        <v>-38012126.616610318</v>
      </c>
      <c r="BD94">
        <f>[1]!bbiboll("000300.SH",A94,10,"3","1","1",1)</f>
        <v>2369.1566874999999</v>
      </c>
      <c r="BE94">
        <f>[1]!boll("000300.SH",A94,26,"2",1,1,1)</f>
        <v>2413.7423846153843</v>
      </c>
      <c r="BF94">
        <f>[1]!cdp("000300.SH",A94,"1","1",1)</f>
        <v>2343.1535000000003</v>
      </c>
      <c r="BG94">
        <f>[1]!env("000300.SH",A94,"14","1","1",1)</f>
        <v>2530.1953928571434</v>
      </c>
      <c r="BH94">
        <f>[1]!mike("000300.SH",A94,12,"1","1",1)</f>
        <v>2345.4936666666672</v>
      </c>
      <c r="BI94">
        <f>[1]!volumeratio("000300.SH",A94,5,1)</f>
        <v>1.0837467643465171</v>
      </c>
      <c r="BJ94">
        <f>[1]!vma("000300.SH",A94,5,1)</f>
        <v>29977138.800000001</v>
      </c>
      <c r="BK94">
        <f>[1]!vmacd("000300.SH",A94,"12","26",9,"1",1)</f>
        <v>-2686817.9059756468</v>
      </c>
      <c r="BL94">
        <f>[1]!vosc("000300.SH",A94,"12","26",1)</f>
        <v>-6.6518136686339702</v>
      </c>
      <c r="BM94">
        <f>[1]!tapi("000300.SH",A94,6,"1",1)</f>
        <v>14829733.903806461</v>
      </c>
      <c r="BN94">
        <f>[1]!vstd("000300.SH",A94,10,1)</f>
        <v>6424586.8459431203</v>
      </c>
      <c r="BO94">
        <f>[1]!adtm("000300.SH",A94,23,"8","1","1",1)</f>
        <v>0.30605038701886911</v>
      </c>
      <c r="BP94">
        <f>[1]!mi("000300.SH",A94,12,"1","1",1)</f>
        <v>-117.71099999999979</v>
      </c>
      <c r="BQ94">
        <f>[1]!s_techind_rc("000300.SH",A94,50,1)</f>
        <v>90.170610973662562</v>
      </c>
      <c r="BR94">
        <f>[1]!srmi("000300.SH",A94,9,"1",1)</f>
        <v>-3.3720672566151758E-2</v>
      </c>
      <c r="BS94">
        <f>[1]!pwmi("000300.SH",A94,7,"1","1",1)</f>
        <v>1</v>
      </c>
      <c r="BT94">
        <f>[1]!prdstrong("000300.SH",A94,20,"1","1",1)</f>
        <v>0</v>
      </c>
      <c r="BU94">
        <f>[1]!prdweak("000300.SH",A94,20,"1","1",1)</f>
        <v>0</v>
      </c>
      <c r="BV94">
        <f>[1]!bottom("000300.SH",A94,125,"5","20","1","1",1)</f>
        <v>0.97172619047619047</v>
      </c>
      <c r="BW94">
        <f>[1]!atr("000300.SH",A94,14,"1","3",3)</f>
        <v>161.04199999999992</v>
      </c>
      <c r="BX94">
        <f>[1]!std("000300.SH",A94,26,"1",1)</f>
        <v>0.96419925026509945</v>
      </c>
      <c r="BY94">
        <f>[1]!vhf("000300.SH",A94,28,"1",1)</f>
        <v>0.32501146749486404</v>
      </c>
      <c r="BZ94">
        <f>[1]!volati("000300.SH",A94,10,"1",1)</f>
        <v>-21.648022553379086</v>
      </c>
      <c r="CA94" s="2">
        <f>[1]!s_mq_close("000300.SH",A94,3)</f>
        <v>2332.922</v>
      </c>
    </row>
    <row r="95" spans="1:79" x14ac:dyDescent="0.25">
      <c r="A95" s="1">
        <v>41152</v>
      </c>
      <c r="B95">
        <f>[1]!s_mq_open("000300.SH",A95,1)</f>
        <v>2332.1289999999999</v>
      </c>
      <c r="C95">
        <f>[1]!s_mq_close("000300.SH",A95,1)</f>
        <v>2204.8679999999999</v>
      </c>
      <c r="D95">
        <f>[1]!s_mq_high("000300.SH",A95,1)</f>
        <v>2413.4229999999998</v>
      </c>
      <c r="E95">
        <f>[1]!s_mq_low("000300.SH",A95,1)</f>
        <v>2188.7240000000002</v>
      </c>
      <c r="F95">
        <f t="shared" si="6"/>
        <v>1.0348582775652633</v>
      </c>
      <c r="G95">
        <f t="shared" si="7"/>
        <v>0.93850897613296702</v>
      </c>
      <c r="H95">
        <f t="shared" si="8"/>
        <v>0.94543140623867716</v>
      </c>
      <c r="I95">
        <f t="shared" si="8"/>
        <v>1.0945884288764678</v>
      </c>
      <c r="J95">
        <f t="shared" si="9"/>
        <v>0.99267801972725811</v>
      </c>
      <c r="K95">
        <f t="shared" si="10"/>
        <v>1.1026620990129408</v>
      </c>
      <c r="L95">
        <f>[1]!s_mq_volume("000300.SH",A95,1)</f>
        <v>76700498100</v>
      </c>
      <c r="M95">
        <f>[1]!s_mq_amount("000300.SH",A95,1)</f>
        <v>786791008740</v>
      </c>
      <c r="N95">
        <f>[1]!s_mq_pctchange("000016.SH",A95)</f>
        <v>-4.9443435045974375</v>
      </c>
      <c r="O95">
        <f>[1]!s_mq_pctchange("000906.SH",A95)</f>
        <v>-4.3410400249014653</v>
      </c>
      <c r="P95">
        <f>[1]!s_mq_pctchange("000905.SH",A95)</f>
        <v>-0.62332393852605472</v>
      </c>
      <c r="Q95">
        <f>[1]!s_val_pe_ttm("000300.SH",A95)</f>
        <v>9.8055000305175781</v>
      </c>
      <c r="R95">
        <f>[1]!s_val_pb_lf("000300.SH",A95)</f>
        <v>1.4802000522613525</v>
      </c>
      <c r="S95">
        <v>49.2</v>
      </c>
      <c r="T95">
        <v>8.9</v>
      </c>
      <c r="U95">
        <v>34.813899999999997</v>
      </c>
      <c r="V95">
        <v>-3.48</v>
      </c>
      <c r="W95">
        <f>[1]!dmi("000300.SH",A95,14,6,1,3,2)</f>
        <v>6.6367514014290387</v>
      </c>
      <c r="X95">
        <f>[1]!expma("000300.SH",A95,12,3,2)</f>
        <v>2377.3120753036987</v>
      </c>
      <c r="Y95">
        <f>[1]!ma("000300.SH",A95,5,3,1)</f>
        <v>2219.5333999999998</v>
      </c>
      <c r="Z95">
        <f>[1]!macd("000300.SH",A95,26,12,9,1,3,1)</f>
        <v>-47.605759241905162</v>
      </c>
      <c r="AA95">
        <f>[1]!bbi("000300.SH",A95,3,"6","12","24","1",1)</f>
        <v>2256.2247291666667</v>
      </c>
      <c r="AB95">
        <f>[1]!dma("000300.SH",A95,"10","50",10,"1","1",1)</f>
        <v>-111.2809599999996</v>
      </c>
      <c r="AC95">
        <f>[1]!mtm("000300.SH",A95,"6",6,"1","1",3)</f>
        <v>-429.27500000000009</v>
      </c>
      <c r="AD95">
        <f>[1]!priceosc("000300.SH",A95,"26","12","1",1)</f>
        <v>-2.246655836565485</v>
      </c>
      <c r="AE95">
        <f>[1]!sar("000300.SH",A95,4,"2","20","1",1)</f>
        <v>2286.1021503500251</v>
      </c>
      <c r="AF95">
        <f>[1]!trix("000300.SH",A95,12,"20","1","1",1)</f>
        <v>-0.26503536920242415</v>
      </c>
      <c r="AG95">
        <f>[1]!s_techind_b3612("000300.SH",A95,1,1)</f>
        <v>-18.539999999999964</v>
      </c>
      <c r="AH95">
        <f>[1]!bias("000300.SH",A95,12,1,1)</f>
        <v>-2.7970482920389492</v>
      </c>
      <c r="AI95">
        <f>[1]!kdj("000300.SH",A95,9,3,3,1,1,1)</f>
        <v>10.721054145192719</v>
      </c>
      <c r="AJ95">
        <f>[1]!slowkd("000300.SH",A95,9,"3","3","5","1","1",1)</f>
        <v>8.2576372093820805</v>
      </c>
      <c r="AK95">
        <f>[1]!rsi("000300.SH",A95,6,1,1)</f>
        <v>16.059352424886001</v>
      </c>
      <c r="AL95">
        <f>[1]!cci("000300.SH",A95,14,"1",1)</f>
        <v>-117.50781700719989</v>
      </c>
      <c r="AM95">
        <f>[1]!dpo("000300.SH",A95,20,"6","1","1",1)</f>
        <v>-58.77709090909093</v>
      </c>
      <c r="AN95">
        <f>[1]!roc("000300.SH",A95,"12",6,"1","1",1)</f>
        <v>-5.4360175243339848</v>
      </c>
      <c r="AO95">
        <f>[1]!vrsi("000300.SH",A95,6,1)</f>
        <v>41.176865085433498</v>
      </c>
      <c r="AP95">
        <f>[1]!si("000300.SH",A95,"1",1)</f>
        <v>2.0710860680863011E-3</v>
      </c>
      <c r="AQ95">
        <f>[1]!srdm("000300.SH",A95,30,"1","1",1)</f>
        <v>-0.76272239597357228</v>
      </c>
      <c r="AR95">
        <f>[1]!vroc("000300.SH",A95,12,1)</f>
        <v>-15.092097573277542</v>
      </c>
      <c r="AS95">
        <f>[1]!wr("000300.SH",A95,14,"1",1)</f>
        <v>90.454284751334953</v>
      </c>
      <c r="AT95">
        <f>[1]!arbr("000300.SH",A95,26,"1","1",1)</f>
        <v>161.85397090970673</v>
      </c>
      <c r="AU95">
        <f>[1]!cr("000300.SH",A95,26,"1",1)</f>
        <v>45.931530479800799</v>
      </c>
      <c r="AV95">
        <f>[1]!psy("000300.SH",A95,12,"6","1","1",1)</f>
        <v>33.333333333333329</v>
      </c>
      <c r="AW95">
        <f>[1]!vr("000300.SH",A95,26,1)</f>
        <v>0.78944170280651915</v>
      </c>
      <c r="AX95">
        <f>[1]!wad("000300.SH",A95,30,"1","1",1)</f>
        <v>8730.9320000000043</v>
      </c>
      <c r="AY95">
        <f>[1]!mfi("000300.SH",A95,14,"1",1)</f>
        <v>43.600931544683675</v>
      </c>
      <c r="AZ95">
        <f>[1]!obv("000300.SH",A95,"1","1",1)</f>
        <v>16914461729.76</v>
      </c>
      <c r="BA95">
        <f>[1]!pvt("000300.SH",A95,"1",1)</f>
        <v>18930903043.080448</v>
      </c>
      <c r="BB95">
        <f>[1]!sobv("000300.SH",A95,1)</f>
        <v>1313158632294</v>
      </c>
      <c r="BC95">
        <f>[1]!wvad("000300.SH",A95,24,"6","1","1",1)</f>
        <v>-66665416.432217404</v>
      </c>
      <c r="BD95">
        <f>[1]!bbiboll("000300.SH",A95,10,"3","1","1",1)</f>
        <v>2256.2247291666667</v>
      </c>
      <c r="BE95">
        <f>[1]!boll("000300.SH",A95,26,"2",1,1,1)</f>
        <v>2319.2750384615379</v>
      </c>
      <c r="BF95">
        <f>[1]!cdp("000300.SH",A95,"1","1",1)</f>
        <v>2208.6647499999999</v>
      </c>
      <c r="BG95">
        <f>[1]!env("000300.SH",A95,"14","1","1",1)</f>
        <v>2415.9214871428571</v>
      </c>
      <c r="BH95">
        <f>[1]!mike("000300.SH",A95,12,"1","1",1)</f>
        <v>2229.1806666666662</v>
      </c>
      <c r="BI95">
        <f>[1]!volumeratio("000300.SH",A95,5,1)</f>
        <v>0.77492914684537706</v>
      </c>
      <c r="BJ95">
        <f>[1]!vma("000300.SH",A95,5,1)</f>
        <v>32325350</v>
      </c>
      <c r="BK95">
        <f>[1]!vmacd("000300.SH",A95,"12","26",9,"1",1)</f>
        <v>-1317100.2616977072</v>
      </c>
      <c r="BL95">
        <f>[1]!vosc("000300.SH",A95,"12","26",1)</f>
        <v>-7.1280186113568593</v>
      </c>
      <c r="BM95">
        <f>[1]!tapi("000300.SH",A95,6,"1",1)</f>
        <v>11399580.081679221</v>
      </c>
      <c r="BN95">
        <f>[1]!vstd("000300.SH",A95,10,1)</f>
        <v>3645928.1630270714</v>
      </c>
      <c r="BO95">
        <f>[1]!adtm("000300.SH",A95,23,"8","1","1",1)</f>
        <v>-0.25254478827361243</v>
      </c>
      <c r="BP95">
        <f>[1]!mi("000300.SH",A95,12,"1","1",1)</f>
        <v>-126.74699999999984</v>
      </c>
      <c r="BQ95">
        <f>[1]!s_techind_rc("000300.SH",A95,50,1)</f>
        <v>87.766943915356549</v>
      </c>
      <c r="BR95">
        <f>[1]!srmi("000300.SH",A95,9,"1",1)</f>
        <v>-4.2106397287673784E-2</v>
      </c>
      <c r="BS95">
        <f>[1]!pwmi("000300.SH",A95,7,"1","1",1)</f>
        <v>0.8571428571428571</v>
      </c>
      <c r="BT95">
        <f>[1]!prdstrong("000300.SH",A95,20,"1","1",1)</f>
        <v>0</v>
      </c>
      <c r="BU95">
        <f>[1]!prdweak("000300.SH",A95,20,"1","1",1)</f>
        <v>0.25</v>
      </c>
      <c r="BV95">
        <f>[1]!bottom("000300.SH",A95,125,"5","20","1","1",1)</f>
        <v>0.82225063938618936</v>
      </c>
      <c r="BW95">
        <f>[1]!atr("000300.SH",A95,14,"1","3",3)</f>
        <v>224.69899999999961</v>
      </c>
      <c r="BX95">
        <f>[1]!std("000300.SH",A95,26,"1",1)</f>
        <v>0.86127290467865403</v>
      </c>
      <c r="BY95">
        <f>[1]!vhf("000300.SH",A95,28,"1",1)</f>
        <v>0.46260998707218481</v>
      </c>
      <c r="BZ95">
        <f>[1]!volati("000300.SH",A95,10,"1",1)</f>
        <v>2.1284359074146035</v>
      </c>
      <c r="CA95" s="2">
        <f>[1]!s_mq_close("000300.SH",A95,3)</f>
        <v>2204.8679999999999</v>
      </c>
    </row>
    <row r="96" spans="1:79" x14ac:dyDescent="0.25">
      <c r="A96" s="1">
        <v>41182</v>
      </c>
      <c r="B96">
        <f>[1]!s_mq_open("000300.SH",A96,1)</f>
        <v>2201.123</v>
      </c>
      <c r="C96">
        <f>[1]!s_mq_close("000300.SH",A96,1)</f>
        <v>2293.1060000000002</v>
      </c>
      <c r="D96">
        <f>[1]!s_mq_high("000300.SH",A96,1)</f>
        <v>2341.5219999999999</v>
      </c>
      <c r="E96">
        <f>[1]!s_mq_low("000300.SH",A96,1)</f>
        <v>2172.8789999999999</v>
      </c>
      <c r="F96">
        <f t="shared" si="6"/>
        <v>1.0637851678438688</v>
      </c>
      <c r="G96">
        <f t="shared" si="7"/>
        <v>0.98716836814662323</v>
      </c>
      <c r="H96">
        <f t="shared" si="8"/>
        <v>1.0417891230976188</v>
      </c>
      <c r="I96">
        <f t="shared" si="8"/>
        <v>1.0211137208659344</v>
      </c>
      <c r="J96">
        <f t="shared" si="9"/>
        <v>0.9475702387940198</v>
      </c>
      <c r="K96">
        <f t="shared" si="10"/>
        <v>1.0776126972555766</v>
      </c>
      <c r="L96">
        <f>[1]!s_mq_volume("000300.SH",A96,1)</f>
        <v>90016977000</v>
      </c>
      <c r="M96">
        <f>[1]!s_mq_amount("000300.SH",A96,1)</f>
        <v>823537392221</v>
      </c>
      <c r="N96">
        <f>[1]!s_mq_pctchange("000016.SH",A96)</f>
        <v>3.9900103081551785</v>
      </c>
      <c r="O96">
        <f>[1]!s_mq_pctchange("000906.SH",A96)</f>
        <v>3.4919540132611671</v>
      </c>
      <c r="P96">
        <f>[1]!s_mq_pctchange("000905.SH",A96)</f>
        <v>1.9191591017677867</v>
      </c>
      <c r="Q96">
        <f>[1]!s_val_pe_ttm("000300.SH",A96)</f>
        <v>10.028499603271484</v>
      </c>
      <c r="R96">
        <f>[1]!s_val_pb_lf("000300.SH",A96)</f>
        <v>1.5191999673843384</v>
      </c>
      <c r="S96">
        <v>49.8</v>
      </c>
      <c r="T96">
        <v>9.1999999999999993</v>
      </c>
      <c r="U96">
        <v>35.832099999999997</v>
      </c>
      <c r="V96">
        <v>-3.55</v>
      </c>
      <c r="W96">
        <f>[1]!dmi("000300.SH",A96,14,6,1,3,2)</f>
        <v>9.7985710523409306</v>
      </c>
      <c r="X96">
        <f>[1]!expma("000300.SH",A96,12,3,2)</f>
        <v>2328.7446420826109</v>
      </c>
      <c r="Y96">
        <f>[1]!ma("000300.SH",A96,5,3,1)</f>
        <v>2231.0767999999998</v>
      </c>
      <c r="Z96">
        <f>[1]!macd("000300.SH",A96,26,12,9,1,3,1)</f>
        <v>-17.267815981621425</v>
      </c>
      <c r="AA96">
        <f>[1]!bbi("000300.SH",A96,3,"6","12","24","1",1)</f>
        <v>2239.2186041666664</v>
      </c>
      <c r="AB96">
        <f>[1]!dma("000300.SH",A96,"10","50",10,"1","1",1)</f>
        <v>-66.562320000000454</v>
      </c>
      <c r="AC96">
        <f>[1]!mtm("000300.SH",A96,"6",6,"1","1",3)</f>
        <v>-161.79299999999967</v>
      </c>
      <c r="AD96">
        <f>[1]!priceosc("000300.SH",A96,"26","12","1",1)</f>
        <v>-0.19032417965149112</v>
      </c>
      <c r="AE96">
        <f>[1]!sar("000300.SH",A96,4,"2","20","1",1)</f>
        <v>2181.0830000000001</v>
      </c>
      <c r="AF96">
        <f>[1]!trix("000300.SH",A96,12,"20","1","1",1)</f>
        <v>-0.12210750081541483</v>
      </c>
      <c r="AG96">
        <f>[1]!s_techind_b3612("000300.SH",A96,1,1)</f>
        <v>17.496833333333143</v>
      </c>
      <c r="AH96">
        <f>[1]!bias("000300.SH",A96,12,1,1)</f>
        <v>2.2772738962186359</v>
      </c>
      <c r="AI96">
        <f>[1]!kdj("000300.SH",A96,9,3,3,1,1,1)</f>
        <v>52.499118219095692</v>
      </c>
      <c r="AJ96">
        <f>[1]!slowkd("000300.SH",A96,9,"3","3","5","1","1",1)</f>
        <v>33.672766191999642</v>
      </c>
      <c r="AK96">
        <f>[1]!rsi("000300.SH",A96,6,1,1)</f>
        <v>66.578364860193659</v>
      </c>
      <c r="AL96">
        <f>[1]!cci("000300.SH",A96,14,"1",1)</f>
        <v>36.184077089833337</v>
      </c>
      <c r="AM96">
        <f>[1]!dpo("000300.SH",A96,20,"6","1","1",1)</f>
        <v>0</v>
      </c>
      <c r="AN96">
        <f>[1]!roc("000300.SH",A96,"12",6,"1","1",1)</f>
        <v>-1.1622489139340861</v>
      </c>
      <c r="AO96">
        <f>[1]!vrsi("000300.SH",A96,6,1)</f>
        <v>47.961353123427806</v>
      </c>
      <c r="AP96">
        <f>[1]!si("000300.SH",A96,"1",1)</f>
        <v>772.92879401543814</v>
      </c>
      <c r="AQ96">
        <f>[1]!srdm("000300.SH",A96,30,"1","1",1)</f>
        <v>-0.3471002027400642</v>
      </c>
      <c r="AR96">
        <f>[1]!vroc("000300.SH",A96,12,1)</f>
        <v>0</v>
      </c>
      <c r="AS96">
        <f>[1]!wr("000300.SH",A96,14,"1",1)</f>
        <v>26.832281504652407</v>
      </c>
      <c r="AT96">
        <f>[1]!arbr("000300.SH",A96,26,"1","1",1)</f>
        <v>249.24440552682339</v>
      </c>
      <c r="AU96">
        <f>[1]!cr("000300.SH",A96,26,"1",1)</f>
        <v>90.646437786117843</v>
      </c>
      <c r="AV96">
        <f>[1]!psy("000300.SH",A96,12,"6","1","1",1)</f>
        <v>58.333333333333336</v>
      </c>
      <c r="AW96">
        <f>[1]!vr("000300.SH",A96,26,1)</f>
        <v>1.1410728905521998</v>
      </c>
      <c r="AX96">
        <f>[1]!wad("000300.SH",A96,30,"1","1",1)</f>
        <v>8868.711000000003</v>
      </c>
      <c r="AY96">
        <f>[1]!mfi("000300.SH",A96,14,"1",1)</f>
        <v>50.018003193643132</v>
      </c>
      <c r="AZ96">
        <f>[1]!obv("000300.SH",A96,"1","1",1)</f>
        <v>17138619631.76</v>
      </c>
      <c r="BA96">
        <f>[1]!pvt("000300.SH",A96,"1",1)</f>
        <v>19428994401.654312</v>
      </c>
      <c r="BB96">
        <f>[1]!sobv("000300.SH",A96,1)</f>
        <v>1325861324694</v>
      </c>
      <c r="BC96">
        <f>[1]!wvad("000300.SH",A96,24,"6","1","1",1)</f>
        <v>77940851.954751492</v>
      </c>
      <c r="BD96">
        <f>[1]!bbiboll("000300.SH",A96,10,"3","1","1",1)</f>
        <v>2239.2186041666664</v>
      </c>
      <c r="BE96">
        <f>[1]!boll("000300.SH",A96,26,"2",1,1,1)</f>
        <v>2246.3155769230771</v>
      </c>
      <c r="BF96">
        <f>[1]!cdp("000300.SH",A96,"1","1",1)</f>
        <v>2238.8742499999998</v>
      </c>
      <c r="BG96">
        <f>[1]!env("000300.SH",A96,"14","1","1",1)</f>
        <v>2387.7667514285708</v>
      </c>
      <c r="BH96">
        <f>[1]!mike("000300.SH",A96,12,"1","1",1)</f>
        <v>2376.7623333333331</v>
      </c>
      <c r="BI96">
        <f>[1]!volumeratio("000300.SH",A96,5,1)</f>
        <v>0</v>
      </c>
      <c r="BJ96">
        <f>[1]!vma("000300.SH",A96,5,1)</f>
        <v>40745211.200000003</v>
      </c>
      <c r="BK96">
        <f>[1]!vmacd("000300.SH",A96,"12","26",9,"1",1)</f>
        <v>1364024.8132129575</v>
      </c>
      <c r="BL96">
        <f>[1]!vosc("000300.SH",A96,"12","26",1)</f>
        <v>-3.8001577842186079E-2</v>
      </c>
      <c r="BM96">
        <f>[1]!tapi("000300.SH",A96,6,"1",1)</f>
        <v>26091589.825177155</v>
      </c>
      <c r="BN96">
        <f>[1]!vstd("000300.SH",A96,10,1)</f>
        <v>10370916.231567685</v>
      </c>
      <c r="BO96">
        <f>[1]!adtm("000300.SH",A96,23,"8","1","1",1)</f>
        <v>0.35150666565753819</v>
      </c>
      <c r="BP96">
        <f>[1]!mi("000300.SH",A96,12,"1","1",1)</f>
        <v>-26.964999999999691</v>
      </c>
      <c r="BQ96">
        <f>[1]!s_techind_rc("000300.SH",A96,50,1)</f>
        <v>95.607630745625841</v>
      </c>
      <c r="BR96">
        <f>[1]!srmi("000300.SH",A96,9,"1",1)</f>
        <v>1.500192315575481E-2</v>
      </c>
      <c r="BS96">
        <f>[1]!pwmi("000300.SH",A96,7,"1","1",1)</f>
        <v>1</v>
      </c>
      <c r="BT96">
        <f>[1]!prdstrong("000300.SH",A96,20,"1","1",1)</f>
        <v>0.1</v>
      </c>
      <c r="BU96">
        <f>[1]!prdweak("000300.SH",A96,20,"1","1",1)</f>
        <v>0</v>
      </c>
      <c r="BV96">
        <f>[1]!bottom("000300.SH",A96,125,"5","20","1","1",1)</f>
        <v>0.86035065315135562</v>
      </c>
      <c r="BW96">
        <f>[1]!atr("000300.SH",A96,14,"1","3",3)</f>
        <v>168.64300000000003</v>
      </c>
      <c r="BX96">
        <f>[1]!std("000300.SH",A96,26,"1",1)</f>
        <v>1.5405492303058133</v>
      </c>
      <c r="BY96">
        <f>[1]!vhf("000300.SH",A96,28,"1",1)</f>
        <v>0.20760756715121831</v>
      </c>
      <c r="BZ96">
        <f>[1]!volati("000300.SH",A96,10,"1",1)</f>
        <v>37.214909947044241</v>
      </c>
      <c r="CA96" s="2">
        <f>[1]!s_mq_close("000300.SH",A96,3)</f>
        <v>2293.1060000000002</v>
      </c>
    </row>
    <row r="97" spans="1:79" x14ac:dyDescent="0.25">
      <c r="A97" s="1">
        <v>41213</v>
      </c>
      <c r="B97">
        <f>[1]!s_mq_open("000300.SH",A97,1)</f>
        <v>2291.9609999999998</v>
      </c>
      <c r="C97">
        <f>[1]!s_mq_close("000300.SH",A97,1)</f>
        <v>2254.8200000000002</v>
      </c>
      <c r="D97">
        <f>[1]!s_mq_high("000300.SH",A97,1)</f>
        <v>2347.895</v>
      </c>
      <c r="E97">
        <f>[1]!s_mq_low("000300.SH",A97,1)</f>
        <v>2227.6460000000002</v>
      </c>
      <c r="F97">
        <f t="shared" si="6"/>
        <v>1.0244044292202181</v>
      </c>
      <c r="G97">
        <f t="shared" si="7"/>
        <v>0.97193887679589674</v>
      </c>
      <c r="H97">
        <f t="shared" si="8"/>
        <v>0.98379509948031418</v>
      </c>
      <c r="I97">
        <f t="shared" si="8"/>
        <v>1.0412782395047053</v>
      </c>
      <c r="J97">
        <f t="shared" si="9"/>
        <v>0.9879484836927116</v>
      </c>
      <c r="K97">
        <f t="shared" si="10"/>
        <v>1.0539803002811039</v>
      </c>
      <c r="L97">
        <f>[1]!s_mq_volume("000300.SH",A97,1)</f>
        <v>68276631300</v>
      </c>
      <c r="M97">
        <f>[1]!s_mq_amount("000300.SH",A97,1)</f>
        <v>610385048384</v>
      </c>
      <c r="N97">
        <f>[1]!s_mq_pctchange("000016.SH",A97)</f>
        <v>-1.6142910633739516</v>
      </c>
      <c r="O97">
        <f>[1]!s_mq_pctchange("000906.SH",A97)</f>
        <v>-1.5055513192943848</v>
      </c>
      <c r="P97">
        <f>[1]!s_mq_pctchange("000905.SH",A97)</f>
        <v>-0.98929542039507545</v>
      </c>
      <c r="Q97">
        <f>[1]!s_val_pe_ttm("000300.SH",A97)</f>
        <v>9.9388999938964844</v>
      </c>
      <c r="R97">
        <f>[1]!s_val_pb_lf("000300.SH",A97)</f>
        <v>1.4558000564575195</v>
      </c>
      <c r="S97">
        <v>50.2</v>
      </c>
      <c r="T97">
        <v>9.6</v>
      </c>
      <c r="U97">
        <v>36.335900000000002</v>
      </c>
      <c r="V97">
        <v>-2.76</v>
      </c>
      <c r="W97">
        <f>[1]!dmi("000300.SH",A97,14,6,1,3,2)</f>
        <v>14.557404963006501</v>
      </c>
      <c r="X97">
        <f>[1]!expma("000300.SH",A97,12,3,2)</f>
        <v>2305.0019170453238</v>
      </c>
      <c r="Y97">
        <f>[1]!ma("000300.SH",A97,5,3,1)</f>
        <v>2253.9404</v>
      </c>
      <c r="Z97">
        <f>[1]!macd("000300.SH",A97,26,12,9,1,3,1)</f>
        <v>-5.016641752571104</v>
      </c>
      <c r="AA97">
        <f>[1]!bbi("000300.SH",A97,3,"6","12","24","1",1)</f>
        <v>2268.9693125000003</v>
      </c>
      <c r="AB97">
        <f>[1]!dma("000300.SH",A97,"10","50",10,"1","1",1)</f>
        <v>18.658939999999347</v>
      </c>
      <c r="AC97">
        <f>[1]!mtm("000300.SH",A97,"6",6,"1","1",3)</f>
        <v>-371.33699999999999</v>
      </c>
      <c r="AD97">
        <f>[1]!priceosc("000300.SH",A97,"26","12","1",1)</f>
        <v>0.78698542328519783</v>
      </c>
      <c r="AE97">
        <f>[1]!sar("000300.SH",A97,4,"2","20","1",1)</f>
        <v>2328.9746989907198</v>
      </c>
      <c r="AF97">
        <f>[1]!trix("000300.SH",A97,12,"20","1","1",1)</f>
        <v>3.3239574302756959E-2</v>
      </c>
      <c r="AG97">
        <f>[1]!s_techind_b3612("000300.SH",A97,1,1)</f>
        <v>-19.394833333333281</v>
      </c>
      <c r="AH97">
        <f>[1]!bias("000300.SH",A97,12,1,1)</f>
        <v>-1.6030670874095492</v>
      </c>
      <c r="AI97">
        <f>[1]!kdj("000300.SH",A97,9,3,3,1,1,1)</f>
        <v>21.239813683347581</v>
      </c>
      <c r="AJ97">
        <f>[1]!slowkd("000300.SH",A97,9,"3","3","5","1","1",1)</f>
        <v>11.267708721967837</v>
      </c>
      <c r="AK97">
        <f>[1]!rsi("000300.SH",A97,6,1,1)</f>
        <v>37.697654530939893</v>
      </c>
      <c r="AL97">
        <f>[1]!cci("000300.SH",A97,14,"1",1)</f>
        <v>-113.4284968109979</v>
      </c>
      <c r="AM97">
        <f>[1]!dpo("000300.SH",A97,20,"6","1","1",1)</f>
        <v>-36.134545454545332</v>
      </c>
      <c r="AN97">
        <f>[1]!roc("000300.SH",A97,"12",6,"1","1",1)</f>
        <v>-1.7446402978486157</v>
      </c>
      <c r="AO97">
        <f>[1]!vrsi("000300.SH",A97,6,1)</f>
        <v>49.923143271053561</v>
      </c>
      <c r="AP97">
        <f>[1]!si("000300.SH",A97,"1",1)</f>
        <v>259.27937898891219</v>
      </c>
      <c r="AQ97">
        <f>[1]!srdm("000300.SH",A97,30,"1","1",1)</f>
        <v>-0.58278924344135752</v>
      </c>
      <c r="AR97">
        <f>[1]!vroc("000300.SH",A97,12,1)</f>
        <v>29.72959832884181</v>
      </c>
      <c r="AS97">
        <f>[1]!wr("000300.SH",A97,14,"1",1)</f>
        <v>77.40189107601725</v>
      </c>
      <c r="AT97">
        <f>[1]!arbr("000300.SH",A97,26,"1","1",1)</f>
        <v>269.2856204080486</v>
      </c>
      <c r="AU97">
        <f>[1]!cr("000300.SH",A97,26,"1",1)</f>
        <v>102.75087920358513</v>
      </c>
      <c r="AV97">
        <f>[1]!psy("000300.SH",A97,12,"6","1","1",1)</f>
        <v>50</v>
      </c>
      <c r="AW97">
        <f>[1]!vr("000300.SH",A97,26,1)</f>
        <v>1.3199543862129686</v>
      </c>
      <c r="AX97">
        <f>[1]!wad("000300.SH",A97,30,"1","1",1)</f>
        <v>8861.9730000000018</v>
      </c>
      <c r="AY97">
        <f>[1]!mfi("000300.SH",A97,14,"1",1)</f>
        <v>59.994246042882182</v>
      </c>
      <c r="AZ97">
        <f>[1]!obv("000300.SH",A97,"1","1",1)</f>
        <v>17163362646.76</v>
      </c>
      <c r="BA97">
        <f>[1]!pvt("000300.SH",A97,"1",1)</f>
        <v>19416405893.772259</v>
      </c>
      <c r="BB97">
        <f>[1]!sobv("000300.SH",A97,1)</f>
        <v>1321799404394</v>
      </c>
      <c r="BC97">
        <f>[1]!wvad("000300.SH",A97,24,"6","1","1",1)</f>
        <v>115375496.57186487</v>
      </c>
      <c r="BD97">
        <f>[1]!bbiboll("000300.SH",A97,10,"3","1","1",1)</f>
        <v>2268.9693125000003</v>
      </c>
      <c r="BE97">
        <f>[1]!boll("000300.SH",A97,26,"2",1,1,1)</f>
        <v>2273.520961538462</v>
      </c>
      <c r="BF97">
        <f>[1]!cdp("000300.SH",A97,"1","1",1)</f>
        <v>2242.37275</v>
      </c>
      <c r="BG97">
        <f>[1]!env("000300.SH",A97,"14","1","1",1)</f>
        <v>2430.2809285714288</v>
      </c>
      <c r="BH97">
        <f>[1]!mike("000300.SH",A97,12,"1","1",1)</f>
        <v>2268.7533333333336</v>
      </c>
      <c r="BI97">
        <f>[1]!volumeratio("000300.SH",A97,5,1)</f>
        <v>1.0075357147900852</v>
      </c>
      <c r="BJ97">
        <f>[1]!vma("000300.SH",A97,5,1)</f>
        <v>36817259</v>
      </c>
      <c r="BK97">
        <f>[1]!vmacd("000300.SH",A97,"12","26",9,"1",1)</f>
        <v>-1345477.1733224106</v>
      </c>
      <c r="BL97">
        <f>[1]!vosc("000300.SH",A97,"12","26",1)</f>
        <v>-3.8332415683193468</v>
      </c>
      <c r="BM97">
        <f>[1]!tapi("000300.SH",A97,6,"1",1)</f>
        <v>14807219.484938711</v>
      </c>
      <c r="BN97">
        <f>[1]!vstd("000300.SH",A97,10,1)</f>
        <v>6242945.8201195728</v>
      </c>
      <c r="BO97">
        <f>[1]!adtm("000300.SH",A97,23,"8","1","1",1)</f>
        <v>0.43391701499281865</v>
      </c>
      <c r="BP97">
        <f>[1]!mi("000300.SH",A97,12,"1","1",1)</f>
        <v>-40.036999999999807</v>
      </c>
      <c r="BQ97">
        <f>[1]!s_techind_rc("000300.SH",A97,50,1)</f>
        <v>96.706360183821104</v>
      </c>
      <c r="BR97">
        <f>[1]!srmi("000300.SH",A97,9,"1",1)</f>
        <v>-3.4783528111444979E-2</v>
      </c>
      <c r="BS97">
        <f>[1]!pwmi("000300.SH",A97,7,"1","1",1)</f>
        <v>1</v>
      </c>
      <c r="BT97">
        <f>[1]!prdstrong("000300.SH",A97,20,"1","1",1)</f>
        <v>0</v>
      </c>
      <c r="BU97">
        <f>[1]!prdweak("000300.SH",A97,20,"1","1",1)</f>
        <v>9.0909090909090912E-2</v>
      </c>
      <c r="BV97">
        <f>[1]!bottom("000300.SH",A97,125,"5","20","1","1",1)</f>
        <v>0.82757885763000849</v>
      </c>
      <c r="BW97">
        <f>[1]!atr("000300.SH",A97,14,"1","3",3)</f>
        <v>120.2489999999998</v>
      </c>
      <c r="BX97">
        <f>[1]!std("000300.SH",A97,26,"1",1)</f>
        <v>1.1981035904208921</v>
      </c>
      <c r="BY97">
        <f>[1]!vhf("000300.SH",A97,28,"1",1)</f>
        <v>0.2660395168875434</v>
      </c>
      <c r="BZ97">
        <f>[1]!volati("000300.SH",A97,10,"1",1)</f>
        <v>-15.077231226563642</v>
      </c>
      <c r="CA97" s="2">
        <f>[1]!s_mq_close("000300.SH",A97,3)</f>
        <v>2254.8200000000002</v>
      </c>
    </row>
    <row r="98" spans="1:79" x14ac:dyDescent="0.25">
      <c r="A98" s="1">
        <v>41243</v>
      </c>
      <c r="B98">
        <f>[1]!s_mq_open("000300.SH",A98,1)</f>
        <v>2256.6089999999999</v>
      </c>
      <c r="C98">
        <f>[1]!s_mq_close("000300.SH",A98,1)</f>
        <v>2139.6610000000001</v>
      </c>
      <c r="D98">
        <f>[1]!s_mq_high("000300.SH",A98,1)</f>
        <v>2318.2310000000002</v>
      </c>
      <c r="E98">
        <f>[1]!s_mq_low("000300.SH",A98,1)</f>
        <v>2109.9630000000002</v>
      </c>
      <c r="F98">
        <f t="shared" si="6"/>
        <v>1.0273073447814842</v>
      </c>
      <c r="G98">
        <f t="shared" si="7"/>
        <v>0.93501488295048019</v>
      </c>
      <c r="H98">
        <f t="shared" si="8"/>
        <v>0.94817533741999616</v>
      </c>
      <c r="I98">
        <f t="shared" si="8"/>
        <v>1.0834571457815048</v>
      </c>
      <c r="J98">
        <f t="shared" si="9"/>
        <v>0.98612023119550252</v>
      </c>
      <c r="K98">
        <f t="shared" si="10"/>
        <v>1.0987069441502055</v>
      </c>
      <c r="L98">
        <f>[1]!s_mq_volume("000300.SH",A98,1)</f>
        <v>70831020300</v>
      </c>
      <c r="M98">
        <f>[1]!s_mq_amount("000300.SH",A98,1)</f>
        <v>615120708028</v>
      </c>
      <c r="N98">
        <f>[1]!s_mq_pctchange("000016.SH",A98)</f>
        <v>-2.4758483023870625</v>
      </c>
      <c r="O98">
        <f>[1]!s_mq_pctchange("000906.SH",A98)</f>
        <v>-6.5590919355481558</v>
      </c>
      <c r="P98">
        <f>[1]!s_mq_pctchange("000905.SH",A98)</f>
        <v>-11.094136322214897</v>
      </c>
      <c r="Q98">
        <f>[1]!s_val_pe_ttm("000300.SH",A98)</f>
        <v>9.6202001571655273</v>
      </c>
      <c r="R98">
        <f>[1]!s_val_pb_lf("000300.SH",A98)</f>
        <v>1.4077999591827393</v>
      </c>
      <c r="S98">
        <v>50.6</v>
      </c>
      <c r="T98">
        <v>10.1</v>
      </c>
      <c r="U98">
        <v>36.338799999999999</v>
      </c>
      <c r="V98">
        <v>-2.2000000000000002</v>
      </c>
      <c r="W98">
        <f>[1]!dmi("000300.SH",A98,14,6,1,3,2)</f>
        <v>10.758925634400889</v>
      </c>
      <c r="X98">
        <f>[1]!expma("000300.SH",A98,12,3,2)</f>
        <v>2248.9945724669942</v>
      </c>
      <c r="Y98">
        <f>[1]!ma("000300.SH",A98,5,3,1)</f>
        <v>2142.1469999999999</v>
      </c>
      <c r="Z98">
        <f>[1]!macd("000300.SH",A98,26,12,9,1,3,1)</f>
        <v>-35.653182558175104</v>
      </c>
      <c r="AA98">
        <f>[1]!bbi("000300.SH",A98,3,"6","12","24","1",1)</f>
        <v>2164.6255416666663</v>
      </c>
      <c r="AB98">
        <f>[1]!dma("000300.SH",A98,"10","50",10,"1","1",1)</f>
        <v>-83.469040000000405</v>
      </c>
      <c r="AC98">
        <f>[1]!mtm("000300.SH",A98,"6",6,"1","1",3)</f>
        <v>-492.38099999999986</v>
      </c>
      <c r="AD98">
        <f>[1]!priceosc("000300.SH",A98,"26","12","1",1)</f>
        <v>-2.3457549687047927</v>
      </c>
      <c r="AE98">
        <f>[1]!sar("000300.SH",A98,4,"2","20","1",1)</f>
        <v>2193.3733040959996</v>
      </c>
      <c r="AF98">
        <f>[1]!trix("000300.SH",A98,12,"20","1","1",1)</f>
        <v>-0.24399545417676849</v>
      </c>
      <c r="AG98">
        <f>[1]!s_techind_b3612("000300.SH",A98,1,1)</f>
        <v>-22.402500000000146</v>
      </c>
      <c r="AH98">
        <f>[1]!bias("000300.SH",A98,12,1,1)</f>
        <v>-1.1954246233690826</v>
      </c>
      <c r="AI98">
        <f>[1]!kdj("000300.SH",A98,9,3,3,1,1,1)</f>
        <v>18.037580646506726</v>
      </c>
      <c r="AJ98">
        <f>[1]!slowkd("000300.SH",A98,9,"3","3","5","1","1",1)</f>
        <v>9.4082809849295739</v>
      </c>
      <c r="AK98">
        <f>[1]!rsi("000300.SH",A98,6,1,1)</f>
        <v>36.980348050743174</v>
      </c>
      <c r="AL98">
        <f>[1]!cci("000300.SH",A98,14,"1",1)</f>
        <v>-125.8895813204698</v>
      </c>
      <c r="AM98">
        <f>[1]!dpo("000300.SH",A98,20,"6","1","1",1)</f>
        <v>-23.335272727272695</v>
      </c>
      <c r="AN98">
        <f>[1]!roc("000300.SH",A98,"12",6,"1","1",1)</f>
        <v>-3.7537053946948222</v>
      </c>
      <c r="AO98">
        <f>[1]!vrsi("000300.SH",A98,6,1)</f>
        <v>76.054899685655101</v>
      </c>
      <c r="AP98">
        <f>[1]!si("000300.SH",A98,"1",1)</f>
        <v>323.70046571859342</v>
      </c>
      <c r="AQ98">
        <f>[1]!srdm("000300.SH",A98,30,"1","1",1)</f>
        <v>-0.53174769488683882</v>
      </c>
      <c r="AR98">
        <f>[1]!vroc("000300.SH",A98,12,1)</f>
        <v>36.055894156649096</v>
      </c>
      <c r="AS98">
        <f>[1]!wr("000300.SH",A98,14,"1",1)</f>
        <v>78.919498292861334</v>
      </c>
      <c r="AT98">
        <f>[1]!arbr("000300.SH",A98,26,"1","1",1)</f>
        <v>136.70132294717843</v>
      </c>
      <c r="AU98">
        <f>[1]!cr("000300.SH",A98,26,"1",1)</f>
        <v>37.51868713048232</v>
      </c>
      <c r="AV98">
        <f>[1]!psy("000300.SH",A98,12,"6","1","1",1)</f>
        <v>33.333333333333329</v>
      </c>
      <c r="AW98">
        <f>[1]!vr("000300.SH",A98,26,1)</f>
        <v>0.60270460317277597</v>
      </c>
      <c r="AX98">
        <f>[1]!wad("000300.SH",A98,30,"1","1",1)</f>
        <v>8743.6510000000053</v>
      </c>
      <c r="AY98">
        <f>[1]!mfi("000300.SH",A98,14,"1",1)</f>
        <v>45.891759506080476</v>
      </c>
      <c r="AZ98">
        <f>[1]!obv("000300.SH",A98,"1","1",1)</f>
        <v>16950369199.76</v>
      </c>
      <c r="BA98">
        <f>[1]!pvt("000300.SH",A98,"1",1)</f>
        <v>19302611409.607754</v>
      </c>
      <c r="BB98">
        <f>[1]!sobv("000300.SH",A98,1)</f>
        <v>1300500059694</v>
      </c>
      <c r="BC98">
        <f>[1]!wvad("000300.SH",A98,24,"6","1","1",1)</f>
        <v>-31657507.558445465</v>
      </c>
      <c r="BD98">
        <f>[1]!bbiboll("000300.SH",A98,10,"3","1","1",1)</f>
        <v>2164.6255416666663</v>
      </c>
      <c r="BE98">
        <f>[1]!boll("000300.SH",A98,26,"2",1,1,1)</f>
        <v>2216.3469615384611</v>
      </c>
      <c r="BF98">
        <f>[1]!cdp("000300.SH",A98,"1","1",1)</f>
        <v>2121.6764999999996</v>
      </c>
      <c r="BG98">
        <f>[1]!env("000300.SH",A98,"14","1","1",1)</f>
        <v>2303.3899942857142</v>
      </c>
      <c r="BH98">
        <f>[1]!mike("000300.SH",A98,12,"1","1",1)</f>
        <v>2151.6903333333325</v>
      </c>
      <c r="BI98">
        <f>[1]!volumeratio("000300.SH",A98,5,1)</f>
        <v>1.2550913336888152</v>
      </c>
      <c r="BJ98">
        <f>[1]!vma("000300.SH",A98,5,1)</f>
        <v>30555263.399999999</v>
      </c>
      <c r="BK98">
        <f>[1]!vmacd("000300.SH",A98,"12","26",9,"1",1)</f>
        <v>-1688402.2383889293</v>
      </c>
      <c r="BL98">
        <f>[1]!vosc("000300.SH",A98,"12","26",1)</f>
        <v>-13.661958959179779</v>
      </c>
      <c r="BM98">
        <f>[1]!tapi("000300.SH",A98,6,"1",1)</f>
        <v>14419383.380881028</v>
      </c>
      <c r="BN98">
        <f>[1]!vstd("000300.SH",A98,10,1)</f>
        <v>4088099.7469963217</v>
      </c>
      <c r="BO98">
        <f>[1]!adtm("000300.SH",A98,23,"8","1","1",1)</f>
        <v>-0.19676526210941936</v>
      </c>
      <c r="BP98">
        <f>[1]!mi("000300.SH",A98,12,"1","1",1)</f>
        <v>-83.449000000000069</v>
      </c>
      <c r="BQ98">
        <f>[1]!s_techind_rc("000300.SH",A98,50,1)</f>
        <v>92.4043269351193</v>
      </c>
      <c r="BR98">
        <f>[1]!srmi("000300.SH",A98,9,"1",1)</f>
        <v>-1.6241031547344034E-2</v>
      </c>
      <c r="BS98">
        <f>[1]!pwmi("000300.SH",A98,7,"1","1",1)</f>
        <v>1</v>
      </c>
      <c r="BT98">
        <f>[1]!prdstrong("000300.SH",A98,20,"1","1",1)</f>
        <v>0</v>
      </c>
      <c r="BU98">
        <f>[1]!prdweak("000300.SH",A98,20,"1","1",1)</f>
        <v>0.44444444444444442</v>
      </c>
      <c r="BV98">
        <f>[1]!bottom("000300.SH",A98,125,"5","20","1","1",1)</f>
        <v>0.75581265369997763</v>
      </c>
      <c r="BW98">
        <f>[1]!atr("000300.SH",A98,14,"1","3",3)</f>
        <v>208.26800000000003</v>
      </c>
      <c r="BX98">
        <f>[1]!std("000300.SH",A98,26,"1",1)</f>
        <v>0.97585215871786135</v>
      </c>
      <c r="BY98">
        <f>[1]!vhf("000300.SH",A98,28,"1",1)</f>
        <v>0.38753570679276234</v>
      </c>
      <c r="BZ98">
        <f>[1]!volati("000300.SH",A98,10,"1",1)</f>
        <v>-8.3873803669538205</v>
      </c>
      <c r="CA98" s="2">
        <f>[1]!s_mq_close("000300.SH",A98,3)</f>
        <v>2139.6610000000001</v>
      </c>
    </row>
    <row r="99" spans="1:79" x14ac:dyDescent="0.25">
      <c r="A99" s="1">
        <v>41274</v>
      </c>
      <c r="B99">
        <f>[1]!s_mq_open("000300.SH",A99,1)</f>
        <v>2136.6959999999999</v>
      </c>
      <c r="C99">
        <f>[1]!s_mq_close("000300.SH",A99,1)</f>
        <v>2522.9520000000002</v>
      </c>
      <c r="D99">
        <f>[1]!s_mq_high("000300.SH",A99,1)</f>
        <v>2522.9520000000002</v>
      </c>
      <c r="E99">
        <f>[1]!s_mq_low("000300.SH",A99,1)</f>
        <v>2102.1350000000002</v>
      </c>
      <c r="F99">
        <f t="shared" si="6"/>
        <v>1.1807725572566243</v>
      </c>
      <c r="G99">
        <f t="shared" si="7"/>
        <v>0.98382502705111086</v>
      </c>
      <c r="H99">
        <f t="shared" si="8"/>
        <v>1.1807725572566243</v>
      </c>
      <c r="I99">
        <f t="shared" si="8"/>
        <v>1</v>
      </c>
      <c r="J99">
        <f t="shared" si="9"/>
        <v>0.83320451597969369</v>
      </c>
      <c r="K99">
        <f t="shared" si="10"/>
        <v>1.2001855256679519</v>
      </c>
      <c r="L99">
        <f>[1]!s_mq_volume("000300.SH",A99,1)</f>
        <v>142646956800</v>
      </c>
      <c r="M99">
        <f>[1]!s_mq_amount("000300.SH",A99,1)</f>
        <v>1302837159874</v>
      </c>
      <c r="N99">
        <f>[1]!s_mq_pctchange("000016.SH",A99)</f>
        <v>20.023853842878637</v>
      </c>
      <c r="O99">
        <f>[1]!s_mq_pctchange("000906.SH",A99)</f>
        <v>17.542283730137598</v>
      </c>
      <c r="P99">
        <f>[1]!s_mq_pctchange("000905.SH",A99)</f>
        <v>16.304483665551395</v>
      </c>
      <c r="Q99">
        <f>[1]!s_val_pe_ttm("000300.SH",A99)</f>
        <v>11.004799842834473</v>
      </c>
      <c r="R99">
        <f>[1]!s_val_pb_lf("000300.SH",A99)</f>
        <v>1.6096999645233154</v>
      </c>
      <c r="S99">
        <v>50.6</v>
      </c>
      <c r="T99">
        <v>10.3</v>
      </c>
      <c r="U99">
        <v>37.226700000000001</v>
      </c>
      <c r="V99">
        <v>-1.94</v>
      </c>
      <c r="W99">
        <f>[1]!dmi("000300.SH",A99,14,6,1,3,2)</f>
        <v>31.15220619634292</v>
      </c>
      <c r="X99">
        <f>[1]!expma("000300.SH",A99,12,3,2)</f>
        <v>2344.5535408973019</v>
      </c>
      <c r="Y99">
        <f>[1]!ma("000300.SH",A99,5,3,1)</f>
        <v>2470.7218000000003</v>
      </c>
      <c r="Z99">
        <f>[1]!macd("000300.SH",A99,26,12,9,1,3,1)</f>
        <v>69.373678873858807</v>
      </c>
      <c r="AA99">
        <f>[1]!bbi("000300.SH",A99,3,"6","12","24","1",1)</f>
        <v>2413.5769166666664</v>
      </c>
      <c r="AB99">
        <f>[1]!dma("000300.SH",A99,"10","50",10,"1","1",1)</f>
        <v>154.52606000000014</v>
      </c>
      <c r="AC99">
        <f>[1]!mtm("000300.SH",A99,"6",6,"1","1",3)</f>
        <v>61.340000000000146</v>
      </c>
      <c r="AD99">
        <f>[1]!priceosc("000300.SH",A99,"26","12","1",1)</f>
        <v>4.9890735175985537</v>
      </c>
      <c r="AE99">
        <f>[1]!sar("000300.SH",A99,4,"2","20","1",1)</f>
        <v>2391.0420499409474</v>
      </c>
      <c r="AF99">
        <f>[1]!trix("000300.SH",A99,12,"20","1","1",1)</f>
        <v>0.46669553688617027</v>
      </c>
      <c r="AG99">
        <f>[1]!s_techind_b3612("000300.SH",A99,1,1)</f>
        <v>26.727333333333263</v>
      </c>
      <c r="AH99">
        <f>[1]!bias("000300.SH",A99,12,1,1)</f>
        <v>4.5659033652583867</v>
      </c>
      <c r="AI99">
        <f>[1]!kdj("000300.SH",A99,9,3,3,1,1,1)</f>
        <v>93.231785593733363</v>
      </c>
      <c r="AJ99">
        <f>[1]!slowkd("000300.SH",A99,9,"3","3","5","1","1",1)</f>
        <v>90.206384702652528</v>
      </c>
      <c r="AK99">
        <f>[1]!rsi("000300.SH",A99,6,1,1)</f>
        <v>88.036967256815743</v>
      </c>
      <c r="AL99">
        <f>[1]!cci("000300.SH",A99,14,"1",1)</f>
        <v>151.69562624930992</v>
      </c>
      <c r="AM99">
        <f>[1]!dpo("000300.SH",A99,20,"6","1","1",1)</f>
        <v>104.99081818181821</v>
      </c>
      <c r="AN99">
        <f>[1]!roc("000300.SH",A99,"12",6,"1","1",1)</f>
        <v>12.499448193754221</v>
      </c>
      <c r="AO99">
        <f>[1]!vrsi("000300.SH",A99,6,1)</f>
        <v>56.355467074782226</v>
      </c>
      <c r="AP99">
        <f>[1]!si("000300.SH",A99,"1",1)</f>
        <v>742.02289605697786</v>
      </c>
      <c r="AQ99">
        <f>[1]!srdm("000300.SH",A99,30,"1","1",1)</f>
        <v>0.83460573315568776</v>
      </c>
      <c r="AR99">
        <f>[1]!vroc("000300.SH",A99,12,1)</f>
        <v>95.513083512747343</v>
      </c>
      <c r="AS99">
        <f>[1]!wr("000300.SH",A99,14,"1",1)</f>
        <v>0</v>
      </c>
      <c r="AT99">
        <f>[1]!arbr("000300.SH",A99,26,"1","1",1)</f>
        <v>596.9396890642754</v>
      </c>
      <c r="AU99">
        <f>[1]!cr("000300.SH",A99,26,"1",1)</f>
        <v>334.61101928060111</v>
      </c>
      <c r="AV99">
        <f>[1]!psy("000300.SH",A99,12,"6","1","1",1)</f>
        <v>83.333333333333343</v>
      </c>
      <c r="AW99">
        <f>[1]!vr("000300.SH",A99,26,1)</f>
        <v>2.5850326036778863</v>
      </c>
      <c r="AX99">
        <f>[1]!wad("000300.SH",A99,30,"1","1",1)</f>
        <v>9158.8120000000054</v>
      </c>
      <c r="AY99">
        <f>[1]!mfi("000300.SH",A99,14,"1",1)</f>
        <v>49.050421083684896</v>
      </c>
      <c r="AZ99">
        <f>[1]!obv("000300.SH",A99,"1","1",1)</f>
        <v>17728555809.759998</v>
      </c>
      <c r="BA99">
        <f>[1]!pvt("000300.SH",A99,"1",1)</f>
        <v>20876732993.575123</v>
      </c>
      <c r="BB99">
        <f>[1]!sobv("000300.SH",A99,1)</f>
        <v>1378318720694</v>
      </c>
      <c r="BC99">
        <f>[1]!wvad("000300.SH",A99,24,"6","1","1",1)</f>
        <v>581370007.8140372</v>
      </c>
      <c r="BD99">
        <f>[1]!bbiboll("000300.SH",A99,10,"3","1","1",1)</f>
        <v>2413.5769166666664</v>
      </c>
      <c r="BE99">
        <f>[1]!boll("000300.SH",A99,26,"2",1,1,1)</f>
        <v>2292.4108076923076</v>
      </c>
      <c r="BF99">
        <f>[1]!cdp("000300.SH",A99,"1","1",1)</f>
        <v>2471.51775</v>
      </c>
      <c r="BG99">
        <f>[1]!env("000300.SH",A99,"14","1","1",1)</f>
        <v>2533.6907428571426</v>
      </c>
      <c r="BH99">
        <f>[1]!mike("000300.SH",A99,12,"1","1",1)</f>
        <v>2775.3393333333338</v>
      </c>
      <c r="BI99">
        <f>[1]!volumeratio("000300.SH",A99,5,1)</f>
        <v>1.1370175897526187</v>
      </c>
      <c r="BJ99">
        <f>[1]!vma("000300.SH",A99,5,1)</f>
        <v>77903571.799999997</v>
      </c>
      <c r="BK99">
        <f>[1]!vmacd("000300.SH",A99,"12","26",9,"1",1)</f>
        <v>8507357.3646501154</v>
      </c>
      <c r="BL99">
        <f>[1]!vosc("000300.SH",A99,"12","26",1)</f>
        <v>21.712440436649597</v>
      </c>
      <c r="BM99">
        <f>[1]!tapi("000300.SH",A99,6,"1",1)</f>
        <v>35762230.936289176</v>
      </c>
      <c r="BN99">
        <f>[1]!vstd("000300.SH",A99,10,1)</f>
        <v>12240386.255601594</v>
      </c>
      <c r="BO99">
        <f>[1]!adtm("000300.SH",A99,23,"8","1","1",1)</f>
        <v>0.9166278583266434</v>
      </c>
      <c r="BP99">
        <f>[1]!mi("000300.SH",A99,12,"1","1",1)</f>
        <v>280.31700000000001</v>
      </c>
      <c r="BQ99">
        <f>[1]!s_techind_rc("000300.SH",A99,50,1)</f>
        <v>107.74515799507344</v>
      </c>
      <c r="BR99">
        <f>[1]!srmi("000300.SH",A99,9,"1",1)</f>
        <v>6.1369379996131644E-2</v>
      </c>
      <c r="BS99">
        <f>[1]!pwmi("000300.SH",A99,7,"1","1",1)</f>
        <v>1</v>
      </c>
      <c r="BT99">
        <f>[1]!prdstrong("000300.SH",A99,20,"1","1",1)</f>
        <v>0</v>
      </c>
      <c r="BU99">
        <f>[1]!prdweak("000300.SH",A99,20,"1","1",1)</f>
        <v>0</v>
      </c>
      <c r="BV99">
        <f>[1]!bottom("000300.SH",A99,125,"5","20","1","1",1)</f>
        <v>0.97792658730158732</v>
      </c>
      <c r="BW99">
        <f>[1]!atr("000300.SH",A99,14,"1","3",3)</f>
        <v>420.81700000000001</v>
      </c>
      <c r="BX99">
        <f>[1]!std("000300.SH",A99,26,"1",1)</f>
        <v>1.5422877189743835</v>
      </c>
      <c r="BY99">
        <f>[1]!vhf("000300.SH",A99,28,"1",1)</f>
        <v>0.58000403381683119</v>
      </c>
      <c r="BZ99">
        <f>[1]!volati("000300.SH",A99,10,"1",1)</f>
        <v>-1.7620823664974434</v>
      </c>
      <c r="CA99" s="2">
        <f>[1]!s_mq_close("000300.SH",A99,3)</f>
        <v>2522.9520000000002</v>
      </c>
    </row>
    <row r="100" spans="1:79" x14ac:dyDescent="0.25">
      <c r="A100" s="1">
        <v>41305</v>
      </c>
      <c r="B100">
        <f>[1]!s_mq_open("000300.SH",A100,1)</f>
        <v>2551.8139999999999</v>
      </c>
      <c r="C100">
        <f>[1]!s_mq_close("000300.SH",A100,1)</f>
        <v>2686.8820000000001</v>
      </c>
      <c r="D100">
        <f>[1]!s_mq_high("000300.SH",A100,1)</f>
        <v>2696.8809999999999</v>
      </c>
      <c r="E100">
        <f>[1]!s_mq_low("000300.SH",A100,1)</f>
        <v>2473.6959999999999</v>
      </c>
      <c r="F100">
        <f t="shared" si="6"/>
        <v>1.0568485790892284</v>
      </c>
      <c r="G100">
        <f t="shared" si="7"/>
        <v>0.96938726725380453</v>
      </c>
      <c r="H100">
        <f t="shared" ref="H100:I131" si="11">C100/B100</f>
        <v>1.0529301900530368</v>
      </c>
      <c r="I100">
        <f t="shared" si="11"/>
        <v>1.0037214138916408</v>
      </c>
      <c r="J100">
        <f t="shared" si="9"/>
        <v>0.92065673148281157</v>
      </c>
      <c r="K100">
        <f t="shared" si="10"/>
        <v>1.0902232934038782</v>
      </c>
      <c r="L100">
        <f>[1]!s_mq_volume("000300.SH",A100,1)</f>
        <v>171845010700</v>
      </c>
      <c r="M100">
        <f>[1]!s_mq_amount("000300.SH",A100,1)</f>
        <v>1739278435331</v>
      </c>
      <c r="N100">
        <f>[1]!s_mq_pctchange("000016.SH",A100)</f>
        <v>7.2979199862193589</v>
      </c>
      <c r="O100">
        <f>[1]!s_mq_pctchange("000906.SH",A100)</f>
        <v>6.4350392197918271</v>
      </c>
      <c r="P100">
        <f>[1]!s_mq_pctchange("000905.SH",A100)</f>
        <v>6.2205955077445196</v>
      </c>
      <c r="Q100">
        <f>[1]!s_val_pe_ttm("000300.SH",A100)</f>
        <v>11.491100311279297</v>
      </c>
      <c r="R100">
        <f>[1]!s_val_pb_lf("000300.SH",A100)</f>
        <v>1.6947000026702881</v>
      </c>
      <c r="S100">
        <v>50.4</v>
      </c>
      <c r="T100">
        <v>17.7</v>
      </c>
      <c r="U100">
        <v>33.677799999999998</v>
      </c>
      <c r="V100">
        <v>-1.64</v>
      </c>
      <c r="W100">
        <f>[1]!dmi("000300.SH",A100,14,6,1,3,2)</f>
        <v>38.31700461710227</v>
      </c>
      <c r="X100">
        <f>[1]!expma("000300.SH",A100,12,3,2)</f>
        <v>2467.4606289254207</v>
      </c>
      <c r="Y100">
        <f>[1]!ma("000300.SH",A100,5,3,1)</f>
        <v>2654.9991999999997</v>
      </c>
      <c r="Z100">
        <f>[1]!macd("000300.SH",A100,26,12,9,1,3,1)</f>
        <v>71.317368684899066</v>
      </c>
      <c r="AA100">
        <f>[1]!bbi("000300.SH",A100,3,"6","12","24","1",1)</f>
        <v>2627.5207916666668</v>
      </c>
      <c r="AB100">
        <f>[1]!dma("000300.SH",A100,"10","50",10,"1","1",1)</f>
        <v>226.24016000000029</v>
      </c>
      <c r="AC100">
        <f>[1]!mtm("000300.SH",A100,"6",6,"1","1",3)</f>
        <v>353.96000000000004</v>
      </c>
      <c r="AD100">
        <f>[1]!priceosc("000300.SH",A100,"26","12","1",1)</f>
        <v>2.3479248734049176</v>
      </c>
      <c r="AE100">
        <f>[1]!sar("000300.SH",A100,4,"2","20","1",1)</f>
        <v>2603.7422127085965</v>
      </c>
      <c r="AF100">
        <f>[1]!trix("000300.SH",A100,12,"20","1","1",1)</f>
        <v>0.41251856057006131</v>
      </c>
      <c r="AG100">
        <f>[1]!s_techind_b3612("000300.SH",A100,1,1)</f>
        <v>40.861166666666577</v>
      </c>
      <c r="AH100">
        <f>[1]!bias("000300.SH",A100,12,1,1)</f>
        <v>2.6889742919774151</v>
      </c>
      <c r="AI100">
        <f>[1]!kdj("000300.SH",A100,9,3,3,1,1,1)</f>
        <v>87.581115231165725</v>
      </c>
      <c r="AJ100">
        <f>[1]!slowkd("000300.SH",A100,9,"3","3","5","1","1",1)</f>
        <v>86.485014566941445</v>
      </c>
      <c r="AK100">
        <f>[1]!rsi("000300.SH",A100,6,1,1)</f>
        <v>76.500474211687305</v>
      </c>
      <c r="AL100">
        <f>[1]!cci("000300.SH",A100,14,"1",1)</f>
        <v>155.71539815546231</v>
      </c>
      <c r="AM100">
        <f>[1]!dpo("000300.SH",A100,20,"6","1","1",1)</f>
        <v>66.772909090908797</v>
      </c>
      <c r="AN100">
        <f>[1]!roc("000300.SH",A100,"12",6,"1","1",1)</f>
        <v>3.5065889633323204</v>
      </c>
      <c r="AO100">
        <f>[1]!vrsi("000300.SH",A100,6,1)</f>
        <v>57.767633253777753</v>
      </c>
      <c r="AP100">
        <f>[1]!si("000300.SH",A100,"1",1)</f>
        <v>47.711108816880895</v>
      </c>
      <c r="AQ100">
        <f>[1]!srdm("000300.SH",A100,30,"1","1",1)</f>
        <v>0.70928229665071763</v>
      </c>
      <c r="AR100">
        <f>[1]!vroc("000300.SH",A100,12,1)</f>
        <v>-1.9070053220514693</v>
      </c>
      <c r="AS100">
        <f>[1]!wr("000300.SH",A100,14,"1",1)</f>
        <v>4.4862102538102082</v>
      </c>
      <c r="AT100">
        <f>[1]!arbr("000300.SH",A100,26,"1","1",1)</f>
        <v>297.25985450993323</v>
      </c>
      <c r="AU100">
        <f>[1]!cr("000300.SH",A100,26,"1",1)</f>
        <v>237.58497859382706</v>
      </c>
      <c r="AV100">
        <f>[1]!psy("000300.SH",A100,12,"6","1","1",1)</f>
        <v>58.333333333333336</v>
      </c>
      <c r="AW100">
        <f>[1]!vr("000300.SH",A100,26,1)</f>
        <v>1.5333519224976273</v>
      </c>
      <c r="AX100">
        <f>[1]!wad("000300.SH",A100,30,"1","1",1)</f>
        <v>9355.9170000000067</v>
      </c>
      <c r="AY100">
        <f>[1]!mfi("000300.SH",A100,14,"1",1)</f>
        <v>60.570376543768035</v>
      </c>
      <c r="AZ100">
        <f>[1]!obv("000300.SH",A100,"1","1",1)</f>
        <v>18083408904.759998</v>
      </c>
      <c r="BA100">
        <f>[1]!pvt("000300.SH",A100,"1",1)</f>
        <v>21495681631.618061</v>
      </c>
      <c r="BB100">
        <f>[1]!sobv("000300.SH",A100,1)</f>
        <v>1394206393794</v>
      </c>
      <c r="BC100">
        <f>[1]!wvad("000300.SH",A100,24,"6","1","1",1)</f>
        <v>364373548.90607512</v>
      </c>
      <c r="BD100">
        <f>[1]!bbiboll("000300.SH",A100,10,"3","1","1",1)</f>
        <v>2627.5207916666668</v>
      </c>
      <c r="BE100">
        <f>[1]!boll("000300.SH",A100,26,"2",1,1,1)</f>
        <v>2555.0903076923078</v>
      </c>
      <c r="BF100">
        <f>[1]!cdp("000300.SH",A100,"1","1",1)</f>
        <v>2682.2917499999999</v>
      </c>
      <c r="BG100">
        <f>[1]!env("000300.SH",A100,"14","1","1",1)</f>
        <v>2769.0132414285722</v>
      </c>
      <c r="BH100">
        <f>[1]!mike("000300.SH",A100,12,"1","1",1)</f>
        <v>2830.3879999999999</v>
      </c>
      <c r="BI100">
        <f>[1]!volumeratio("000300.SH",A100,5,1)</f>
        <v>1.0470738202940921</v>
      </c>
      <c r="BJ100">
        <f>[1]!vma("000300.SH",A100,5,1)</f>
        <v>89483493.799999997</v>
      </c>
      <c r="BK100">
        <f>[1]!vmacd("000300.SH",A100,"12","26",9,"1",1)</f>
        <v>7183691.6665801238</v>
      </c>
      <c r="BL100">
        <f>[1]!vosc("000300.SH",A100,"12","26",1)</f>
        <v>6.4102554767406215</v>
      </c>
      <c r="BM100">
        <f>[1]!tapi("000300.SH",A100,6,"1",1)</f>
        <v>39605914.824295238</v>
      </c>
      <c r="BN100">
        <f>[1]!vstd("000300.SH",A100,10,1)</f>
        <v>16136540.981635569</v>
      </c>
      <c r="BO100">
        <f>[1]!adtm("000300.SH",A100,23,"8","1","1",1)</f>
        <v>0.81146303194779745</v>
      </c>
      <c r="BP100">
        <f>[1]!mi("000300.SH",A100,12,"1","1",1)</f>
        <v>91.02599999999984</v>
      </c>
      <c r="BQ100">
        <f>[1]!s_techind_rc("000300.SH",A100,50,1)</f>
        <v>123.53565656774643</v>
      </c>
      <c r="BR100">
        <f>[1]!srmi("000300.SH",A100,9,"1",1)</f>
        <v>3.4033128362168569E-2</v>
      </c>
      <c r="BS100">
        <f>[1]!pwmi("000300.SH",A100,7,"1","1",1)</f>
        <v>0.8571428571428571</v>
      </c>
      <c r="BT100">
        <f>[1]!prdstrong("000300.SH",A100,20,"1","1",1)</f>
        <v>0</v>
      </c>
      <c r="BU100">
        <f>[1]!prdweak("000300.SH",A100,20,"1","1",1)</f>
        <v>8.3333333333333329E-2</v>
      </c>
      <c r="BV100">
        <f>[1]!bottom("000300.SH",A100,125,"5","20","1","1",1)</f>
        <v>1.029559399998321</v>
      </c>
      <c r="BW100">
        <f>[1]!atr("000300.SH",A100,14,"1","3",3)</f>
        <v>223.18499999999995</v>
      </c>
      <c r="BX100">
        <f>[1]!std("000300.SH",A100,26,"1",1)</f>
        <v>1.314384766653816</v>
      </c>
      <c r="BY100">
        <f>[1]!vhf("000300.SH",A100,28,"1",1)</f>
        <v>0.47069288125114167</v>
      </c>
      <c r="BZ100">
        <f>[1]!volati("000300.SH",A100,10,"1",1)</f>
        <v>-13.889505207207806</v>
      </c>
      <c r="CA100" s="2">
        <f>[1]!s_mq_close("000300.SH",A100,3)</f>
        <v>2686.8820000000001</v>
      </c>
    </row>
    <row r="101" spans="1:79" x14ac:dyDescent="0.25">
      <c r="A101" s="1">
        <v>41333</v>
      </c>
      <c r="B101">
        <f>[1]!s_mq_open("000300.SH",A101,1)</f>
        <v>2677.1869999999999</v>
      </c>
      <c r="C101">
        <f>[1]!s_mq_close("000300.SH",A101,1)</f>
        <v>2673.3270000000002</v>
      </c>
      <c r="D101">
        <f>[1]!s_mq_high("000300.SH",A101,1)</f>
        <v>2791.3029999999999</v>
      </c>
      <c r="E101">
        <f>[1]!s_mq_low("000300.SH",A101,1)</f>
        <v>2564.672</v>
      </c>
      <c r="F101">
        <f t="shared" si="6"/>
        <v>1.0426253377145489</v>
      </c>
      <c r="G101">
        <f t="shared" si="7"/>
        <v>0.95797267803855324</v>
      </c>
      <c r="H101">
        <f t="shared" si="11"/>
        <v>0.99855818812806141</v>
      </c>
      <c r="I101">
        <f t="shared" si="11"/>
        <v>1.0441307778659326</v>
      </c>
      <c r="J101">
        <f t="shared" si="9"/>
        <v>0.95935588874836475</v>
      </c>
      <c r="K101">
        <f t="shared" si="10"/>
        <v>1.0883664655753249</v>
      </c>
      <c r="L101">
        <f>[1]!s_mq_volume("000300.SH",A101,1)</f>
        <v>126939778600</v>
      </c>
      <c r="M101">
        <f>[1]!s_mq_amount("000300.SH",A101,1)</f>
        <v>1329706740843</v>
      </c>
      <c r="N101">
        <f>[1]!s_mq_pctchange("000016.SH",A101)</f>
        <v>-1.8385031094914184</v>
      </c>
      <c r="O101">
        <f>[1]!s_mq_pctchange("000906.SH",A101)</f>
        <v>0.44231069698734693</v>
      </c>
      <c r="P101">
        <f>[1]!s_mq_pctchange("000905.SH",A101)</f>
        <v>3.6946659393879422</v>
      </c>
      <c r="Q101">
        <f>[1]!s_val_pe_ttm("000300.SH",A101)</f>
        <v>11.289899826049805</v>
      </c>
      <c r="R101">
        <f>[1]!s_val_pb_lf("000300.SH",A101)</f>
        <v>1.6598000526428223</v>
      </c>
      <c r="S101">
        <v>50.1</v>
      </c>
      <c r="T101">
        <v>2.2000000000000002</v>
      </c>
      <c r="U101">
        <v>30.149799999999999</v>
      </c>
      <c r="V101">
        <v>-1.63</v>
      </c>
      <c r="W101">
        <f>[1]!dmi("000300.SH",A101,14,6,1,3,2)</f>
        <v>39.645671329069948</v>
      </c>
      <c r="X101">
        <f>[1]!expma("000300.SH",A101,12,3,2)</f>
        <v>2554.7193454814801</v>
      </c>
      <c r="Y101">
        <f>[1]!ma("000300.SH",A101,5,3,1)</f>
        <v>2607.4326000000001</v>
      </c>
      <c r="Z101">
        <f>[1]!macd("000300.SH",A101,26,12,9,1,3,1)</f>
        <v>16.218222994702955</v>
      </c>
      <c r="AA101">
        <f>[1]!bbi("000300.SH",A101,3,"6","12","24","1",1)</f>
        <v>2640.1485312499999</v>
      </c>
      <c r="AB101">
        <f>[1]!dma("000300.SH",A101,"10","50",10,"1","1",1)</f>
        <v>99.239860000000135</v>
      </c>
      <c r="AC101">
        <f>[1]!mtm("000300.SH",A101,"6",6,"1","1",3)</f>
        <v>468.45900000000029</v>
      </c>
      <c r="AD101">
        <f>[1]!priceosc("000300.SH",A101,"26","12","1",1)</f>
        <v>0.49410693605954953</v>
      </c>
      <c r="AE101">
        <f>[1]!sar("000300.SH",A101,4,"2","20","1",1)</f>
        <v>2702.8933425009368</v>
      </c>
      <c r="AF101">
        <f>[1]!trix("000300.SH",A101,12,"20","1","1",1)</f>
        <v>0.11277863441882573</v>
      </c>
      <c r="AG101">
        <f>[1]!s_techind_b3612("000300.SH",A101,1,1)</f>
        <v>3.9143333333336159</v>
      </c>
      <c r="AH101">
        <f>[1]!bias("000300.SH",A101,12,1,1)</f>
        <v>-2.9269786164881186E-3</v>
      </c>
      <c r="AI101">
        <f>[1]!kdj("000300.SH",A101,9,3,3,1,1,1)</f>
        <v>25.453563884604279</v>
      </c>
      <c r="AJ101">
        <f>[1]!slowkd("000300.SH",A101,9,"3","3","5","1","1",1)</f>
        <v>11.594996088701384</v>
      </c>
      <c r="AK101">
        <f>[1]!rsi("000300.SH",A101,6,1,1)</f>
        <v>57.113498953637013</v>
      </c>
      <c r="AL101">
        <f>[1]!cci("000300.SH",A101,14,"1",1)</f>
        <v>-40.355003012113869</v>
      </c>
      <c r="AM101">
        <f>[1]!dpo("000300.SH",A101,20,"6","1","1",1)</f>
        <v>9.2343636363639234</v>
      </c>
      <c r="AN101">
        <f>[1]!roc("000300.SH",A101,"12",6,"1","1",1)</f>
        <v>-3.5483236670966098</v>
      </c>
      <c r="AO101">
        <f>[1]!vrsi("000300.SH",A101,6,1)</f>
        <v>55.81074482825629</v>
      </c>
      <c r="AP101">
        <f>[1]!si("000300.SH",A101,"1",1)</f>
        <v>1484.8265176727007</v>
      </c>
      <c r="AQ101">
        <f>[1]!srdm("000300.SH",A101,30,"1","1",1)</f>
        <v>-0.67777781596829656</v>
      </c>
      <c r="AR101">
        <f>[1]!vroc("000300.SH",A101,12,1)</f>
        <v>-25.151139250985565</v>
      </c>
      <c r="AS101">
        <f>[1]!wr("000300.SH",A101,14,"1",1)</f>
        <v>52.056426525938527</v>
      </c>
      <c r="AT101">
        <f>[1]!arbr("000300.SH",A101,26,"1","1",1)</f>
        <v>216.55404909745832</v>
      </c>
      <c r="AU101">
        <f>[1]!cr("000300.SH",A101,26,"1",1)</f>
        <v>116.44398766700621</v>
      </c>
      <c r="AV101">
        <f>[1]!psy("000300.SH",A101,12,"6","1","1",1)</f>
        <v>50</v>
      </c>
      <c r="AW101">
        <f>[1]!vr("000300.SH",A101,26,1)</f>
        <v>1.0172746253161351</v>
      </c>
      <c r="AX101">
        <f>[1]!wad("000300.SH",A101,30,"1","1",1)</f>
        <v>9384.1270000000095</v>
      </c>
      <c r="AY101">
        <f>[1]!mfi("000300.SH",A101,14,"1",1)</f>
        <v>48.338204977121613</v>
      </c>
      <c r="AZ101">
        <f>[1]!obv("000300.SH",A101,"1","1",1)</f>
        <v>18376989288.759998</v>
      </c>
      <c r="BA101">
        <f>[1]!pvt("000300.SH",A101,"1",1)</f>
        <v>21484266539.767265</v>
      </c>
      <c r="BB101">
        <f>[1]!sobv("000300.SH",A101,1)</f>
        <v>1387344207994</v>
      </c>
      <c r="BC101">
        <f>[1]!wvad("000300.SH",A101,24,"6","1","1",1)</f>
        <v>208054210.52940235</v>
      </c>
      <c r="BD101">
        <f>[1]!bbiboll("000300.SH",A101,10,"3","1","1",1)</f>
        <v>2640.1485312499999</v>
      </c>
      <c r="BE101">
        <f>[1]!boll("000300.SH",A101,26,"2",1,1,1)</f>
        <v>2660.1957692307692</v>
      </c>
      <c r="BF101">
        <f>[1]!cdp("000300.SH",A101,"1","1",1)</f>
        <v>2593.49575</v>
      </c>
      <c r="BG101">
        <f>[1]!env("000300.SH",A101,"14","1","1",1)</f>
        <v>2846.899997142857</v>
      </c>
      <c r="BH101">
        <f>[1]!mike("000300.SH",A101,12,"1","1",1)</f>
        <v>2729.3513333333335</v>
      </c>
      <c r="BI101">
        <f>[1]!volumeratio("000300.SH",A101,5,1)</f>
        <v>1.2165357479833723</v>
      </c>
      <c r="BJ101">
        <f>[1]!vma("000300.SH",A101,5,1)</f>
        <v>68703839.400000006</v>
      </c>
      <c r="BK101">
        <f>[1]!vmacd("000300.SH",A101,"12","26",9,"1",1)</f>
        <v>-2831044.9400363732</v>
      </c>
      <c r="BL101">
        <f>[1]!vosc("000300.SH",A101,"12","26",1)</f>
        <v>-12.277470603730132</v>
      </c>
      <c r="BM101">
        <f>[1]!tapi("000300.SH",A101,6,"1",1)</f>
        <v>38990383.068431467</v>
      </c>
      <c r="BN101">
        <f>[1]!vstd("000300.SH",A101,10,1)</f>
        <v>13841087.983873788</v>
      </c>
      <c r="BO101">
        <f>[1]!adtm("000300.SH",A101,23,"8","1","1",1)</f>
        <v>0.16810926949048749</v>
      </c>
      <c r="BP101">
        <f>[1]!mi("000300.SH",A101,12,"1","1",1)</f>
        <v>-98.347999999999956</v>
      </c>
      <c r="BQ101">
        <f>[1]!s_techind_rc("000300.SH",A101,50,1)</f>
        <v>117.71346771487678</v>
      </c>
      <c r="BR101">
        <f>[1]!srmi("000300.SH",A101,9,"1",1)</f>
        <v>-3.55006358855946E-2</v>
      </c>
      <c r="BS101">
        <f>[1]!pwmi("000300.SH",A101,7,"1","1",1)</f>
        <v>0.8571428571428571</v>
      </c>
      <c r="BT101">
        <f>[1]!prdstrong("000300.SH",A101,20,"1","1",1)</f>
        <v>0</v>
      </c>
      <c r="BU101">
        <f>[1]!prdweak("000300.SH",A101,20,"1","1",1)</f>
        <v>0.23076923076923078</v>
      </c>
      <c r="BV101">
        <f>[1]!bottom("000300.SH",A101,125,"5","20","1","1",1)</f>
        <v>1.0632934178251425</v>
      </c>
      <c r="BW101">
        <f>[1]!atr("000300.SH",A101,14,"1","3",3)</f>
        <v>226.63099999999986</v>
      </c>
      <c r="BX101">
        <f>[1]!std("000300.SH",A101,26,"1",1)</f>
        <v>1.4332787866748211</v>
      </c>
      <c r="BY101">
        <f>[1]!vhf("000300.SH",A101,28,"1",1)</f>
        <v>0.28748269969767926</v>
      </c>
      <c r="BZ101">
        <f>[1]!volati("000300.SH",A101,10,"1",1)</f>
        <v>24.562185876492013</v>
      </c>
      <c r="CA101" s="2">
        <f>[1]!s_mq_close("000300.SH",A101,3)</f>
        <v>2673.3270000000002</v>
      </c>
    </row>
    <row r="102" spans="1:79" x14ac:dyDescent="0.25">
      <c r="A102" s="1">
        <v>41364</v>
      </c>
      <c r="B102">
        <f>[1]!s_mq_open("000300.SH",A102,1)</f>
        <v>2671.8420000000001</v>
      </c>
      <c r="C102">
        <f>[1]!s_mq_close("000300.SH",A102,1)</f>
        <v>2495.0830000000001</v>
      </c>
      <c r="D102">
        <f>[1]!s_mq_high("000300.SH",A102,1)</f>
        <v>2680.8539999999998</v>
      </c>
      <c r="E102">
        <f>[1]!s_mq_low("000300.SH",A102,1)</f>
        <v>2482.4879999999998</v>
      </c>
      <c r="F102">
        <f t="shared" si="6"/>
        <v>1.0033729539396414</v>
      </c>
      <c r="G102">
        <f t="shared" si="7"/>
        <v>0.92912979135742302</v>
      </c>
      <c r="H102">
        <f t="shared" si="11"/>
        <v>0.93384376770782107</v>
      </c>
      <c r="I102">
        <f t="shared" si="11"/>
        <v>1.0744548377749357</v>
      </c>
      <c r="J102">
        <f t="shared" si="9"/>
        <v>0.99495207173468769</v>
      </c>
      <c r="K102">
        <f t="shared" si="10"/>
        <v>1.0799061264344481</v>
      </c>
      <c r="L102">
        <f>[1]!s_mq_volume("000300.SH",A102,1)</f>
        <v>147861705600</v>
      </c>
      <c r="M102">
        <f>[1]!s_mq_amount("000300.SH",A102,1)</f>
        <v>1508941497048</v>
      </c>
      <c r="N102">
        <f>[1]!s_mq_pctchange("000016.SH",A102)</f>
        <v>-8.3518092043058267</v>
      </c>
      <c r="O102">
        <f>[1]!s_mq_pctchange("000906.SH",A102)</f>
        <v>-6.1532375301211584</v>
      </c>
      <c r="P102">
        <f>[1]!s_mq_pctchange("000905.SH",A102)</f>
        <v>-4.4596764202861401</v>
      </c>
      <c r="Q102">
        <f>[1]!s_val_pe_ttm("000300.SH",A102)</f>
        <v>10.510100364685059</v>
      </c>
      <c r="R102">
        <f>[1]!s_val_pb_lf("000300.SH",A102)</f>
        <v>1.5259000062942505</v>
      </c>
      <c r="S102">
        <v>50.9</v>
      </c>
      <c r="T102">
        <v>8.9</v>
      </c>
      <c r="U102">
        <v>34.912999999999997</v>
      </c>
      <c r="V102">
        <v>-1.92</v>
      </c>
      <c r="W102">
        <f>[1]!dmi("000300.SH",A102,14,6,1,3,2)</f>
        <v>27.405235174261311</v>
      </c>
      <c r="X102">
        <f>[1]!expma("000300.SH",A102,12,3,2)</f>
        <v>2556.6987889228362</v>
      </c>
      <c r="Y102">
        <f>[1]!ma("000300.SH",A102,5,3,1)</f>
        <v>2553.2123999999999</v>
      </c>
      <c r="Z102">
        <f>[1]!macd("000300.SH",A102,26,12,9,1,3,1)</f>
        <v>-19.332789397338274</v>
      </c>
      <c r="AA102">
        <f>[1]!bbi("000300.SH",A102,3,"6","12","24","1",1)</f>
        <v>2557.4962708333333</v>
      </c>
      <c r="AB102">
        <f>[1]!dma("000300.SH",A102,"10","50",10,"1","1",1)</f>
        <v>-56.617200000000594</v>
      </c>
      <c r="AC102">
        <f>[1]!mtm("000300.SH",A102,"6",6,"1","1",3)</f>
        <v>201.97699999999986</v>
      </c>
      <c r="AD102">
        <f>[1]!priceosc("000300.SH",A102,"26","12","1",1)</f>
        <v>-0.89687352137084764</v>
      </c>
      <c r="AE102">
        <f>[1]!sar("000300.SH",A102,4,"2","20","1",1)</f>
        <v>2638.67848</v>
      </c>
      <c r="AF102">
        <f>[1]!trix("000300.SH",A102,12,"20","1","1",1)</f>
        <v>-0.11694637446286338</v>
      </c>
      <c r="AG102">
        <f>[1]!s_techind_b3612("000300.SH",A102,1,1)</f>
        <v>-38.090000000000146</v>
      </c>
      <c r="AH102">
        <f>[1]!bias("000300.SH",A102,12,1,1)</f>
        <v>-2.5081087501824859</v>
      </c>
      <c r="AI102">
        <f>[1]!kdj("000300.SH",A102,9,3,3,1,1,1)</f>
        <v>32.745902381284914</v>
      </c>
      <c r="AJ102">
        <f>[1]!slowkd("000300.SH",A102,9,"3","3","5","1","1",1)</f>
        <v>43.731624422227064</v>
      </c>
      <c r="AK102">
        <f>[1]!rsi("000300.SH",A102,6,1,1)</f>
        <v>27.558154134682617</v>
      </c>
      <c r="AL102">
        <f>[1]!cci("000300.SH",A102,14,"1",1)</f>
        <v>-113.612463150647</v>
      </c>
      <c r="AM102">
        <f>[1]!dpo("000300.SH",A102,20,"6","1","1",1)</f>
        <v>0</v>
      </c>
      <c r="AN102">
        <f>[1]!roc("000300.SH",A102,"12",6,"1","1",1)</f>
        <v>-1.2820249053802788</v>
      </c>
      <c r="AO102">
        <f>[1]!vrsi("000300.SH",A102,6,1)</f>
        <v>45.189237143100378</v>
      </c>
      <c r="AP102">
        <f>[1]!si("000300.SH",A102,"1",1)</f>
        <v>-389.78389096442265</v>
      </c>
      <c r="AQ102">
        <f>[1]!srdm("000300.SH",A102,30,"1","1",1)</f>
        <v>-0.18534610049666606</v>
      </c>
      <c r="AR102">
        <f>[1]!vroc("000300.SH",A102,12,1)</f>
        <v>0</v>
      </c>
      <c r="AS102">
        <f>[1]!wr("000300.SH",A102,14,"1",1)</f>
        <v>92.084639990950123</v>
      </c>
      <c r="AT102">
        <f>[1]!arbr("000300.SH",A102,26,"1","1",1)</f>
        <v>202.68251694140801</v>
      </c>
      <c r="AU102">
        <f>[1]!cr("000300.SH",A102,26,"1",1)</f>
        <v>68.887582710733952</v>
      </c>
      <c r="AV102">
        <f>[1]!psy("000300.SH",A102,12,"6","1","1",1)</f>
        <v>58.333333333333336</v>
      </c>
      <c r="AW102">
        <f>[1]!vr("000300.SH",A102,26,1)</f>
        <v>0.7687643923774331</v>
      </c>
      <c r="AX102">
        <f>[1]!wad("000300.SH",A102,30,"1","1",1)</f>
        <v>9197.3830000000071</v>
      </c>
      <c r="AY102">
        <f>[1]!mfi("000300.SH",A102,14,"1",1)</f>
        <v>50.044984520629484</v>
      </c>
      <c r="AZ102">
        <f>[1]!obv("000300.SH",A102,"1","1",1)</f>
        <v>18181996746.759998</v>
      </c>
      <c r="BA102">
        <f>[1]!pvt("000300.SH",A102,"1",1)</f>
        <v>20940672813.278706</v>
      </c>
      <c r="BB102">
        <f>[1]!sobv("000300.SH",A102,1)</f>
        <v>1367844953794</v>
      </c>
      <c r="BC102">
        <f>[1]!wvad("000300.SH",A102,24,"6","1","1",1)</f>
        <v>-40359502.215549394</v>
      </c>
      <c r="BD102">
        <f>[1]!bbiboll("000300.SH",A102,10,"3","1","1",1)</f>
        <v>2557.4962708333333</v>
      </c>
      <c r="BE102">
        <f>[1]!boll("000300.SH",A102,26,"2",1,1,1)</f>
        <v>2582.2257692307694</v>
      </c>
      <c r="BF102">
        <f>[1]!cdp("000300.SH",A102,"1","1",1)</f>
        <v>2507.4187499999998</v>
      </c>
      <c r="BG102">
        <f>[1]!env("000300.SH",A102,"14","1","1",1)</f>
        <v>2710.1450814285713</v>
      </c>
      <c r="BH102">
        <f>[1]!mike("000300.SH",A102,12,"1","1",1)</f>
        <v>2508.6320000000001</v>
      </c>
      <c r="BI102">
        <f>[1]!volumeratio("000300.SH",A102,5,1)</f>
        <v>0</v>
      </c>
      <c r="BJ102">
        <f>[1]!vma("000300.SH",A102,5,1)</f>
        <v>63422284.399999999</v>
      </c>
      <c r="BK102">
        <f>[1]!vmacd("000300.SH",A102,"12","26",9,"1",1)</f>
        <v>-4324733.1515346244</v>
      </c>
      <c r="BL102">
        <f>[1]!vosc("000300.SH",A102,"12","26",1)</f>
        <v>-8.3271374487395242</v>
      </c>
      <c r="BM102">
        <f>[1]!tapi("000300.SH",A102,6,"1",1)</f>
        <v>23274189.270332344</v>
      </c>
      <c r="BN102">
        <f>[1]!vstd("000300.SH",A102,10,1)</f>
        <v>13807628.099973364</v>
      </c>
      <c r="BO102">
        <f>[1]!adtm("000300.SH",A102,23,"8","1","1",1)</f>
        <v>0.1661413493566975</v>
      </c>
      <c r="BP102">
        <f>[1]!mi("000300.SH",A102,12,"1","1",1)</f>
        <v>-32.402999999999793</v>
      </c>
      <c r="BQ102">
        <f>[1]!s_techind_rc("000300.SH",A102,50,1)</f>
        <v>100.47732187513843</v>
      </c>
      <c r="BR102">
        <f>[1]!srmi("000300.SH",A102,9,"1",1)</f>
        <v>-2.9610472436885356E-3</v>
      </c>
      <c r="BS102">
        <f>[1]!pwmi("000300.SH",A102,7,"1","1",1)</f>
        <v>1</v>
      </c>
      <c r="BT102">
        <f>[1]!prdstrong("000300.SH",A102,20,"1","1",1)</f>
        <v>0</v>
      </c>
      <c r="BU102">
        <f>[1]!prdweak("000300.SH",A102,20,"1","1",1)</f>
        <v>0</v>
      </c>
      <c r="BV102">
        <f>[1]!bottom("000300.SH",A102,125,"5","20","1","1",1)</f>
        <v>1.1186440677966101</v>
      </c>
      <c r="BW102">
        <f>[1]!atr("000300.SH",A102,14,"1","3",3)</f>
        <v>198.36599999999999</v>
      </c>
      <c r="BX102">
        <f>[1]!std("000300.SH",A102,26,"1",1)</f>
        <v>1.7458309787595454</v>
      </c>
      <c r="BY102">
        <f>[1]!vhf("000300.SH",A102,28,"1",1)</f>
        <v>0.22195819676075659</v>
      </c>
      <c r="BZ102">
        <f>[1]!volati("000300.SH",A102,10,"1",1)</f>
        <v>-29.600119026040357</v>
      </c>
      <c r="CA102" s="2">
        <f>[1]!s_mq_close("000300.SH",A102,3)</f>
        <v>2495.0830000000001</v>
      </c>
    </row>
    <row r="103" spans="1:79" x14ac:dyDescent="0.25">
      <c r="A103" s="1">
        <v>41394</v>
      </c>
      <c r="B103">
        <f>[1]!s_mq_open("000300.SH",A103,1)</f>
        <v>2486.4279999999999</v>
      </c>
      <c r="C103">
        <f>[1]!s_mq_close("000300.SH",A103,1)</f>
        <v>2447.306</v>
      </c>
      <c r="D103">
        <f>[1]!s_mq_high("000300.SH",A103,1)</f>
        <v>2542.453</v>
      </c>
      <c r="E103">
        <f>[1]!s_mq_low("000300.SH",A103,1)</f>
        <v>2416.6170000000002</v>
      </c>
      <c r="F103">
        <f t="shared" si="6"/>
        <v>1.0225323234776957</v>
      </c>
      <c r="G103">
        <f t="shared" si="7"/>
        <v>0.97192317654080485</v>
      </c>
      <c r="H103">
        <f t="shared" si="11"/>
        <v>0.98426578207774373</v>
      </c>
      <c r="I103">
        <f t="shared" si="11"/>
        <v>1.038878260421868</v>
      </c>
      <c r="J103">
        <f t="shared" si="9"/>
        <v>0.98746008876699531</v>
      </c>
      <c r="K103">
        <f t="shared" si="10"/>
        <v>1.0520711391172037</v>
      </c>
      <c r="L103">
        <f>[1]!s_mq_volume("000300.SH",A103,1)</f>
        <v>94348532000</v>
      </c>
      <c r="M103">
        <f>[1]!s_mq_amount("000300.SH",A103,1)</f>
        <v>954280700473</v>
      </c>
      <c r="N103">
        <f>[1]!s_mq_pctchange("000016.SH",A103)</f>
        <v>-1.5144485203497204</v>
      </c>
      <c r="O103">
        <f>[1]!s_mq_pctchange("000906.SH",A103)</f>
        <v>-2.0072502558836192</v>
      </c>
      <c r="P103">
        <f>[1]!s_mq_pctchange("000905.SH",A103)</f>
        <v>-2.3067138342202531</v>
      </c>
      <c r="Q103">
        <f>[1]!s_val_pe_ttm("000300.SH",A103)</f>
        <v>10.032899856567383</v>
      </c>
      <c r="R103">
        <f>[1]!s_val_pb_lf("000300.SH",A103)</f>
        <v>1.4276000261306763</v>
      </c>
      <c r="S103">
        <v>50.6</v>
      </c>
      <c r="T103">
        <v>9.3000000000000007</v>
      </c>
      <c r="U103">
        <v>35.643999999999998</v>
      </c>
      <c r="V103">
        <v>-2.62</v>
      </c>
      <c r="W103">
        <f>[1]!dmi("000300.SH",A103,14,6,1,3,2)</f>
        <v>17.333538570054426</v>
      </c>
      <c r="X103">
        <f>[1]!expma("000300.SH",A103,12,3,2)</f>
        <v>2519.6549415153268</v>
      </c>
      <c r="Y103">
        <f>[1]!ma("000300.SH",A103,5,3,1)</f>
        <v>2478.1801999999998</v>
      </c>
      <c r="Z103">
        <f>[1]!macd("000300.SH",A103,26,12,9,1,3,1)</f>
        <v>-22.893172988166498</v>
      </c>
      <c r="AA103">
        <f>[1]!bbi("000300.SH",A103,3,"6","12","24","1",1)</f>
        <v>2482.6341145833335</v>
      </c>
      <c r="AB103">
        <f>[1]!dma("000300.SH",A103,"10","50",10,"1","1",1)</f>
        <v>-85.560579999999391</v>
      </c>
      <c r="AC103">
        <f>[1]!mtm("000300.SH",A103,"6",6,"1","1",3)</f>
        <v>192.48599999999988</v>
      </c>
      <c r="AD103">
        <f>[1]!priceosc("000300.SH",A103,"26","12","1",1)</f>
        <v>-1.3804223060583978</v>
      </c>
      <c r="AE103">
        <f>[1]!sar("000300.SH",A103,4,"2","20","1",1)</f>
        <v>2428.6390826138754</v>
      </c>
      <c r="AF103">
        <f>[1]!trix("000300.SH",A103,12,"20","1","1",1)</f>
        <v>-0.14558813786847</v>
      </c>
      <c r="AG103">
        <f>[1]!s_techind_b3612("000300.SH",A103,1,1)</f>
        <v>-17.201333333333423</v>
      </c>
      <c r="AH103">
        <f>[1]!bias("000300.SH",A103,12,1,1)</f>
        <v>-1.0671513199672131</v>
      </c>
      <c r="AI103">
        <f>[1]!kdj("000300.SH",A103,9,3,3,1,1,1)</f>
        <v>42.683630964736039</v>
      </c>
      <c r="AJ103">
        <f>[1]!slowkd("000300.SH",A103,9,"3","3","5","1","1",1)</f>
        <v>48.551024084257811</v>
      </c>
      <c r="AK103">
        <f>[1]!rsi("000300.SH",A103,6,1,1)</f>
        <v>39.613419229801359</v>
      </c>
      <c r="AL103">
        <f>[1]!cci("000300.SH",A103,14,"1",1)</f>
        <v>-65.283842527203149</v>
      </c>
      <c r="AM103">
        <f>[1]!dpo("000300.SH",A103,20,"6","1","1",1)</f>
        <v>0</v>
      </c>
      <c r="AN103">
        <f>[1]!roc("000300.SH",A103,"12",6,"1","1",1)</f>
        <v>-1.529105636361521</v>
      </c>
      <c r="AO103">
        <f>[1]!vrsi("000300.SH",A103,6,1)</f>
        <v>7.1982905255995915</v>
      </c>
      <c r="AP103">
        <f>[1]!si("000300.SH",A103,"1",1)</f>
        <v>-669.16989595942016</v>
      </c>
      <c r="AQ103">
        <f>[1]!srdm("000300.SH",A103,30,"1","1",1)</f>
        <v>3.425286184126549E-2</v>
      </c>
      <c r="AR103">
        <f>[1]!vroc("000300.SH",A103,12,1)</f>
        <v>0</v>
      </c>
      <c r="AS103">
        <f>[1]!wr("000300.SH",A103,14,"1",1)</f>
        <v>75.611907562223919</v>
      </c>
      <c r="AT103">
        <f>[1]!arbr("000300.SH",A103,26,"1","1",1)</f>
        <v>235.6663305806328</v>
      </c>
      <c r="AU103">
        <f>[1]!cr("000300.SH",A103,26,"1",1)</f>
        <v>82.454969383820853</v>
      </c>
      <c r="AV103">
        <f>[1]!psy("000300.SH",A103,12,"6","1","1",1)</f>
        <v>41.666666666666671</v>
      </c>
      <c r="AW103">
        <f>[1]!vr("000300.SH",A103,26,1)</f>
        <v>1.0891647919378742</v>
      </c>
      <c r="AX103">
        <f>[1]!wad("000300.SH",A103,30,"1","1",1)</f>
        <v>9048.0230000000065</v>
      </c>
      <c r="AY103">
        <f>[1]!mfi("000300.SH",A103,14,"1",1)</f>
        <v>32.386648866029546</v>
      </c>
      <c r="AZ103">
        <f>[1]!obv("000300.SH",A103,"1","1",1)</f>
        <v>17816717298.759998</v>
      </c>
      <c r="BA103">
        <f>[1]!pvt("000300.SH",A103,"1",1)</f>
        <v>20916786501.748028</v>
      </c>
      <c r="BB103">
        <f>[1]!sobv("000300.SH",A103,1)</f>
        <v>1372886377194</v>
      </c>
      <c r="BC103">
        <f>[1]!wvad("000300.SH",A103,24,"6","1","1",1)</f>
        <v>-76680173.070152968</v>
      </c>
      <c r="BD103">
        <f>[1]!bbiboll("000300.SH",A103,10,"3","1","1",1)</f>
        <v>2482.6341145833335</v>
      </c>
      <c r="BE103">
        <f>[1]!boll("000300.SH",A103,26,"2",1,1,1)</f>
        <v>2507.8517307692305</v>
      </c>
      <c r="BF103">
        <f>[1]!cdp("000300.SH",A103,"1","1",1)</f>
        <v>2474.4494999999997</v>
      </c>
      <c r="BG103">
        <f>[1]!env("000300.SH",A103,"14","1","1",1)</f>
        <v>2624.1957385714286</v>
      </c>
      <c r="BH103">
        <f>[1]!mike("000300.SH",A103,12,"1","1",1)</f>
        <v>2500.5076666666664</v>
      </c>
      <c r="BI103">
        <f>[1]!volumeratio("000300.SH",A103,5,1)</f>
        <v>0</v>
      </c>
      <c r="BJ103">
        <f>[1]!vma("000300.SH",A103,5,1)</f>
        <v>58779617.200000003</v>
      </c>
      <c r="BK103">
        <f>[1]!vmacd("000300.SH",A103,"12","26",9,"1",1)</f>
        <v>-2138295.2754812432</v>
      </c>
      <c r="BL103">
        <f>[1]!vosc("000300.SH",A103,"12","26",1)</f>
        <v>-6.1961811583902575</v>
      </c>
      <c r="BM103">
        <f>[1]!tapi("000300.SH",A103,6,"1",1)</f>
        <v>21282763.794404916</v>
      </c>
      <c r="BN103">
        <f>[1]!vstd("000300.SH",A103,10,1)</f>
        <v>10460453.275980221</v>
      </c>
      <c r="BO103">
        <f>[1]!adtm("000300.SH",A103,23,"8","1","1",1)</f>
        <v>0.20990129549660927</v>
      </c>
      <c r="BP103">
        <f>[1]!mi("000300.SH",A103,12,"1","1",1)</f>
        <v>-38.003000000000156</v>
      </c>
      <c r="BQ103">
        <f>[1]!s_techind_rc("000300.SH",A103,50,1)</f>
        <v>88.16439252349916</v>
      </c>
      <c r="BR103">
        <f>[1]!srmi("000300.SH",A103,9,"1",1)</f>
        <v>4.2855286588599174E-3</v>
      </c>
      <c r="BS103">
        <f>[1]!pwmi("000300.SH",A103,7,"1","1",1)</f>
        <v>1</v>
      </c>
      <c r="BT103">
        <f>[1]!prdstrong("000300.SH",A103,20,"1","1",1)</f>
        <v>9.0909090909090912E-2</v>
      </c>
      <c r="BU103">
        <f>[1]!prdweak("000300.SH",A103,20,"1","1",1)</f>
        <v>0.1111111111111111</v>
      </c>
      <c r="BV103">
        <f>[1]!bottom("000300.SH",A103,125,"5","20","1","1",1)</f>
        <v>0.94730616605616602</v>
      </c>
      <c r="BW103">
        <f>[1]!atr("000300.SH",A103,14,"1","3",3)</f>
        <v>125.83599999999979</v>
      </c>
      <c r="BX103">
        <f>[1]!std("000300.SH",A103,26,"1",1)</f>
        <v>1.4271669286630324</v>
      </c>
      <c r="BY103">
        <f>[1]!vhf("000300.SH",A103,28,"1",1)</f>
        <v>0.27337318927353982</v>
      </c>
      <c r="BZ103">
        <f>[1]!volati("000300.SH",A103,10,"1",1)</f>
        <v>44.866369752449671</v>
      </c>
      <c r="CA103" s="2">
        <f>[1]!s_mq_close("000300.SH",A103,3)</f>
        <v>2447.306</v>
      </c>
    </row>
    <row r="104" spans="1:79" x14ac:dyDescent="0.25">
      <c r="A104" s="1">
        <v>41425</v>
      </c>
      <c r="B104">
        <f>[1]!s_mq_open("000300.SH",A104,1)</f>
        <v>2434.6030000000001</v>
      </c>
      <c r="C104">
        <f>[1]!s_mq_close("000300.SH",A104,1)</f>
        <v>2606.4259999999999</v>
      </c>
      <c r="D104">
        <f>[1]!s_mq_high("000300.SH",A104,1)</f>
        <v>2661.2289999999998</v>
      </c>
      <c r="E104">
        <f>[1]!s_mq_low("000300.SH",A104,1)</f>
        <v>2423.0770000000002</v>
      </c>
      <c r="F104">
        <f t="shared" si="6"/>
        <v>1.0930854024249537</v>
      </c>
      <c r="G104">
        <f t="shared" si="7"/>
        <v>0.9952657579079629</v>
      </c>
      <c r="H104">
        <f t="shared" si="11"/>
        <v>1.0705753669078695</v>
      </c>
      <c r="I104">
        <f t="shared" si="11"/>
        <v>1.0210261100833093</v>
      </c>
      <c r="J104">
        <f t="shared" si="9"/>
        <v>0.92965501418417418</v>
      </c>
      <c r="K104">
        <f t="shared" si="10"/>
        <v>1.0982849492607951</v>
      </c>
      <c r="L104">
        <f>[1]!s_mq_volume("000300.SH",A104,1)</f>
        <v>143662007800</v>
      </c>
      <c r="M104">
        <f>[1]!s_mq_amount("000300.SH",A104,1)</f>
        <v>1491106820340</v>
      </c>
      <c r="N104">
        <f>[1]!s_mq_pctchange("000016.SH",A104)</f>
        <v>4.26542592255994</v>
      </c>
      <c r="O104">
        <f>[1]!s_mq_pctchange("000906.SH",A104)</f>
        <v>8.2841132934857278</v>
      </c>
      <c r="P104">
        <f>[1]!s_mq_pctchange("000905.SH",A104)</f>
        <v>14.058340157837556</v>
      </c>
      <c r="Q104">
        <f>[1]!s_val_pe_ttm("000300.SH",A104)</f>
        <v>10.494600296020508</v>
      </c>
      <c r="R104">
        <f>[1]!s_val_pb_lf("000300.SH",A104)</f>
        <v>1.4943000078201294</v>
      </c>
      <c r="S104">
        <v>50.8</v>
      </c>
      <c r="T104">
        <v>9.1999999999999993</v>
      </c>
      <c r="U104">
        <v>37.264899999999997</v>
      </c>
      <c r="V104">
        <v>-2.87</v>
      </c>
      <c r="W104">
        <f>[1]!dmi("000300.SH",A104,14,6,1,3,2)</f>
        <v>13.640572680451427</v>
      </c>
      <c r="X104">
        <f>[1]!expma("000300.SH",A104,12,3,2)</f>
        <v>2550.9417926381188</v>
      </c>
      <c r="Y104">
        <f>[1]!ma("000300.SH",A104,5,3,1)</f>
        <v>2625.4512</v>
      </c>
      <c r="Z104">
        <f>[1]!macd("000300.SH",A104,26,12,9,1,3,1)</f>
        <v>30.092131088594215</v>
      </c>
      <c r="AA104">
        <f>[1]!bbi("000300.SH",A104,3,"6","12","24","1",1)</f>
        <v>2603.1695833333333</v>
      </c>
      <c r="AB104">
        <f>[1]!dma("000300.SH",A104,"10","50",10,"1","1",1)</f>
        <v>81.637700000000223</v>
      </c>
      <c r="AC104">
        <f>[1]!mtm("000300.SH",A104,"6",6,"1","1",3)</f>
        <v>466.76499999999987</v>
      </c>
      <c r="AD104">
        <f>[1]!priceosc("000300.SH",A104,"26","12","1",1)</f>
        <v>2.2257761426558145</v>
      </c>
      <c r="AE104">
        <f>[1]!sar("000300.SH",A104,4,"2","20","1",1)</f>
        <v>2661.2289999999998</v>
      </c>
      <c r="AF104">
        <f>[1]!trix("000300.SH",A104,12,"20","1","1",1)</f>
        <v>0.2087737370128192</v>
      </c>
      <c r="AG104">
        <f>[1]!s_techind_b3612("000300.SH",A104,1,1)</f>
        <v>7.022666666666737</v>
      </c>
      <c r="AH104">
        <f>[1]!bias("000300.SH",A104,12,1,1)</f>
        <v>-5.5830746943309965E-2</v>
      </c>
      <c r="AI104">
        <f>[1]!kdj("000300.SH",A104,9,3,3,1,1,1)</f>
        <v>66.080797388912714</v>
      </c>
      <c r="AJ104">
        <f>[1]!slowkd("000300.SH",A104,9,"3","3","5","1","1",1)</f>
        <v>78.474800201900692</v>
      </c>
      <c r="AK104">
        <f>[1]!rsi("000300.SH",A104,6,1,1)</f>
        <v>51.161173681996132</v>
      </c>
      <c r="AL104">
        <f>[1]!cci("000300.SH",A104,14,"1",1)</f>
        <v>53.824976948156291</v>
      </c>
      <c r="AM104">
        <f>[1]!dpo("000300.SH",A104,20,"6","1","1",1)</f>
        <v>-6.4717272727275486</v>
      </c>
      <c r="AN104">
        <f>[1]!roc("000300.SH",A104,"12",6,"1","1",1)</f>
        <v>3.9690457432910735</v>
      </c>
      <c r="AO104">
        <f>[1]!vrsi("000300.SH",A104,6,1)</f>
        <v>33.891831932342804</v>
      </c>
      <c r="AP104">
        <f>[1]!si("000300.SH",A104,"1",1)</f>
        <v>-585.61957132332282</v>
      </c>
      <c r="AQ104">
        <f>[1]!srdm("000300.SH",A104,30,"1","1",1)</f>
        <v>0.4566712949292277</v>
      </c>
      <c r="AR104">
        <f>[1]!vroc("000300.SH",A104,12,1)</f>
        <v>41.500371353841594</v>
      </c>
      <c r="AS104">
        <f>[1]!wr("000300.SH",A104,14,"1",1)</f>
        <v>30.218298714689752</v>
      </c>
      <c r="AT104">
        <f>[1]!arbr("000300.SH",A104,26,"1","1",1)</f>
        <v>245.9721816362896</v>
      </c>
      <c r="AU104">
        <f>[1]!cr("000300.SH",A104,26,"1",1)</f>
        <v>135.9821462833948</v>
      </c>
      <c r="AV104">
        <f>[1]!psy("000300.SH",A104,12,"6","1","1",1)</f>
        <v>66.666666666666657</v>
      </c>
      <c r="AW104">
        <f>[1]!vr("000300.SH",A104,26,1)</f>
        <v>1.9565182807014059</v>
      </c>
      <c r="AX104">
        <f>[1]!wad("000300.SH",A104,30,"1","1",1)</f>
        <v>9301.0280000000057</v>
      </c>
      <c r="AY104">
        <f>[1]!mfi("000300.SH",A104,14,"1",1)</f>
        <v>60.550456455619987</v>
      </c>
      <c r="AZ104">
        <f>[1]!obv("000300.SH",A104,"1","1",1)</f>
        <v>18321356704.759998</v>
      </c>
      <c r="BA104">
        <f>[1]!pvt("000300.SH",A104,"1",1)</f>
        <v>21375949170.523396</v>
      </c>
      <c r="BB104">
        <f>[1]!sobv("000300.SH",A104,1)</f>
        <v>1437379591394</v>
      </c>
      <c r="BC104">
        <f>[1]!wvad("000300.SH",A104,24,"6","1","1",1)</f>
        <v>214414096.73854652</v>
      </c>
      <c r="BD104">
        <f>[1]!bbiboll("000300.SH",A104,10,"3","1","1",1)</f>
        <v>2603.1695833333333</v>
      </c>
      <c r="BE104">
        <f>[1]!boll("000300.SH",A104,26,"2",1,1,1)</f>
        <v>2549.8363846153852</v>
      </c>
      <c r="BF104">
        <f>[1]!cdp("000300.SH",A104,"1","1",1)</f>
        <v>2634.9175</v>
      </c>
      <c r="BG104">
        <f>[1]!env("000300.SH",A104,"14","1","1",1)</f>
        <v>2748.0384157142857</v>
      </c>
      <c r="BH104">
        <f>[1]!mike("000300.SH",A104,12,"1","1",1)</f>
        <v>2750.0616666666665</v>
      </c>
      <c r="BI104">
        <f>[1]!volumeratio("000300.SH",A104,5,1)</f>
        <v>0.87195191549697748</v>
      </c>
      <c r="BJ104">
        <f>[1]!vma("000300.SH",A104,5,1)</f>
        <v>72068760.400000006</v>
      </c>
      <c r="BK104">
        <f>[1]!vmacd("000300.SH",A104,"12","26",9,"1",1)</f>
        <v>3516454.7597259521</v>
      </c>
      <c r="BL104">
        <f>[1]!vosc("000300.SH",A104,"12","26",1)</f>
        <v>13.557550643190583</v>
      </c>
      <c r="BM104">
        <f>[1]!tapi("000300.SH",A104,6,"1",1)</f>
        <v>28646690.829111602</v>
      </c>
      <c r="BN104">
        <f>[1]!vstd("000300.SH",A104,10,1)</f>
        <v>9577039.2840447687</v>
      </c>
      <c r="BO104">
        <f>[1]!adtm("000300.SH",A104,23,"8","1","1",1)</f>
        <v>0.6655680802951236</v>
      </c>
      <c r="BP104">
        <f>[1]!mi("000300.SH",A104,12,"1","1",1)</f>
        <v>99.500999999999749</v>
      </c>
      <c r="BQ104">
        <f>[1]!s_techind_rc("000300.SH",A104,50,1)</f>
        <v>102.62032786678704</v>
      </c>
      <c r="BR104">
        <f>[1]!srmi("000300.SH",A104,9,"1",1)</f>
        <v>-1.2189574905340306E-3</v>
      </c>
      <c r="BS104">
        <f>[1]!pwmi("000300.SH",A104,7,"1","1",1)</f>
        <v>0.8571428571428571</v>
      </c>
      <c r="BT104">
        <f>[1]!prdstrong("000300.SH",A104,20,"1","1",1)</f>
        <v>0.16666666666666666</v>
      </c>
      <c r="BU104">
        <f>[1]!prdweak("000300.SH",A104,20,"1","1",1)</f>
        <v>7.1428571428571425E-2</v>
      </c>
      <c r="BV104">
        <f>[1]!bottom("000300.SH",A104,125,"5","20","1","1",1)</f>
        <v>1.1854204476709014</v>
      </c>
      <c r="BW104">
        <f>[1]!atr("000300.SH",A104,14,"1","3",3)</f>
        <v>238.15199999999959</v>
      </c>
      <c r="BX104">
        <f>[1]!std("000300.SH",A104,26,"1",1)</f>
        <v>1.2058877508503671</v>
      </c>
      <c r="BY104">
        <f>[1]!vhf("000300.SH",A104,28,"1",1)</f>
        <v>0.29060735348553923</v>
      </c>
      <c r="BZ104">
        <f>[1]!volati("000300.SH",A104,10,"1",1)</f>
        <v>-17.786741196033852</v>
      </c>
      <c r="CA104" s="2">
        <f>[1]!s_mq_close("000300.SH",A104,3)</f>
        <v>2606.4259999999999</v>
      </c>
    </row>
    <row r="105" spans="1:79" x14ac:dyDescent="0.25">
      <c r="A105" s="1">
        <v>41455</v>
      </c>
      <c r="B105">
        <f>[1]!s_mq_open("000300.SH",A105,1)</f>
        <v>2605.9690000000001</v>
      </c>
      <c r="C105">
        <f>[1]!s_mq_close("000300.SH",A105,1)</f>
        <v>2200.6390000000001</v>
      </c>
      <c r="D105">
        <f>[1]!s_mq_high("000300.SH",A105,1)</f>
        <v>2625.9360000000001</v>
      </c>
      <c r="E105">
        <f>[1]!s_mq_low("000300.SH",A105,1)</f>
        <v>2023.171</v>
      </c>
      <c r="F105">
        <f t="shared" si="6"/>
        <v>1.0076620251430466</v>
      </c>
      <c r="G105">
        <f t="shared" si="7"/>
        <v>0.77636034810851551</v>
      </c>
      <c r="H105">
        <f t="shared" si="11"/>
        <v>0.84446092796959593</v>
      </c>
      <c r="I105">
        <f t="shared" si="11"/>
        <v>1.1932606847374785</v>
      </c>
      <c r="J105">
        <f t="shared" si="9"/>
        <v>0.91935615064533527</v>
      </c>
      <c r="K105">
        <f t="shared" si="10"/>
        <v>1.297930822456431</v>
      </c>
      <c r="L105">
        <f>[1]!s_mq_volume("000300.SH",A105,1)</f>
        <v>110649524900</v>
      </c>
      <c r="M105">
        <f>[1]!s_mq_amount("000300.SH",A105,1)</f>
        <v>1021665440572</v>
      </c>
      <c r="N105">
        <f>[1]!s_mq_pctchange("000016.SH",A105)</f>
        <v>-15.693946776469204</v>
      </c>
      <c r="O105">
        <f>[1]!s_mq_pctchange("000906.SH",A105)</f>
        <v>-15.615354520519153</v>
      </c>
      <c r="P105">
        <f>[1]!s_mq_pctchange("000905.SH",A105)</f>
        <v>-15.756460580992792</v>
      </c>
      <c r="Q105">
        <f>[1]!s_val_pe_ttm("000300.SH",A105)</f>
        <v>9.0465002059936523</v>
      </c>
      <c r="R105">
        <f>[1]!s_val_pb_lf("000300.SH",A105)</f>
        <v>1.327299952507019</v>
      </c>
      <c r="S105">
        <v>50.1</v>
      </c>
      <c r="T105">
        <v>8.9</v>
      </c>
      <c r="U105">
        <v>37.7361</v>
      </c>
      <c r="V105">
        <v>-2.7</v>
      </c>
      <c r="W105">
        <f>[1]!dmi("000300.SH",A105,14,6,1,3,2)</f>
        <v>11.507846161900348</v>
      </c>
      <c r="X105">
        <f>[1]!expma("000300.SH",A105,12,3,2)</f>
        <v>2445.6431122864988</v>
      </c>
      <c r="Y105">
        <f>[1]!ma("000300.SH",A105,5,3,1)</f>
        <v>2173.2604000000001</v>
      </c>
      <c r="Z105">
        <f>[1]!macd("000300.SH",A105,26,12,9,1,3,1)</f>
        <v>-99.476099015171712</v>
      </c>
      <c r="AA105">
        <f>[1]!bbi("000300.SH",A105,3,"6","12","24","1",1)</f>
        <v>2277.6664062500004</v>
      </c>
      <c r="AB105">
        <f>[1]!dma("000300.SH",A105,"10","50",10,"1","1",1)</f>
        <v>-205.7117200000007</v>
      </c>
      <c r="AC105">
        <f>[1]!mtm("000300.SH",A105,"6",6,"1","1",3)</f>
        <v>-322.3130000000001</v>
      </c>
      <c r="AD105">
        <f>[1]!priceosc("000300.SH",A105,"26","12","1",1)</f>
        <v>-6.9451630956914379</v>
      </c>
      <c r="AE105">
        <f>[1]!sar("000300.SH",A105,4,"2","20","1",1)</f>
        <v>2227.4609999999998</v>
      </c>
      <c r="AF105">
        <f>[1]!trix("000300.SH",A105,12,"20","1","1",1)</f>
        <v>-0.58984170788197943</v>
      </c>
      <c r="AG105">
        <f>[1]!s_techind_b3612("000300.SH",A105,1,1)</f>
        <v>-20.725666666666257</v>
      </c>
      <c r="AH105">
        <f>[1]!bias("000300.SH",A105,12,1,1)</f>
        <v>-4.1297584165150312</v>
      </c>
      <c r="AI105">
        <f>[1]!kdj("000300.SH",A105,9,3,3,1,1,1)</f>
        <v>32.641016740617275</v>
      </c>
      <c r="AJ105">
        <f>[1]!slowkd("000300.SH",A105,9,"3","3","5","1","1",1)</f>
        <v>32.073018370106304</v>
      </c>
      <c r="AK105">
        <f>[1]!rsi("000300.SH",A105,6,1,1)</f>
        <v>26.48897966710048</v>
      </c>
      <c r="AL105">
        <f>[1]!cci("000300.SH",A105,14,"1",1)</f>
        <v>-80.34878670856267</v>
      </c>
      <c r="AM105">
        <f>[1]!dpo("000300.SH",A105,20,"6","1","1",1)</f>
        <v>0</v>
      </c>
      <c r="AN105">
        <f>[1]!roc("000300.SH",A105,"12",6,"1","1",1)</f>
        <v>-11.41315374211</v>
      </c>
      <c r="AO105">
        <f>[1]!vrsi("000300.SH",A105,6,1)</f>
        <v>49.541257112797524</v>
      </c>
      <c r="AP105">
        <f>[1]!si("000300.SH",A105,"1",1)</f>
        <v>740.08883650815233</v>
      </c>
      <c r="AQ105">
        <f>[1]!srdm("000300.SH",A105,30,"1","1",1)</f>
        <v>-0.5627856764899053</v>
      </c>
      <c r="AR105">
        <f>[1]!vroc("000300.SH",A105,12,1)</f>
        <v>0</v>
      </c>
      <c r="AS105">
        <f>[1]!wr("000300.SH",A105,14,"1",1)</f>
        <v>66.797815557139558</v>
      </c>
      <c r="AT105">
        <f>[1]!arbr("000300.SH",A105,26,"1","1",1)</f>
        <v>95.889885814950091</v>
      </c>
      <c r="AU105">
        <f>[1]!cr("000300.SH",A105,26,"1",1)</f>
        <v>23.027469926157906</v>
      </c>
      <c r="AV105">
        <f>[1]!psy("000300.SH",A105,12,"6","1","1",1)</f>
        <v>41.666666666666671</v>
      </c>
      <c r="AW105">
        <f>[1]!vr("000300.SH",A105,26,1)</f>
        <v>0.78883417771434905</v>
      </c>
      <c r="AX105">
        <f>[1]!wad("000300.SH",A105,30,"1","1",1)</f>
        <v>8875.1630000000041</v>
      </c>
      <c r="AY105">
        <f>[1]!mfi("000300.SH",A105,14,"1",1)</f>
        <v>61.038349793923395</v>
      </c>
      <c r="AZ105">
        <f>[1]!obv("000300.SH",A105,"1","1",1)</f>
        <v>17741466787.759998</v>
      </c>
      <c r="BA105">
        <f>[1]!pvt("000300.SH",A105,"1",1)</f>
        <v>20220456279.295696</v>
      </c>
      <c r="BB105">
        <f>[1]!sobv("000300.SH",A105,1)</f>
        <v>1396791450494</v>
      </c>
      <c r="BC105">
        <f>[1]!wvad("000300.SH",A105,24,"6","1","1",1)</f>
        <v>-287497708.38483691</v>
      </c>
      <c r="BD105">
        <f>[1]!bbiboll("000300.SH",A105,10,"3","1","1",1)</f>
        <v>2277.6664062500004</v>
      </c>
      <c r="BE105">
        <f>[1]!boll("000300.SH",A105,26,"2",1,1,1)</f>
        <v>2454.8566153846155</v>
      </c>
      <c r="BF105">
        <f>[1]!cdp("000300.SH",A105,"1","1",1)</f>
        <v>2168.7145</v>
      </c>
      <c r="BG105">
        <f>[1]!env("000300.SH",A105,"14","1","1",1)</f>
        <v>2465.0469599999997</v>
      </c>
      <c r="BH105">
        <f>[1]!mike("000300.SH",A105,12,"1","1",1)</f>
        <v>2355.1436666666659</v>
      </c>
      <c r="BI105">
        <f>[1]!volumeratio("000300.SH",A105,5,1)</f>
        <v>0</v>
      </c>
      <c r="BJ105">
        <f>[1]!vma("000300.SH",A105,5,1)</f>
        <v>85653329.400000006</v>
      </c>
      <c r="BK105">
        <f>[1]!vmacd("000300.SH",A105,"12","26",9,"1",1)</f>
        <v>4548962.0935484888</v>
      </c>
      <c r="BL105">
        <f>[1]!vosc("000300.SH",A105,"12","26",1)</f>
        <v>1.1943845194972902</v>
      </c>
      <c r="BM105">
        <f>[1]!tapi("000300.SH",A105,6,"1",1)</f>
        <v>32389780.911133051</v>
      </c>
      <c r="BN105">
        <f>[1]!vstd("000300.SH",A105,10,1)</f>
        <v>19208485.992240693</v>
      </c>
      <c r="BO105">
        <f>[1]!adtm("000300.SH",A105,23,"8","1","1",1)</f>
        <v>-0.60502140331285814</v>
      </c>
      <c r="BP105">
        <f>[1]!mi("000300.SH",A105,12,"1","1",1)</f>
        <v>-283.52099999999973</v>
      </c>
      <c r="BQ105">
        <f>[1]!s_techind_rc("000300.SH",A105,50,1)</f>
        <v>88.811506306207406</v>
      </c>
      <c r="BR105">
        <f>[1]!srmi("000300.SH",A105,9,"1",1)</f>
        <v>-8.4531451565599783E-2</v>
      </c>
      <c r="BS105">
        <f>[1]!pwmi("000300.SH",A105,7,"1","1",1)</f>
        <v>1</v>
      </c>
      <c r="BT105">
        <f>[1]!prdstrong("000300.SH",A105,20,"1","1",1)</f>
        <v>0</v>
      </c>
      <c r="BU105">
        <f>[1]!prdweak("000300.SH",A105,20,"1","1",1)</f>
        <v>0.25</v>
      </c>
      <c r="BV105">
        <f>[1]!bottom("000300.SH",A105,125,"5","20","1","1",1)</f>
        <v>1.0359598096245373</v>
      </c>
      <c r="BW105">
        <f>[1]!atr("000300.SH",A105,14,"1","3",3)</f>
        <v>602.7650000000001</v>
      </c>
      <c r="BX105">
        <f>[1]!std("000300.SH",A105,26,"1",1)</f>
        <v>1.6732069584541882</v>
      </c>
      <c r="BY105">
        <f>[1]!vhf("000300.SH",A105,28,"1",1)</f>
        <v>0.64074829751715645</v>
      </c>
      <c r="BZ105">
        <f>[1]!volati("000300.SH",A105,10,"1",1)</f>
        <v>75.697901956483818</v>
      </c>
      <c r="CA105" s="2">
        <f>[1]!s_mq_close("000300.SH",A105,3)</f>
        <v>2200.6390000000001</v>
      </c>
    </row>
    <row r="106" spans="1:79" x14ac:dyDescent="0.25">
      <c r="A106" s="1">
        <v>41486</v>
      </c>
      <c r="B106">
        <f>[1]!s_mq_open("000300.SH",A106,1)</f>
        <v>2187.0920000000001</v>
      </c>
      <c r="C106">
        <f>[1]!s_mq_close("000300.SH",A106,1)</f>
        <v>2193.0210000000002</v>
      </c>
      <c r="D106">
        <f>[1]!s_mq_high("000300.SH",A106,1)</f>
        <v>2351.223</v>
      </c>
      <c r="E106">
        <f>[1]!s_mq_low("000300.SH",A106,1)</f>
        <v>2149.7869999999998</v>
      </c>
      <c r="F106">
        <f t="shared" si="6"/>
        <v>1.0750453113083491</v>
      </c>
      <c r="G106">
        <f t="shared" si="7"/>
        <v>0.98294310435957866</v>
      </c>
      <c r="H106">
        <f t="shared" si="11"/>
        <v>1.002710905622626</v>
      </c>
      <c r="I106">
        <f t="shared" si="11"/>
        <v>1.0721388440876762</v>
      </c>
      <c r="J106">
        <f t="shared" si="9"/>
        <v>0.98028564249954731</v>
      </c>
      <c r="K106">
        <f t="shared" si="10"/>
        <v>1.0937004456720596</v>
      </c>
      <c r="L106">
        <f>[1]!s_mq_volume("000300.SH",A106,1)</f>
        <v>149899641300</v>
      </c>
      <c r="M106">
        <f>[1]!s_mq_amount("000300.SH",A106,1)</f>
        <v>1387045899493</v>
      </c>
      <c r="N106">
        <f>[1]!s_mq_pctchange("000016.SH",A106)</f>
        <v>-3.1059345535219163</v>
      </c>
      <c r="O106">
        <f>[1]!s_mq_pctchange("000906.SH",A106)</f>
        <v>1.2223109936467358</v>
      </c>
      <c r="P106">
        <f>[1]!s_mq_pctchange("000905.SH",A106)</f>
        <v>6.018736839372818</v>
      </c>
      <c r="Q106">
        <f>[1]!s_val_pe_ttm("000300.SH",A106)</f>
        <v>9.05780029296875</v>
      </c>
      <c r="R106">
        <f>[1]!s_val_pb_lf("000300.SH",A106)</f>
        <v>1.3601000308990479</v>
      </c>
      <c r="S106">
        <v>50.3</v>
      </c>
      <c r="T106">
        <v>9.6999999999999993</v>
      </c>
      <c r="U106">
        <v>37.991900000000001</v>
      </c>
      <c r="V106">
        <v>-2.27</v>
      </c>
      <c r="W106">
        <f>[1]!dmi("000300.SH",A106,14,6,1,3,2)</f>
        <v>13.646088995538342</v>
      </c>
      <c r="X106">
        <f>[1]!expma("000300.SH",A106,12,3,2)</f>
        <v>2316.6947311445488</v>
      </c>
      <c r="Y106">
        <f>[1]!ma("000300.SH",A106,5,3,1)</f>
        <v>2204.0140000000001</v>
      </c>
      <c r="Z106">
        <f>[1]!macd("000300.SH",A106,26,12,9,1,3,1)</f>
        <v>-33.74272558243274</v>
      </c>
      <c r="AA106">
        <f>[1]!bbi("000300.SH",A106,3,"6","12","24","1",1)</f>
        <v>2214.7235208333332</v>
      </c>
      <c r="AB106">
        <f>[1]!dma("000300.SH",A106,"10","50",10,"1","1",1)</f>
        <v>-137.83974000000035</v>
      </c>
      <c r="AC106">
        <f>[1]!mtm("000300.SH",A106,"6",6,"1","1",3)</f>
        <v>-493.86099999999988</v>
      </c>
      <c r="AD106">
        <f>[1]!priceosc("000300.SH",A106,"26","12","1",1)</f>
        <v>0.27356909654472222</v>
      </c>
      <c r="AE106">
        <f>[1]!sar("000300.SH",A106,4,"2","20","1",1)</f>
        <v>2278.085987225073</v>
      </c>
      <c r="AF106">
        <f>[1]!trix("000300.SH",A106,12,"20","1","1",1)</f>
        <v>-0.16621240203695592</v>
      </c>
      <c r="AG106">
        <f>[1]!s_techind_b3612("000300.SH",A106,1,1)</f>
        <v>-25.410499999999956</v>
      </c>
      <c r="AH106">
        <f>[1]!bias("000300.SH",A106,12,1,1)</f>
        <v>-1.7087374216793099</v>
      </c>
      <c r="AI106">
        <f>[1]!kdj("000300.SH",A106,9,3,3,1,1,1)</f>
        <v>29.166024255557279</v>
      </c>
      <c r="AJ106">
        <f>[1]!slowkd("000300.SH",A106,9,"3","3","5","1","1",1)</f>
        <v>25.184328042670312</v>
      </c>
      <c r="AK106">
        <f>[1]!rsi("000300.SH",A106,6,1,1)</f>
        <v>39.454261374500177</v>
      </c>
      <c r="AL106">
        <f>[1]!cci("000300.SH",A106,14,"1",1)</f>
        <v>-69.638341400280169</v>
      </c>
      <c r="AM106">
        <f>[1]!dpo("000300.SH",A106,20,"6","1","1",1)</f>
        <v>-30.24236363636328</v>
      </c>
      <c r="AN106">
        <f>[1]!roc("000300.SH",A106,"12",6,"1","1",1)</f>
        <v>-4.9528084160816679</v>
      </c>
      <c r="AO106">
        <f>[1]!vrsi("000300.SH",A106,6,1)</f>
        <v>16.037162567521893</v>
      </c>
      <c r="AP106">
        <f>[1]!si("000300.SH",A106,"1",1)</f>
        <v>-3.4975551676097099</v>
      </c>
      <c r="AQ106">
        <f>[1]!srdm("000300.SH",A106,30,"1","1",1)</f>
        <v>-0.46750504474282445</v>
      </c>
      <c r="AR106">
        <f>[1]!vroc("000300.SH",A106,12,1)</f>
        <v>-35.355239589178311</v>
      </c>
      <c r="AS106">
        <f>[1]!wr("000300.SH",A106,14,"1",1)</f>
        <v>81.15612250109227</v>
      </c>
      <c r="AT106">
        <f>[1]!arbr("000300.SH",A106,26,"1","1",1)</f>
        <v>256.23354430594708</v>
      </c>
      <c r="AU106">
        <f>[1]!cr("000300.SH",A106,26,"1",1)</f>
        <v>124.04924120035716</v>
      </c>
      <c r="AV106">
        <f>[1]!psy("000300.SH",A106,12,"6","1","1",1)</f>
        <v>41.666666666666671</v>
      </c>
      <c r="AW106">
        <f>[1]!vr("000300.SH",A106,26,1)</f>
        <v>0.90575922328926151</v>
      </c>
      <c r="AX106">
        <f>[1]!wad("000300.SH",A106,30,"1","1",1)</f>
        <v>8969.6300000000065</v>
      </c>
      <c r="AY106">
        <f>[1]!mfi("000300.SH",A106,14,"1",1)</f>
        <v>35.741636770935614</v>
      </c>
      <c r="AZ106">
        <f>[1]!obv("000300.SH",A106,"1","1",1)</f>
        <v>17868284204.759998</v>
      </c>
      <c r="BA106">
        <f>[1]!pvt("000300.SH",A106,"1",1)</f>
        <v>20516846961.885639</v>
      </c>
      <c r="BB106">
        <f>[1]!sobv("000300.SH",A106,1)</f>
        <v>1395742312794</v>
      </c>
      <c r="BC106">
        <f>[1]!wvad("000300.SH",A106,24,"6","1","1",1)</f>
        <v>85967107.738809466</v>
      </c>
      <c r="BD106">
        <f>[1]!bbiboll("000300.SH",A106,10,"3","1","1",1)</f>
        <v>2214.7235208333332</v>
      </c>
      <c r="BE106">
        <f>[1]!boll("000300.SH",A106,26,"2",1,1,1)</f>
        <v>2225.0416923076923</v>
      </c>
      <c r="BF106">
        <f>[1]!cdp("000300.SH",A106,"1","1",1)</f>
        <v>2190.8359999999998</v>
      </c>
      <c r="BG106">
        <f>[1]!env("000300.SH",A106,"14","1","1",1)</f>
        <v>2374.1285642857142</v>
      </c>
      <c r="BH106">
        <f>[1]!mike("000300.SH",A106,12,"1","1",1)</f>
        <v>2250.5970000000007</v>
      </c>
      <c r="BI106">
        <f>[1]!volumeratio("000300.SH",A106,5,1)</f>
        <v>0.82160289283589305</v>
      </c>
      <c r="BJ106">
        <f>[1]!vma("000300.SH",A106,5,1)</f>
        <v>54567403.399999999</v>
      </c>
      <c r="BK106">
        <f>[1]!vmacd("000300.SH",A106,"12","26",9,"1",1)</f>
        <v>-3695160.7335557365</v>
      </c>
      <c r="BL106">
        <f>[1]!vosc("000300.SH",A106,"12","26",1)</f>
        <v>-9.3530479606641137</v>
      </c>
      <c r="BM106">
        <f>[1]!tapi("000300.SH",A106,6,"1",1)</f>
        <v>23434405.067411508</v>
      </c>
      <c r="BN106">
        <f>[1]!vstd("000300.SH",A106,10,1)</f>
        <v>9541877.7495576162</v>
      </c>
      <c r="BO106">
        <f>[1]!adtm("000300.SH",A106,23,"8","1","1",1)</f>
        <v>0.48133877112257734</v>
      </c>
      <c r="BP106">
        <f>[1]!mi("000300.SH",A106,12,"1","1",1)</f>
        <v>-114.27599999999984</v>
      </c>
      <c r="BQ106">
        <f>[1]!s_techind_rc("000300.SH",A106,50,1)</f>
        <v>84.605724893983464</v>
      </c>
      <c r="BR106">
        <f>[1]!srmi("000300.SH",A106,9,"1",1)</f>
        <v>-2.3295928256361561E-2</v>
      </c>
      <c r="BS106">
        <f>[1]!pwmi("000300.SH",A106,7,"1","1",1)</f>
        <v>1</v>
      </c>
      <c r="BT106">
        <f>[1]!prdstrong("000300.SH",A106,20,"1","1",1)</f>
        <v>0</v>
      </c>
      <c r="BU106">
        <f>[1]!prdweak("000300.SH",A106,20,"1","1",1)</f>
        <v>0.1</v>
      </c>
      <c r="BV106">
        <f>[1]!bottom("000300.SH",A106,125,"5","20","1","1",1)</f>
        <v>0.8826322930800542</v>
      </c>
      <c r="BW106">
        <f>[1]!atr("000300.SH",A106,14,"1","3",3)</f>
        <v>201.43600000000015</v>
      </c>
      <c r="BX106">
        <f>[1]!std("000300.SH",A106,26,"1",1)</f>
        <v>1.7392119670211752</v>
      </c>
      <c r="BY106">
        <f>[1]!vhf("000300.SH",A106,28,"1",1)</f>
        <v>0.18511437396331676</v>
      </c>
      <c r="BZ106">
        <f>[1]!volati("000300.SH",A106,10,"1",1)</f>
        <v>-12.645288829112483</v>
      </c>
      <c r="CA106" s="2">
        <f>[1]!s_mq_close("000300.SH",A106,3)</f>
        <v>2193.0210000000002</v>
      </c>
    </row>
    <row r="107" spans="1:79" x14ac:dyDescent="0.25">
      <c r="A107" s="1">
        <v>41517</v>
      </c>
      <c r="B107">
        <f>[1]!s_mq_open("000300.SH",A107,1)</f>
        <v>2206.0039999999999</v>
      </c>
      <c r="C107">
        <f>[1]!s_mq_close("000300.SH",A107,1)</f>
        <v>2313.91</v>
      </c>
      <c r="D107">
        <f>[1]!s_mq_high("000300.SH",A107,1)</f>
        <v>2423.0810000000001</v>
      </c>
      <c r="E107">
        <f>[1]!s_mq_low("000300.SH",A107,1)</f>
        <v>2200.6260000000002</v>
      </c>
      <c r="F107">
        <f t="shared" si="6"/>
        <v>1.0984028134128498</v>
      </c>
      <c r="G107">
        <f t="shared" si="7"/>
        <v>0.99756210777496335</v>
      </c>
      <c r="H107">
        <f t="shared" si="11"/>
        <v>1.0489146891846071</v>
      </c>
      <c r="I107">
        <f t="shared" si="11"/>
        <v>1.0471803138410742</v>
      </c>
      <c r="J107">
        <f t="shared" si="9"/>
        <v>0.95104217536550706</v>
      </c>
      <c r="K107">
        <f t="shared" si="10"/>
        <v>1.1010871452032285</v>
      </c>
      <c r="L107">
        <f>[1]!s_mq_volume("000300.SH",A107,1)</f>
        <v>158209114400</v>
      </c>
      <c r="M107">
        <f>[1]!s_mq_amount("000300.SH",A107,1)</f>
        <v>1474134884335</v>
      </c>
      <c r="N107">
        <f>[1]!s_mq_pctchange("000016.SH",A107)</f>
        <v>5.6915222844271973</v>
      </c>
      <c r="O107">
        <f>[1]!s_mq_pctchange("000906.SH",A107)</f>
        <v>5.8455225890544416</v>
      </c>
      <c r="P107">
        <f>[1]!s_mq_pctchange("000905.SH",A107)</f>
        <v>6.8033367699066982</v>
      </c>
      <c r="Q107">
        <f>[1]!s_val_pe_ttm("000300.SH",A107)</f>
        <v>9.1139001846313477</v>
      </c>
      <c r="R107">
        <f>[1]!s_val_pb_lf("000300.SH",A107)</f>
        <v>1.357699990272522</v>
      </c>
      <c r="S107">
        <v>51</v>
      </c>
      <c r="T107">
        <v>10.4</v>
      </c>
      <c r="U107">
        <v>38.319200000000002</v>
      </c>
      <c r="V107">
        <v>-1.62</v>
      </c>
      <c r="W107">
        <f>[1]!dmi("000300.SH",A107,14,6,1,3,2)</f>
        <v>15.336009265805913</v>
      </c>
      <c r="X107">
        <f>[1]!expma("000300.SH",A107,12,3,2)</f>
        <v>2312.426868227883</v>
      </c>
      <c r="Y107">
        <f>[1]!ma("000300.SH",A107,5,3,1)</f>
        <v>2327.3548000000001</v>
      </c>
      <c r="Z107">
        <f>[1]!macd("000300.SH",A107,26,12,9,1,3,1)</f>
        <v>12.216456910269244</v>
      </c>
      <c r="AA107">
        <f>[1]!bbi("000300.SH",A107,3,"6","12","24","1",1)</f>
        <v>2314.019875</v>
      </c>
      <c r="AB107">
        <f>[1]!dma("000300.SH",A107,"10","50",10,"1","1",1)</f>
        <v>58.761740000000827</v>
      </c>
      <c r="AC107">
        <f>[1]!mtm("000300.SH",A107,"6",6,"1","1",3)</f>
        <v>-359.41700000000037</v>
      </c>
      <c r="AD107">
        <f>[1]!priceosc("000300.SH",A107,"26","12","1",1)</f>
        <v>1.1433201826090051</v>
      </c>
      <c r="AE107">
        <f>[1]!sar("000300.SH",A107,4,"2","20","1",1)</f>
        <v>2388.4547796622091</v>
      </c>
      <c r="AF107">
        <f>[1]!trix("000300.SH",A107,12,"20","1","1",1)</f>
        <v>0.12424470608737564</v>
      </c>
      <c r="AG107">
        <f>[1]!s_techind_b3612("000300.SH",A107,1,1)</f>
        <v>-0.52483333333293558</v>
      </c>
      <c r="AH107">
        <f>[1]!bias("000300.SH",A107,12,1,1)</f>
        <v>-0.13996700477191093</v>
      </c>
      <c r="AI107">
        <f>[1]!kdj("000300.SH",A107,9,3,3,1,1,1)</f>
        <v>53.590915321014741</v>
      </c>
      <c r="AJ107">
        <f>[1]!slowkd("000300.SH",A107,9,"3","3","5","1","1",1)</f>
        <v>53.13441711149968</v>
      </c>
      <c r="AK107">
        <f>[1]!rsi("000300.SH",A107,6,1,1)</f>
        <v>48.069221759589894</v>
      </c>
      <c r="AL107">
        <f>[1]!cci("000300.SH",A107,14,"1",1)</f>
        <v>-38.898753806866566</v>
      </c>
      <c r="AM107">
        <f>[1]!dpo("000300.SH",A107,20,"6","1","1",1)</f>
        <v>0</v>
      </c>
      <c r="AN107">
        <f>[1]!roc("000300.SH",A107,"12",6,"1","1",1)</f>
        <v>-1.4971818754576292</v>
      </c>
      <c r="AO107">
        <f>[1]!vrsi("000300.SH",A107,6,1)</f>
        <v>56.433861763822179</v>
      </c>
      <c r="AP107">
        <f>[1]!si("000300.SH",A107,"1",1)</f>
        <v>-210.96118973868042</v>
      </c>
      <c r="AQ107">
        <f>[1]!srdm("000300.SH",A107,30,"1","1",1)</f>
        <v>-0.47542084647499261</v>
      </c>
      <c r="AR107">
        <f>[1]!vroc("000300.SH",A107,12,1)</f>
        <v>0</v>
      </c>
      <c r="AS107">
        <f>[1]!wr("000300.SH",A107,14,"1",1)</f>
        <v>63.782637399875107</v>
      </c>
      <c r="AT107">
        <f>[1]!arbr("000300.SH",A107,26,"1","1",1)</f>
        <v>272.03263819953008</v>
      </c>
      <c r="AU107">
        <f>[1]!cr("000300.SH",A107,26,"1",1)</f>
        <v>135.07855336274338</v>
      </c>
      <c r="AV107">
        <f>[1]!psy("000300.SH",A107,12,"6","1","1",1)</f>
        <v>33.333333333333329</v>
      </c>
      <c r="AW107">
        <f>[1]!vr("000300.SH",A107,26,1)</f>
        <v>0.76694083836448368</v>
      </c>
      <c r="AX107">
        <f>[1]!wad("000300.SH",A107,30,"1","1",1)</f>
        <v>8898.0730000000058</v>
      </c>
      <c r="AY107">
        <f>[1]!mfi("000300.SH",A107,14,"1",1)</f>
        <v>54.134039055586278</v>
      </c>
      <c r="AZ107">
        <f>[1]!obv("000300.SH",A107,"1","1",1)</f>
        <v>17690763870.759998</v>
      </c>
      <c r="BA107">
        <f>[1]!pvt("000300.SH",A107,"1",1)</f>
        <v>20911591188.082092</v>
      </c>
      <c r="BB107">
        <f>[1]!sobv("000300.SH",A107,1)</f>
        <v>1381810952994</v>
      </c>
      <c r="BC107">
        <f>[1]!wvad("000300.SH",A107,24,"6","1","1",1)</f>
        <v>142323537.26466113</v>
      </c>
      <c r="BD107">
        <f>[1]!bbiboll("000300.SH",A107,10,"3","1","1",1)</f>
        <v>2314.019875</v>
      </c>
      <c r="BE107">
        <f>[1]!boll("000300.SH",A107,26,"2",1,1,1)</f>
        <v>2290.6607692307693</v>
      </c>
      <c r="BF107">
        <f>[1]!cdp("000300.SH",A107,"1","1",1)</f>
        <v>2321.7717499999999</v>
      </c>
      <c r="BG107">
        <f>[1]!env("000300.SH",A107,"14","1","1",1)</f>
        <v>2461.7733014285718</v>
      </c>
      <c r="BH107">
        <f>[1]!mike("000300.SH",A107,12,"1","1",1)</f>
        <v>2382.7013333333334</v>
      </c>
      <c r="BI107">
        <f>[1]!volumeratio("000300.SH",A107,5,1)</f>
        <v>0</v>
      </c>
      <c r="BJ107">
        <f>[1]!vma("000300.SH",A107,5,1)</f>
        <v>75871496</v>
      </c>
      <c r="BK107">
        <f>[1]!vmacd("000300.SH",A107,"12","26",9,"1",1)</f>
        <v>2435512.3240160751</v>
      </c>
      <c r="BL107">
        <f>[1]!vosc("000300.SH",A107,"12","26",1)</f>
        <v>6.8577082711113793</v>
      </c>
      <c r="BM107">
        <f>[1]!tapi("000300.SH",A107,6,"1",1)</f>
        <v>36550063.169623069</v>
      </c>
      <c r="BN107">
        <f>[1]!vstd("000300.SH",A107,10,1)</f>
        <v>11395575.188470382</v>
      </c>
      <c r="BO107">
        <f>[1]!adtm("000300.SH",A107,23,"8","1","1",1)</f>
        <v>0.62827193036228846</v>
      </c>
      <c r="BP107">
        <f>[1]!mi("000300.SH",A107,12,"1","1",1)</f>
        <v>-35.170000000000073</v>
      </c>
      <c r="BQ107">
        <f>[1]!s_techind_rc("000300.SH",A107,50,1)</f>
        <v>99.849658711466418</v>
      </c>
      <c r="BR107">
        <f>[1]!srmi("000300.SH",A107,9,"1",1)</f>
        <v>-7.5147012777565629E-3</v>
      </c>
      <c r="BS107">
        <f>[1]!pwmi("000300.SH",A107,7,"1","1",1)</f>
        <v>0.7142857142857143</v>
      </c>
      <c r="BT107">
        <f>[1]!prdstrong("000300.SH",A107,20,"1","1",1)</f>
        <v>0.1</v>
      </c>
      <c r="BU107">
        <f>[1]!prdweak("000300.SH",A107,20,"1","1",1)</f>
        <v>0.2</v>
      </c>
      <c r="BV107">
        <f>[1]!bottom("000300.SH",A107,125,"5","20","1","1",1)</f>
        <v>0.84920983318700605</v>
      </c>
      <c r="BW107">
        <f>[1]!atr("000300.SH",A107,14,"1","3",3)</f>
        <v>230.05999999999995</v>
      </c>
      <c r="BX107">
        <f>[1]!std("000300.SH",A107,26,"1",1)</f>
        <v>1.1321804887718259</v>
      </c>
      <c r="BY107">
        <f>[1]!vhf("000300.SH",A107,28,"1",1)</f>
        <v>0.35599669469693346</v>
      </c>
      <c r="BZ107">
        <f>[1]!volati("000300.SH",A107,10,"1",1)</f>
        <v>-29.062931165742224</v>
      </c>
      <c r="CA107" s="2">
        <f>[1]!s_mq_close("000300.SH",A107,3)</f>
        <v>2313.91</v>
      </c>
    </row>
    <row r="108" spans="1:79" x14ac:dyDescent="0.25">
      <c r="A108" s="1">
        <v>41547</v>
      </c>
      <c r="B108">
        <f>[1]!s_mq_open("000300.SH",A108,1)</f>
        <v>2319.9569999999999</v>
      </c>
      <c r="C108">
        <f>[1]!s_mq_close("000300.SH",A108,1)</f>
        <v>2409.0369999999998</v>
      </c>
      <c r="D108">
        <f>[1]!s_mq_high("000300.SH",A108,1)</f>
        <v>2527.3829999999998</v>
      </c>
      <c r="E108">
        <f>[1]!s_mq_low("000300.SH",A108,1)</f>
        <v>2297.4490000000001</v>
      </c>
      <c r="F108">
        <f t="shared" si="6"/>
        <v>1.0894094157779648</v>
      </c>
      <c r="G108">
        <f t="shared" si="7"/>
        <v>0.99029809604229746</v>
      </c>
      <c r="H108">
        <f t="shared" si="11"/>
        <v>1.0383972633975542</v>
      </c>
      <c r="I108">
        <f t="shared" si="11"/>
        <v>1.0491258540238277</v>
      </c>
      <c r="J108">
        <f t="shared" si="9"/>
        <v>0.95367941629788178</v>
      </c>
      <c r="K108">
        <f t="shared" si="10"/>
        <v>1.100082308682369</v>
      </c>
      <c r="L108">
        <f>[1]!s_mq_volume("000300.SH",A108,1)</f>
        <v>185879642200</v>
      </c>
      <c r="M108">
        <f>[1]!s_mq_amount("000300.SH",A108,1)</f>
        <v>1701308383980</v>
      </c>
      <c r="N108">
        <f>[1]!s_mq_pctchange("000016.SH",A108)</f>
        <v>3.3512876334228059</v>
      </c>
      <c r="O108">
        <f>[1]!s_mq_pctchange("000906.SH",A108)</f>
        <v>4.523589247399662</v>
      </c>
      <c r="P108">
        <f>[1]!s_mq_pctchange("000905.SH",A108)</f>
        <v>5.6969587472994965</v>
      </c>
      <c r="Q108">
        <f>[1]!s_val_pe_ttm("000300.SH",A108)</f>
        <v>9.4067001342773438</v>
      </c>
      <c r="R108">
        <f>[1]!s_val_pb_lf("000300.SH",A108)</f>
        <v>1.4019999504089355</v>
      </c>
      <c r="S108">
        <v>51.1</v>
      </c>
      <c r="T108">
        <v>10.199999999999999</v>
      </c>
      <c r="U108">
        <v>39.427999999999997</v>
      </c>
      <c r="V108">
        <v>-1.34</v>
      </c>
      <c r="W108">
        <f>[1]!dmi("000300.SH",A108,14,6,1,3,2)</f>
        <v>29.146131634081996</v>
      </c>
      <c r="X108">
        <f>[1]!expma("000300.SH",A108,12,3,2)</f>
        <v>2371.28765826172</v>
      </c>
      <c r="Y108">
        <f>[1]!ma("000300.SH",A108,5,3,1)</f>
        <v>2412.2732000000001</v>
      </c>
      <c r="Z108">
        <f>[1]!macd("000300.SH",A108,26,12,9,1,3,1)</f>
        <v>22.745584156889436</v>
      </c>
      <c r="AA108">
        <f>[1]!bbi("000300.SH",A108,3,"6","12","24","1",1)</f>
        <v>2416.3846770833334</v>
      </c>
      <c r="AB108">
        <f>[1]!dma("000300.SH",A108,"10","50",10,"1","1",1)</f>
        <v>102.19354000000021</v>
      </c>
      <c r="AC108">
        <f>[1]!mtm("000300.SH",A108,"6",6,"1","1",3)</f>
        <v>-86.046000000000276</v>
      </c>
      <c r="AD108">
        <f>[1]!priceosc("000300.SH",A108,"26","12","1",1)</f>
        <v>2.1617975835944114</v>
      </c>
      <c r="AE108">
        <f>[1]!sar("000300.SH",A108,4,"2","20","1",1)</f>
        <v>2467.6906624000003</v>
      </c>
      <c r="AF108">
        <f>[1]!trix("000300.SH",A108,12,"20","1","1",1)</f>
        <v>0.21156487520319445</v>
      </c>
      <c r="AG108">
        <f>[1]!s_techind_b3612("000300.SH",A108,1,1)</f>
        <v>-26.125333333333401</v>
      </c>
      <c r="AH108">
        <f>[1]!bias("000300.SH",A108,12,1,1)</f>
        <v>-1.5082149159408744</v>
      </c>
      <c r="AI108">
        <f>[1]!kdj("000300.SH",A108,9,3,3,1,1,1)</f>
        <v>22.802771053905801</v>
      </c>
      <c r="AJ108">
        <f>[1]!slowkd("000300.SH",A108,9,"3","3","5","1","1",1)</f>
        <v>12.947172668738558</v>
      </c>
      <c r="AK108">
        <f>[1]!rsi("000300.SH",A108,6,1,1)</f>
        <v>44.821774843590632</v>
      </c>
      <c r="AL108">
        <f>[1]!cci("000300.SH",A108,14,"1",1)</f>
        <v>-89.884287279203335</v>
      </c>
      <c r="AM108">
        <f>[1]!dpo("000300.SH",A108,20,"6","1","1",1)</f>
        <v>-33.529636363636655</v>
      </c>
      <c r="AN108">
        <f>[1]!roc("000300.SH",A108,"12",6,"1","1",1)</f>
        <v>-2.6610028550717719</v>
      </c>
      <c r="AO108">
        <f>[1]!vrsi("000300.SH",A108,6,1)</f>
        <v>41.153843881029189</v>
      </c>
      <c r="AP108">
        <f>[1]!si("000300.SH",A108,"1",1)</f>
        <v>236.47053720325971</v>
      </c>
      <c r="AQ108">
        <f>[1]!srdm("000300.SH",A108,30,"1","1",1)</f>
        <v>-0.67691069742970944</v>
      </c>
      <c r="AR108">
        <f>[1]!vroc("000300.SH",A108,12,1)</f>
        <v>-61.568169735401646</v>
      </c>
      <c r="AS108">
        <f>[1]!wr("000300.SH",A108,14,"1",1)</f>
        <v>76.50180675772657</v>
      </c>
      <c r="AT108">
        <f>[1]!arbr("000300.SH",A108,26,"1","1",1)</f>
        <v>197.86973046247729</v>
      </c>
      <c r="AU108">
        <f>[1]!cr("000300.SH",A108,26,"1",1)</f>
        <v>142.14693164121999</v>
      </c>
      <c r="AV108">
        <f>[1]!psy("000300.SH",A108,12,"6","1","1",1)</f>
        <v>50</v>
      </c>
      <c r="AW108">
        <f>[1]!vr("000300.SH",A108,26,1)</f>
        <v>1.106469022795828</v>
      </c>
      <c r="AX108">
        <f>[1]!wad("000300.SH",A108,30,"1","1",1)</f>
        <v>9017.0840000000062</v>
      </c>
      <c r="AY108">
        <f>[1]!mfi("000300.SH",A108,14,"1",1)</f>
        <v>43.827478155396676</v>
      </c>
      <c r="AZ108">
        <f>[1]!obv("000300.SH",A108,"1","1",1)</f>
        <v>18085752972.759998</v>
      </c>
      <c r="BA108">
        <f>[1]!pvt("000300.SH",A108,"1",1)</f>
        <v>21560612436.944332</v>
      </c>
      <c r="BB108">
        <f>[1]!sobv("000300.SH",A108,1)</f>
        <v>1387926868394</v>
      </c>
      <c r="BC108">
        <f>[1]!wvad("000300.SH",A108,24,"6","1","1",1)</f>
        <v>191117492.80484253</v>
      </c>
      <c r="BD108">
        <f>[1]!bbiboll("000300.SH",A108,10,"3","1","1",1)</f>
        <v>2416.3846770833334</v>
      </c>
      <c r="BE108">
        <f>[1]!boll("000300.SH",A108,26,"2",1,1,1)</f>
        <v>2393.0508461538461</v>
      </c>
      <c r="BF108">
        <f>[1]!cdp("000300.SH",A108,"1","1",1)</f>
        <v>2392.9984999999997</v>
      </c>
      <c r="BG108">
        <f>[1]!env("000300.SH",A108,"14","1","1",1)</f>
        <v>2594.4730357142862</v>
      </c>
      <c r="BH108">
        <f>[1]!mike("000300.SH",A108,12,"1","1",1)</f>
        <v>2434.3653333333318</v>
      </c>
      <c r="BI108">
        <f>[1]!volumeratio("000300.SH",A108,5,1)</f>
        <v>0.70730748370424024</v>
      </c>
      <c r="BJ108">
        <f>[1]!vma("000300.SH",A108,5,1)</f>
        <v>80018740.200000003</v>
      </c>
      <c r="BK108">
        <f>[1]!vmacd("000300.SH",A108,"12","26",9,"1",1)</f>
        <v>-1806759.0176414871</v>
      </c>
      <c r="BL108">
        <f>[1]!vosc("000300.SH",A108,"12","26",1)</f>
        <v>7.5153372944019203</v>
      </c>
      <c r="BM108">
        <f>[1]!tapi("000300.SH",A108,6,"1",1)</f>
        <v>28045764.236790493</v>
      </c>
      <c r="BN108">
        <f>[1]!vstd("000300.SH",A108,10,1)</f>
        <v>17281400.190486085</v>
      </c>
      <c r="BO108">
        <f>[1]!adtm("000300.SH",A108,23,"8","1","1",1)</f>
        <v>0.44877389220084674</v>
      </c>
      <c r="BP108">
        <f>[1]!mi("000300.SH",A108,12,"1","1",1)</f>
        <v>-65.856999999999971</v>
      </c>
      <c r="BQ108">
        <f>[1]!s_techind_rc("000300.SH",A108,50,1)</f>
        <v>107.29109510948956</v>
      </c>
      <c r="BR108">
        <f>[1]!srmi("000300.SH",A108,9,"1",1)</f>
        <v>-3.2088447034073757E-2</v>
      </c>
      <c r="BS108">
        <f>[1]!pwmi("000300.SH",A108,7,"1","1",1)</f>
        <v>1</v>
      </c>
      <c r="BT108">
        <f>[1]!prdstrong("000300.SH",A108,20,"1","1",1)</f>
        <v>0.1111111111111111</v>
      </c>
      <c r="BU108">
        <f>[1]!prdweak("000300.SH",A108,20,"1","1",1)</f>
        <v>0.18181818181818182</v>
      </c>
      <c r="BV108">
        <f>[1]!bottom("000300.SH",A108,125,"5","20","1","1",1)</f>
        <v>0.86035065315135539</v>
      </c>
      <c r="BW108">
        <f>[1]!atr("000300.SH",A108,14,"1","3",3)</f>
        <v>229.93399999999974</v>
      </c>
      <c r="BX108">
        <f>[1]!std("000300.SH",A108,26,"1",1)</f>
        <v>1.2081920854808805</v>
      </c>
      <c r="BY108">
        <f>[1]!vhf("000300.SH",A108,28,"1",1)</f>
        <v>0.37888396178276179</v>
      </c>
      <c r="BZ108">
        <f>[1]!volati("000300.SH",A108,10,"1",1)</f>
        <v>-19.299055540945758</v>
      </c>
      <c r="CA108" s="2">
        <f>[1]!s_mq_close("000300.SH",A108,3)</f>
        <v>2409.0369999999998</v>
      </c>
    </row>
    <row r="109" spans="1:79" x14ac:dyDescent="0.25">
      <c r="A109" s="1">
        <v>41578</v>
      </c>
      <c r="B109">
        <f>[1]!s_mq_open("000300.SH",A109,1)</f>
        <v>2406.415</v>
      </c>
      <c r="C109">
        <f>[1]!s_mq_close("000300.SH",A109,1)</f>
        <v>2373.7179999999998</v>
      </c>
      <c r="D109">
        <f>[1]!s_mq_high("000300.SH",A109,1)</f>
        <v>2483.1309999999999</v>
      </c>
      <c r="E109">
        <f>[1]!s_mq_low("000300.SH",A109,1)</f>
        <v>2327.904</v>
      </c>
      <c r="F109">
        <f t="shared" si="6"/>
        <v>1.0318797879833694</v>
      </c>
      <c r="G109">
        <f t="shared" si="7"/>
        <v>0.96737428913965384</v>
      </c>
      <c r="H109">
        <f t="shared" si="11"/>
        <v>0.98641256807325417</v>
      </c>
      <c r="I109">
        <f t="shared" si="11"/>
        <v>1.0460935123717308</v>
      </c>
      <c r="J109">
        <f t="shared" si="9"/>
        <v>0.98069947651742972</v>
      </c>
      <c r="K109">
        <f t="shared" si="10"/>
        <v>1.0666810143373608</v>
      </c>
      <c r="L109">
        <f>[1]!s_mq_volume("000300.SH",A109,1)</f>
        <v>150784811000</v>
      </c>
      <c r="M109">
        <f>[1]!s_mq_amount("000300.SH",A109,1)</f>
        <v>1411460194469</v>
      </c>
      <c r="N109">
        <f>[1]!s_mq_pctchange("000016.SH",A109)</f>
        <v>-0.73083372133008195</v>
      </c>
      <c r="O109">
        <f>[1]!s_mq_pctchange("000906.SH",A109)</f>
        <v>-2.1576155213370307</v>
      </c>
      <c r="P109">
        <f>[1]!s_mq_pctchange("000905.SH",A109)</f>
        <v>-4.1071106276367564</v>
      </c>
      <c r="Q109">
        <f>[1]!s_val_pe_ttm("000300.SH",A109)</f>
        <v>8.9673004150390625</v>
      </c>
      <c r="R109">
        <f>[1]!s_val_pb_lf("000300.SH",A109)</f>
        <v>1.3391000032424927</v>
      </c>
      <c r="S109">
        <v>51.4</v>
      </c>
      <c r="T109">
        <v>10.3</v>
      </c>
      <c r="U109">
        <v>40.142899999999997</v>
      </c>
      <c r="V109">
        <v>-1.51</v>
      </c>
      <c r="W109">
        <f>[1]!dmi("000300.SH",A109,14,6,1,3,2)</f>
        <v>31.187319438106659</v>
      </c>
      <c r="X109">
        <f>[1]!expma("000300.SH",A109,12,3,2)</f>
        <v>2386.4001974234043</v>
      </c>
      <c r="Y109">
        <f>[1]!ma("000300.SH",A109,5,3,1)</f>
        <v>2377.5510000000004</v>
      </c>
      <c r="Z109">
        <f>[1]!macd("000300.SH",A109,26,12,9,1,3,1)</f>
        <v>-6.515160293063218</v>
      </c>
      <c r="AA109">
        <f>[1]!bbi("000300.SH",A109,3,"6","12","24","1",1)</f>
        <v>2398.9594479166667</v>
      </c>
      <c r="AB109">
        <f>[1]!dma("000300.SH",A109,"10","50",10,"1","1",1)</f>
        <v>9.7102200000008452</v>
      </c>
      <c r="AC109">
        <f>[1]!mtm("000300.SH",A109,"6",6,"1","1",3)</f>
        <v>-73.588000000000193</v>
      </c>
      <c r="AD109">
        <f>[1]!priceosc("000300.SH",A109,"26","12","1",1)</f>
        <v>-0.68375479533797567</v>
      </c>
      <c r="AE109">
        <f>[1]!sar("000300.SH",A109,4,"2","20","1",1)</f>
        <v>2440.6167168070137</v>
      </c>
      <c r="AF109">
        <f>[1]!trix("000300.SH",A109,12,"20","1","1",1)</f>
        <v>-3.8848603574427945E-2</v>
      </c>
      <c r="AG109">
        <f>[1]!s_techind_b3612("000300.SH",A109,1,1)</f>
        <v>3.0363333333330047</v>
      </c>
      <c r="AH109">
        <f>[1]!bias("000300.SH",A109,12,1,1)</f>
        <v>-1.3851923464738114</v>
      </c>
      <c r="AI109">
        <f>[1]!kdj("000300.SH",A109,9,3,3,1,1,1)</f>
        <v>32.825345178940317</v>
      </c>
      <c r="AJ109">
        <f>[1]!slowkd("000300.SH",A109,9,"3","3","5","1","1",1)</f>
        <v>29.444356656304166</v>
      </c>
      <c r="AK109">
        <f>[1]!rsi("000300.SH",A109,6,1,1)</f>
        <v>38.651166766935432</v>
      </c>
      <c r="AL109">
        <f>[1]!cci("000300.SH",A109,14,"1",1)</f>
        <v>-81.132022793141957</v>
      </c>
      <c r="AM109">
        <f>[1]!dpo("000300.SH",A109,20,"6","1","1",1)</f>
        <v>-32.041454545455053</v>
      </c>
      <c r="AN109">
        <f>[1]!roc("000300.SH",A109,"12",6,"1","1",1)</f>
        <v>-3.8013517232100122</v>
      </c>
      <c r="AO109">
        <f>[1]!vrsi("000300.SH",A109,6,1)</f>
        <v>46.376652991277908</v>
      </c>
      <c r="AP109">
        <f>[1]!si("000300.SH",A109,"1",1)</f>
        <v>-123.13426623921146</v>
      </c>
      <c r="AQ109">
        <f>[1]!srdm("000300.SH",A109,30,"1","1",1)</f>
        <v>-0.28470110856447817</v>
      </c>
      <c r="AR109">
        <f>[1]!vroc("000300.SH",A109,12,1)</f>
        <v>-7.2179877303453432</v>
      </c>
      <c r="AS109">
        <f>[1]!wr("000300.SH",A109,14,"1",1)</f>
        <v>70.485804660271796</v>
      </c>
      <c r="AT109">
        <f>[1]!arbr("000300.SH",A109,26,"1","1",1)</f>
        <v>129.0845917103465</v>
      </c>
      <c r="AU109">
        <f>[1]!cr("000300.SH",A109,26,"1",1)</f>
        <v>67.998122390217304</v>
      </c>
      <c r="AV109">
        <f>[1]!psy("000300.SH",A109,12,"6","1","1",1)</f>
        <v>41.666666666666671</v>
      </c>
      <c r="AW109">
        <f>[1]!vr("000300.SH",A109,26,1)</f>
        <v>0.8242479260347263</v>
      </c>
      <c r="AX109">
        <f>[1]!wad("000300.SH",A109,30,"1","1",1)</f>
        <v>8988.0690000000031</v>
      </c>
      <c r="AY109">
        <f>[1]!mfi("000300.SH",A109,14,"1",1)</f>
        <v>47.534827266375174</v>
      </c>
      <c r="AZ109">
        <f>[1]!obv("000300.SH",A109,"1","1",1)</f>
        <v>17975205056.759998</v>
      </c>
      <c r="BA109">
        <f>[1]!pvt("000300.SH",A109,"1",1)</f>
        <v>21468217813.310814</v>
      </c>
      <c r="BB109">
        <f>[1]!sobv("000300.SH",A109,1)</f>
        <v>1376872076794</v>
      </c>
      <c r="BC109">
        <f>[1]!wvad("000300.SH",A109,24,"6","1","1",1)</f>
        <v>-164557777.94912612</v>
      </c>
      <c r="BD109">
        <f>[1]!bbiboll("000300.SH",A109,10,"3","1","1",1)</f>
        <v>2398.9594479166667</v>
      </c>
      <c r="BE109">
        <f>[1]!boll("000300.SH",A109,26,"2",1,1,1)</f>
        <v>2423.5188076923077</v>
      </c>
      <c r="BF109">
        <f>[1]!cdp("000300.SH",A109,"1","1",1)</f>
        <v>2397.0747499999998</v>
      </c>
      <c r="BG109">
        <f>[1]!env("000300.SH",A109,"14","1","1",1)</f>
        <v>2561.0193600000002</v>
      </c>
      <c r="BH109">
        <f>[1]!mike("000300.SH",A109,12,"1","1",1)</f>
        <v>2433.6553333333336</v>
      </c>
      <c r="BI109">
        <f>[1]!volumeratio("000300.SH",A109,5,1)</f>
        <v>1.0254365841814408</v>
      </c>
      <c r="BJ109">
        <f>[1]!vma("000300.SH",A109,5,1)</f>
        <v>84319851.400000006</v>
      </c>
      <c r="BK109">
        <f>[1]!vmacd("000300.SH",A109,"12","26",9,"1",1)</f>
        <v>-854134.94005440711</v>
      </c>
      <c r="BL109">
        <f>[1]!vosc("000300.SH",A109,"12","26",1)</f>
        <v>-2.3055060584701432</v>
      </c>
      <c r="BM109">
        <f>[1]!tapi("000300.SH",A109,6,"1",1)</f>
        <v>32869545.977006126</v>
      </c>
      <c r="BN109">
        <f>[1]!vstd("000300.SH",A109,10,1)</f>
        <v>15102394.125192514</v>
      </c>
      <c r="BO109">
        <f>[1]!adtm("000300.SH",A109,23,"8","1","1",1)</f>
        <v>3.8628120265777895E-2</v>
      </c>
      <c r="BP109">
        <f>[1]!mi("000300.SH",A109,12,"1","1",1)</f>
        <v>-93.798999999999978</v>
      </c>
      <c r="BQ109">
        <f>[1]!s_techind_rc("000300.SH",A109,50,1)</f>
        <v>100.62100795737976</v>
      </c>
      <c r="BR109">
        <f>[1]!srmi("000300.SH",A109,9,"1",1)</f>
        <v>-2.1572479425437455E-2</v>
      </c>
      <c r="BS109">
        <f>[1]!pwmi("000300.SH",A109,7,"1","1",1)</f>
        <v>0.8571428571428571</v>
      </c>
      <c r="BT109">
        <f>[1]!prdstrong("000300.SH",A109,20,"1","1",1)</f>
        <v>9.0909090909090912E-2</v>
      </c>
      <c r="BU109">
        <f>[1]!prdweak("000300.SH",A109,20,"1","1",1)</f>
        <v>0</v>
      </c>
      <c r="BV109">
        <f>[1]!bottom("000300.SH",A109,125,"5","20","1","1",1)</f>
        <v>0.953125</v>
      </c>
      <c r="BW109">
        <f>[1]!atr("000300.SH",A109,14,"1","3",3)</f>
        <v>155.22699999999986</v>
      </c>
      <c r="BX109">
        <f>[1]!std("000300.SH",A109,26,"1",1)</f>
        <v>1.1647414625660659</v>
      </c>
      <c r="BY109">
        <f>[1]!vhf("000300.SH",A109,28,"1",1)</f>
        <v>0.18990542417020245</v>
      </c>
      <c r="BZ109">
        <f>[1]!volati("000300.SH",A109,10,"1",1)</f>
        <v>22.767877367521884</v>
      </c>
      <c r="CA109" s="2">
        <f>[1]!s_mq_close("000300.SH",A109,3)</f>
        <v>2373.7179999999998</v>
      </c>
    </row>
    <row r="110" spans="1:79" x14ac:dyDescent="0.25">
      <c r="A110" s="1">
        <v>41608</v>
      </c>
      <c r="B110">
        <f>[1]!s_mq_open("000300.SH",A110,1)</f>
        <v>2373.962</v>
      </c>
      <c r="C110">
        <f>[1]!s_mq_close("000300.SH",A110,1)</f>
        <v>2438.944</v>
      </c>
      <c r="D110">
        <f>[1]!s_mq_high("000300.SH",A110,1)</f>
        <v>2460.556</v>
      </c>
      <c r="E110">
        <f>[1]!s_mq_low("000300.SH",A110,1)</f>
        <v>2279.0059999999999</v>
      </c>
      <c r="F110">
        <f t="shared" si="6"/>
        <v>1.0364765737615009</v>
      </c>
      <c r="G110">
        <f t="shared" si="7"/>
        <v>0.96000104466710079</v>
      </c>
      <c r="H110">
        <f t="shared" si="11"/>
        <v>1.027372805461924</v>
      </c>
      <c r="I110">
        <f t="shared" si="11"/>
        <v>1.0088612120655498</v>
      </c>
      <c r="J110">
        <f t="shared" si="9"/>
        <v>0.93442325859060316</v>
      </c>
      <c r="K110">
        <f t="shared" si="10"/>
        <v>1.0796619227856357</v>
      </c>
      <c r="L110">
        <f>[1]!s_mq_volume("000300.SH",A110,1)</f>
        <v>142807450900</v>
      </c>
      <c r="M110">
        <f>[1]!s_mq_amount("000300.SH",A110,1)</f>
        <v>1348555454353</v>
      </c>
      <c r="N110">
        <f>[1]!s_mq_pctchange("000016.SH",A110)</f>
        <v>1.8615036844431776</v>
      </c>
      <c r="O110">
        <f>[1]!s_mq_pctchange("000906.SH",A110)</f>
        <v>3.6502774204696165</v>
      </c>
      <c r="P110">
        <f>[1]!s_mq_pctchange("000905.SH",A110)</f>
        <v>6.2618391961503761</v>
      </c>
      <c r="Q110">
        <f>[1]!s_val_pe_ttm("000300.SH",A110)</f>
        <v>9.2222003936767578</v>
      </c>
      <c r="R110">
        <f>[1]!s_val_pb_lf("000300.SH",A110)</f>
        <v>1.3769999742507935</v>
      </c>
      <c r="S110">
        <v>51.4</v>
      </c>
      <c r="T110">
        <v>10</v>
      </c>
      <c r="U110">
        <v>39.9724</v>
      </c>
      <c r="V110">
        <v>-1.42</v>
      </c>
      <c r="W110">
        <f>[1]!dmi("000300.SH",A110,14,6,1,3,2)</f>
        <v>27.362386299850002</v>
      </c>
      <c r="X110">
        <f>[1]!expma("000300.SH",A110,12,3,2)</f>
        <v>2385.6345670351679</v>
      </c>
      <c r="Y110">
        <f>[1]!ma("000300.SH",A110,5,3,1)</f>
        <v>2413.8000000000002</v>
      </c>
      <c r="Z110">
        <f>[1]!macd("000300.SH",A110,26,12,9,1,3,1)</f>
        <v>10.038915747831197</v>
      </c>
      <c r="AA110">
        <f>[1]!bbi("000300.SH",A110,3,"6","12","24","1",1)</f>
        <v>2404.7321770833337</v>
      </c>
      <c r="AB110">
        <f>[1]!dma("000300.SH",A110,"10","50",10,"1","1",1)</f>
        <v>6.6948799999995572</v>
      </c>
      <c r="AC110">
        <f>[1]!mtm("000300.SH",A110,"6",6,"1","1",3)</f>
        <v>-167.48199999999997</v>
      </c>
      <c r="AD110">
        <f>[1]!priceosc("000300.SH",A110,"26","12","1",1)</f>
        <v>0.98528555271294072</v>
      </c>
      <c r="AE110">
        <f>[1]!sar("000300.SH",A110,4,"2","20","1",1)</f>
        <v>2349.4351651685479</v>
      </c>
      <c r="AF110">
        <f>[1]!trix("000300.SH",A110,12,"20","1","1",1)</f>
        <v>3.3034890910869336E-2</v>
      </c>
      <c r="AG110">
        <f>[1]!s_techind_b3612("000300.SH",A110,1,1)</f>
        <v>19.824666666666417</v>
      </c>
      <c r="AH110">
        <f>[1]!bias("000300.SH",A110,12,1,1)</f>
        <v>1.6293643240794089</v>
      </c>
      <c r="AI110">
        <f>[1]!kdj("000300.SH",A110,9,3,3,1,1,1)</f>
        <v>75.967336945559666</v>
      </c>
      <c r="AJ110">
        <f>[1]!slowkd("000300.SH",A110,9,"3","3","5","1","1",1)</f>
        <v>76.746139051799517</v>
      </c>
      <c r="AK110">
        <f>[1]!rsi("000300.SH",A110,6,1,1)</f>
        <v>69.702051954106082</v>
      </c>
      <c r="AL110">
        <f>[1]!cci("000300.SH",A110,14,"1",1)</f>
        <v>94.24495647483883</v>
      </c>
      <c r="AM110">
        <f>[1]!dpo("000300.SH",A110,20,"6","1","1",1)</f>
        <v>0</v>
      </c>
      <c r="AN110">
        <f>[1]!roc("000300.SH",A110,"12",6,"1","1",1)</f>
        <v>6.591798667550071</v>
      </c>
      <c r="AO110">
        <f>[1]!vrsi("000300.SH",A110,6,1)</f>
        <v>66.662432007071175</v>
      </c>
      <c r="AP110">
        <f>[1]!si("000300.SH",A110,"1",1)</f>
        <v>59.814779273098878</v>
      </c>
      <c r="AQ110">
        <f>[1]!srdm("000300.SH",A110,30,"1","1",1)</f>
        <v>0.70911253005196062</v>
      </c>
      <c r="AR110">
        <f>[1]!vroc("000300.SH",A110,12,1)</f>
        <v>0</v>
      </c>
      <c r="AS110">
        <f>[1]!wr("000300.SH",A110,14,"1",1)</f>
        <v>11.90415863398516</v>
      </c>
      <c r="AT110">
        <f>[1]!arbr("000300.SH",A110,26,"1","1",1)</f>
        <v>219.40453526390112</v>
      </c>
      <c r="AU110">
        <f>[1]!cr("000300.SH",A110,26,"1",1)</f>
        <v>109.54689739914288</v>
      </c>
      <c r="AV110">
        <f>[1]!psy("000300.SH",A110,12,"6","1","1",1)</f>
        <v>50</v>
      </c>
      <c r="AW110">
        <f>[1]!vr("000300.SH",A110,26,1)</f>
        <v>0.96490656214131909</v>
      </c>
      <c r="AX110">
        <f>[1]!wad("000300.SH",A110,30,"1","1",1)</f>
        <v>9057.635000000002</v>
      </c>
      <c r="AY110">
        <f>[1]!mfi("000300.SH",A110,14,"1",1)</f>
        <v>54.324689830676476</v>
      </c>
      <c r="AZ110">
        <f>[1]!obv("000300.SH",A110,"1","1",1)</f>
        <v>17978231161.759998</v>
      </c>
      <c r="BA110">
        <f>[1]!pvt("000300.SH",A110,"1",1)</f>
        <v>21870856136.367378</v>
      </c>
      <c r="BB110">
        <f>[1]!sobv("000300.SH",A110,1)</f>
        <v>1375945273894</v>
      </c>
      <c r="BC110">
        <f>[1]!wvad("000300.SH",A110,24,"6","1","1",1)</f>
        <v>77997200.268054545</v>
      </c>
      <c r="BD110">
        <f>[1]!bbiboll("000300.SH",A110,10,"3","1","1",1)</f>
        <v>2404.7321770833337</v>
      </c>
      <c r="BE110">
        <f>[1]!boll("000300.SH",A110,26,"2",1,1,1)</f>
        <v>2376.1965384615387</v>
      </c>
      <c r="BF110">
        <f>[1]!cdp("000300.SH",A110,"1","1",1)</f>
        <v>2439.2127500000001</v>
      </c>
      <c r="BG110">
        <f>[1]!env("000300.SH",A110,"14","1","1",1)</f>
        <v>2530.84222</v>
      </c>
      <c r="BH110">
        <f>[1]!mike("000300.SH",A110,12,"1","1",1)</f>
        <v>2599.4780000000005</v>
      </c>
      <c r="BI110">
        <f>[1]!volumeratio("000300.SH",A110,5,1)</f>
        <v>0</v>
      </c>
      <c r="BJ110">
        <f>[1]!vma("000300.SH",A110,5,1)</f>
        <v>70617767.599999994</v>
      </c>
      <c r="BK110">
        <f>[1]!vmacd("000300.SH",A110,"12","26",9,"1",1)</f>
        <v>-692963.63918255805</v>
      </c>
      <c r="BL110">
        <f>[1]!vosc("000300.SH",A110,"12","26",1)</f>
        <v>7.2546896305055686</v>
      </c>
      <c r="BM110">
        <f>[1]!tapi("000300.SH",A110,6,"1",1)</f>
        <v>27879875.097275216</v>
      </c>
      <c r="BN110">
        <f>[1]!vstd("000300.SH",A110,10,1)</f>
        <v>15223665.410842599</v>
      </c>
      <c r="BO110">
        <f>[1]!adtm("000300.SH",A110,23,"8","1","1",1)</f>
        <v>0.65765805701676749</v>
      </c>
      <c r="BP110">
        <f>[1]!mi("000300.SH",A110,12,"1","1",1)</f>
        <v>150.82799999999997</v>
      </c>
      <c r="BQ110">
        <f>[1]!s_techind_rc("000300.SH",A110,50,1)</f>
        <v>98.230086000622649</v>
      </c>
      <c r="BR110">
        <f>[1]!srmi("000300.SH",A110,9,"1",1)</f>
        <v>4.1169456945301603E-3</v>
      </c>
      <c r="BS110">
        <f>[1]!pwmi("000300.SH",A110,7,"1","1",1)</f>
        <v>0.8571428571428571</v>
      </c>
      <c r="BT110">
        <f>[1]!prdstrong("000300.SH",A110,20,"1","1",1)</f>
        <v>0</v>
      </c>
      <c r="BU110">
        <f>[1]!prdweak("000300.SH",A110,20,"1","1",1)</f>
        <v>0.18181818181818182</v>
      </c>
      <c r="BV110">
        <f>[1]!bottom("000300.SH",A110,125,"5","20","1","1",1)</f>
        <v>0.84920983318700627</v>
      </c>
      <c r="BW110">
        <f>[1]!atr("000300.SH",A110,14,"1","3",3)</f>
        <v>181.55000000000018</v>
      </c>
      <c r="BX110">
        <f>[1]!std("000300.SH",A110,26,"1",1)</f>
        <v>1.1943676728332908</v>
      </c>
      <c r="BY110">
        <f>[1]!vhf("000300.SH",A110,28,"1",1)</f>
        <v>0.25474232857376095</v>
      </c>
      <c r="BZ110">
        <f>[1]!volati("000300.SH",A110,10,"1",1)</f>
        <v>-20.063674792616855</v>
      </c>
      <c r="CA110" s="2">
        <f>[1]!s_mq_close("000300.SH",A110,3)</f>
        <v>2438.944</v>
      </c>
    </row>
    <row r="111" spans="1:79" x14ac:dyDescent="0.25">
      <c r="A111" s="1">
        <v>41639</v>
      </c>
      <c r="B111">
        <f>[1]!s_mq_open("000300.SH",A111,1)</f>
        <v>2423.9690000000001</v>
      </c>
      <c r="C111">
        <f>[1]!s_mq_close("000300.SH",A111,1)</f>
        <v>2330.0259999999998</v>
      </c>
      <c r="D111">
        <f>[1]!s_mq_high("000300.SH",A111,1)</f>
        <v>2486.64</v>
      </c>
      <c r="E111">
        <f>[1]!s_mq_low("000300.SH",A111,1)</f>
        <v>2259.5749999999998</v>
      </c>
      <c r="F111">
        <f t="shared" si="6"/>
        <v>1.0258547035873808</v>
      </c>
      <c r="G111">
        <f t="shared" si="7"/>
        <v>0.93217982573209468</v>
      </c>
      <c r="H111">
        <f t="shared" si="11"/>
        <v>0.96124414132358948</v>
      </c>
      <c r="I111">
        <f t="shared" si="11"/>
        <v>1.0672155589680115</v>
      </c>
      <c r="J111">
        <f t="shared" si="9"/>
        <v>0.96976385671232856</v>
      </c>
      <c r="K111">
        <f t="shared" si="10"/>
        <v>1.1004901364194595</v>
      </c>
      <c r="L111">
        <f>[1]!s_mq_volume("000300.SH",A111,1)</f>
        <v>134591203400</v>
      </c>
      <c r="M111">
        <f>[1]!s_mq_amount("000300.SH",A111,1)</f>
        <v>1282214882529</v>
      </c>
      <c r="N111">
        <f>[1]!s_mq_pctchange("000016.SH",A111)</f>
        <v>-5.214128489733727</v>
      </c>
      <c r="O111">
        <f>[1]!s_mq_pctchange("000906.SH",A111)</f>
        <v>-4.0772893099840886</v>
      </c>
      <c r="P111">
        <f>[1]!s_mq_pctchange("000905.SH",A111)</f>
        <v>-2.9720125998921043</v>
      </c>
      <c r="Q111">
        <f>[1]!s_val_pe_ttm("000300.SH",A111)</f>
        <v>8.9216995239257813</v>
      </c>
      <c r="R111">
        <f>[1]!s_val_pb_lf("000300.SH",A111)</f>
        <v>1.3400000333786011</v>
      </c>
      <c r="S111">
        <v>51</v>
      </c>
      <c r="T111">
        <v>9.6999999999999993</v>
      </c>
      <c r="U111">
        <v>39.933399999999999</v>
      </c>
      <c r="V111">
        <v>-1.36</v>
      </c>
      <c r="W111">
        <f>[1]!dmi("000300.SH",A111,14,6,1,3,2)</f>
        <v>17.054913859927282</v>
      </c>
      <c r="X111">
        <f>[1]!expma("000300.SH",A111,12,3,2)</f>
        <v>2361.7577136535856</v>
      </c>
      <c r="Y111">
        <f>[1]!ma("000300.SH",A111,5,3,1)</f>
        <v>2300.6812</v>
      </c>
      <c r="Z111">
        <f>[1]!macd("000300.SH",A111,26,12,9,1,3,1)</f>
        <v>-28.974325860018325</v>
      </c>
      <c r="AA111">
        <f>[1]!bbi("000300.SH",A111,3,"6","12","24","1",1)</f>
        <v>2325.0475937499996</v>
      </c>
      <c r="AB111">
        <f>[1]!dma("000300.SH",A111,"10","50",10,"1","1",1)</f>
        <v>-70.782020000000102</v>
      </c>
      <c r="AC111">
        <f>[1]!mtm("000300.SH",A111,"6",6,"1","1",3)</f>
        <v>129.38699999999972</v>
      </c>
      <c r="AD111">
        <f>[1]!priceosc("000300.SH",A111,"26","12","1",1)</f>
        <v>-2.783677577362516</v>
      </c>
      <c r="AE111">
        <f>[1]!sar("000300.SH",A111,4,"2","20","1",1)</f>
        <v>2263.922</v>
      </c>
      <c r="AF111">
        <f>[1]!trix("000300.SH",A111,12,"20","1","1",1)</f>
        <v>-0.21471676906468984</v>
      </c>
      <c r="AG111">
        <f>[1]!s_techind_b3612("000300.SH",A111,1,1)</f>
        <v>12.378333333333103</v>
      </c>
      <c r="AH111">
        <f>[1]!bias("000300.SH",A111,12,1,1)</f>
        <v>0.69138122725219431</v>
      </c>
      <c r="AI111">
        <f>[1]!kdj("000300.SH",A111,9,3,3,1,1,1)</f>
        <v>38.549368368974363</v>
      </c>
      <c r="AJ111">
        <f>[1]!slowkd("000300.SH",A111,9,"3","3","5","1","1",1)</f>
        <v>31.914996190827178</v>
      </c>
      <c r="AK111">
        <f>[1]!rsi("000300.SH",A111,6,1,1)</f>
        <v>54.487332841386717</v>
      </c>
      <c r="AL111">
        <f>[1]!cci("000300.SH",A111,14,"1",1)</f>
        <v>-21.942421259148933</v>
      </c>
      <c r="AM111">
        <f>[1]!dpo("000300.SH",A111,20,"6","1","1",1)</f>
        <v>20.898363636364138</v>
      </c>
      <c r="AN111">
        <f>[1]!roc("000300.SH",A111,"12",6,"1","1",1)</f>
        <v>-3.1834022468679466</v>
      </c>
      <c r="AO111">
        <f>[1]!vrsi("000300.SH",A111,6,1)</f>
        <v>72.843370066032691</v>
      </c>
      <c r="AP111">
        <f>[1]!si("000300.SH",A111,"1",1)</f>
        <v>488.43295792341758</v>
      </c>
      <c r="AQ111">
        <f>[1]!srdm("000300.SH",A111,30,"1","1",1)</f>
        <v>-0.34841054510105512</v>
      </c>
      <c r="AR111">
        <f>[1]!vroc("000300.SH",A111,12,1)</f>
        <v>9.9606890682694136</v>
      </c>
      <c r="AS111">
        <f>[1]!wr("000300.SH",A111,14,"1",1)</f>
        <v>56.972284314803368</v>
      </c>
      <c r="AT111">
        <f>[1]!arbr("000300.SH",A111,26,"1","1",1)</f>
        <v>213.77792551666656</v>
      </c>
      <c r="AU111">
        <f>[1]!cr("000300.SH",A111,26,"1",1)</f>
        <v>75.749801684414223</v>
      </c>
      <c r="AV111">
        <f>[1]!psy("000300.SH",A111,12,"6","1","1",1)</f>
        <v>58.333333333333336</v>
      </c>
      <c r="AW111">
        <f>[1]!vr("000300.SH",A111,26,1)</f>
        <v>0.72146747648946408</v>
      </c>
      <c r="AX111">
        <f>[1]!wad("000300.SH",A111,30,"1","1",1)</f>
        <v>8920.6280000000024</v>
      </c>
      <c r="AY111">
        <f>[1]!mfi("000300.SH",A111,14,"1",1)</f>
        <v>61.110826896157675</v>
      </c>
      <c r="AZ111">
        <f>[1]!obv("000300.SH",A111,"1","1",1)</f>
        <v>17690854375.759998</v>
      </c>
      <c r="BA111">
        <f>[1]!pvt("000300.SH",A111,"1",1)</f>
        <v>21587361660.735428</v>
      </c>
      <c r="BB111">
        <f>[1]!sobv("000300.SH",A111,1)</f>
        <v>1345029259894</v>
      </c>
      <c r="BC111">
        <f>[1]!wvad("000300.SH",A111,24,"6","1","1",1)</f>
        <v>-111630960.63167298</v>
      </c>
      <c r="BD111">
        <f>[1]!bbiboll("000300.SH",A111,10,"3","1","1",1)</f>
        <v>2325.0475937499996</v>
      </c>
      <c r="BE111">
        <f>[1]!boll("000300.SH",A111,26,"2",1,1,1)</f>
        <v>2378.4423076923076</v>
      </c>
      <c r="BF111">
        <f>[1]!cdp("000300.SH",A111,"1","1",1)</f>
        <v>2302.7945</v>
      </c>
      <c r="BG111">
        <f>[1]!env("000300.SH",A111,"14","1","1",1)</f>
        <v>2467.1485614285716</v>
      </c>
      <c r="BH111">
        <f>[1]!mike("000300.SH",A111,12,"1","1",1)</f>
        <v>2373.9030000000002</v>
      </c>
      <c r="BI111">
        <f>[1]!volumeratio("000300.SH",A111,5,1)</f>
        <v>1.1657015767636605</v>
      </c>
      <c r="BJ111">
        <f>[1]!vma("000300.SH",A111,5,1)</f>
        <v>50787484.799999997</v>
      </c>
      <c r="BK111">
        <f>[1]!vmacd("000300.SH",A111,"12","26",9,"1",1)</f>
        <v>-5855001.4632778354</v>
      </c>
      <c r="BL111">
        <f>[1]!vosc("000300.SH",A111,"12","26",1)</f>
        <v>-23.242673188163725</v>
      </c>
      <c r="BM111">
        <f>[1]!tapi("000300.SH",A111,6,"1",1)</f>
        <v>26950415.466512412</v>
      </c>
      <c r="BN111">
        <f>[1]!vstd("000300.SH",A111,10,1)</f>
        <v>7221083.889345767</v>
      </c>
      <c r="BO111">
        <f>[1]!adtm("000300.SH",A111,23,"8","1","1",1)</f>
        <v>-2.929001992049679E-2</v>
      </c>
      <c r="BP111">
        <f>[1]!mi("000300.SH",A111,12,"1","1",1)</f>
        <v>-76.613000000000284</v>
      </c>
      <c r="BQ111">
        <f>[1]!s_techind_rc("000300.SH",A111,50,1)</f>
        <v>95.262871485278765</v>
      </c>
      <c r="BR111">
        <f>[1]!srmi("000300.SH",A111,9,"1",1)</f>
        <v>-1.1538986927855144E-2</v>
      </c>
      <c r="BS111">
        <f>[1]!pwmi("000300.SH",A111,7,"1","1",1)</f>
        <v>1</v>
      </c>
      <c r="BT111">
        <f>[1]!prdstrong("000300.SH",A111,20,"1","1",1)</f>
        <v>7.6923076923076927E-2</v>
      </c>
      <c r="BU111">
        <f>[1]!prdweak("000300.SH",A111,20,"1","1",1)</f>
        <v>0</v>
      </c>
      <c r="BV111">
        <f>[1]!bottom("000300.SH",A111,125,"5","20","1","1",1)</f>
        <v>0.92307692307692313</v>
      </c>
      <c r="BW111">
        <f>[1]!atr("000300.SH",A111,14,"1","3",3)</f>
        <v>227.06500000000005</v>
      </c>
      <c r="BX111">
        <f>[1]!std("000300.SH",A111,26,"1",1)</f>
        <v>1.0287071965800303</v>
      </c>
      <c r="BY111">
        <f>[1]!vhf("000300.SH",A111,28,"1",1)</f>
        <v>0.4239628822063744</v>
      </c>
      <c r="BZ111">
        <f>[1]!volati("000300.SH",A111,10,"1",1)</f>
        <v>19.151303232584635</v>
      </c>
      <c r="CA111" s="2">
        <f>[1]!s_mq_close("000300.SH",A111,3)</f>
        <v>2330.0259999999998</v>
      </c>
    </row>
    <row r="112" spans="1:79" x14ac:dyDescent="0.25">
      <c r="A112" s="1">
        <v>41670</v>
      </c>
      <c r="B112">
        <f>[1]!s_mq_open("000300.SH",A112,1)</f>
        <v>2323.433</v>
      </c>
      <c r="C112">
        <f>[1]!s_mq_close("000300.SH",A112,1)</f>
        <v>2202.4499999999998</v>
      </c>
      <c r="D112">
        <f>[1]!s_mq_high("000300.SH",A112,1)</f>
        <v>2325.991</v>
      </c>
      <c r="E112">
        <f>[1]!s_mq_low("000300.SH",A112,1)</f>
        <v>2156.4580000000001</v>
      </c>
      <c r="F112">
        <f t="shared" si="6"/>
        <v>1.0011009570751557</v>
      </c>
      <c r="G112">
        <f t="shared" si="7"/>
        <v>0.92813435980292958</v>
      </c>
      <c r="H112">
        <f t="shared" si="11"/>
        <v>0.94792920648023848</v>
      </c>
      <c r="I112">
        <f t="shared" si="11"/>
        <v>1.0560925333151718</v>
      </c>
      <c r="J112">
        <f t="shared" si="9"/>
        <v>0.97911780063111542</v>
      </c>
      <c r="K112">
        <f t="shared" si="10"/>
        <v>1.0786164163642418</v>
      </c>
      <c r="L112">
        <f>[1]!s_mq_volume("000300.SH",A112,1)</f>
        <v>111873259500</v>
      </c>
      <c r="M112">
        <f>[1]!s_mq_amount("000300.SH",A112,1)</f>
        <v>1059754010511</v>
      </c>
      <c r="N112">
        <f>[1]!s_mq_pctchange("000016.SH",A112)</f>
        <v>-6.1872730239950773</v>
      </c>
      <c r="O112">
        <f>[1]!s_mq_pctchange("000906.SH",A112)</f>
        <v>-3.6767485931813892</v>
      </c>
      <c r="P112">
        <f>[1]!s_mq_pctchange("000905.SH",A112)</f>
        <v>1.4708432486414624</v>
      </c>
      <c r="Q112">
        <f>[1]!s_val_pe_ttm("000300.SH",A112)</f>
        <v>8.4765996932983398</v>
      </c>
      <c r="R112">
        <f>[1]!s_val_pb_lf("000300.SH",A112)</f>
        <v>1.2683000564575195</v>
      </c>
      <c r="S112">
        <v>50.5</v>
      </c>
      <c r="T112">
        <v>8.5</v>
      </c>
      <c r="U112">
        <v>33.7393</v>
      </c>
      <c r="V112">
        <v>-1.64</v>
      </c>
      <c r="W112">
        <f>[1]!dmi("000300.SH",A112,14,6,1,3,2)</f>
        <v>13.739823702492091</v>
      </c>
      <c r="X112">
        <f>[1]!expma("000300.SH",A112,12,3,2)</f>
        <v>2284.2311208151732</v>
      </c>
      <c r="Y112">
        <f>[1]!ma("000300.SH",A112,5,3,1)</f>
        <v>2222.3365999999996</v>
      </c>
      <c r="Z112">
        <f>[1]!macd("000300.SH",A112,26,12,9,1,3,1)</f>
        <v>-25.094508443139603</v>
      </c>
      <c r="AA112">
        <f>[1]!bbi("000300.SH",A112,3,"6","12","24","1",1)</f>
        <v>2221.8018020833333</v>
      </c>
      <c r="AB112">
        <f>[1]!dma("000300.SH",A112,"10","50",10,"1","1",1)</f>
        <v>-102.89464000000044</v>
      </c>
      <c r="AC112">
        <f>[1]!mtm("000300.SH",A112,"6",6,"1","1",3)</f>
        <v>9.4289999999996326</v>
      </c>
      <c r="AD112">
        <f>[1]!priceosc("000300.SH",A112,"26","12","1",1)</f>
        <v>-1.2258822642030973</v>
      </c>
      <c r="AE112">
        <f>[1]!sar("000300.SH",A112,4,"2","20","1",1)</f>
        <v>2182.7817630855998</v>
      </c>
      <c r="AF112">
        <f>[1]!trix("000300.SH",A112,12,"20","1","1",1)</f>
        <v>-0.18862052516018279</v>
      </c>
      <c r="AG112">
        <f>[1]!s_techind_b3612("000300.SH",A112,1,1)</f>
        <v>-7.2333333333331211</v>
      </c>
      <c r="AH112">
        <f>[1]!bias("000300.SH",A112,12,1,1)</f>
        <v>-0.41689456129009594</v>
      </c>
      <c r="AI112">
        <f>[1]!kdj("000300.SH",A112,9,3,3,1,1,1)</f>
        <v>59.455202845742882</v>
      </c>
      <c r="AJ112">
        <f>[1]!slowkd("000300.SH",A112,9,"3","3","5","1","1",1)</f>
        <v>64.639186497120718</v>
      </c>
      <c r="AK112">
        <f>[1]!rsi("000300.SH",A112,6,1,1)</f>
        <v>40.895631019638948</v>
      </c>
      <c r="AL112">
        <f>[1]!cci("000300.SH",A112,14,"1",1)</f>
        <v>-5.8374339454445359</v>
      </c>
      <c r="AM112">
        <f>[1]!dpo("000300.SH",A112,20,"6","1","1",1)</f>
        <v>0</v>
      </c>
      <c r="AN112">
        <f>[1]!roc("000300.SH",A112,"12",6,"1","1",1)</f>
        <v>-0.46980223657679687</v>
      </c>
      <c r="AO112">
        <f>[1]!vrsi("000300.SH",A112,6,1)</f>
        <v>43.80839631271882</v>
      </c>
      <c r="AP112">
        <f>[1]!si("000300.SH",A112,"1",1)</f>
        <v>-487.84238682179182</v>
      </c>
      <c r="AQ112">
        <f>[1]!srdm("000300.SH",A112,30,"1","1",1)</f>
        <v>0.2065500080269721</v>
      </c>
      <c r="AR112">
        <f>[1]!vroc("000300.SH",A112,12,1)</f>
        <v>0</v>
      </c>
      <c r="AS112">
        <f>[1]!wr("000300.SH",A112,14,"1",1)</f>
        <v>54.416880581186987</v>
      </c>
      <c r="AT112">
        <f>[1]!arbr("000300.SH",A112,26,"1","1",1)</f>
        <v>197.12387273541052</v>
      </c>
      <c r="AU112">
        <f>[1]!cr("000300.SH",A112,26,"1",1)</f>
        <v>68.312518974418325</v>
      </c>
      <c r="AV112">
        <f>[1]!psy("000300.SH",A112,12,"6","1","1",1)</f>
        <v>58.333333333333336</v>
      </c>
      <c r="AW112">
        <f>[1]!vr("000300.SH",A112,26,1)</f>
        <v>0.72694251751630312</v>
      </c>
      <c r="AX112">
        <f>[1]!wad("000300.SH",A112,30,"1","1",1)</f>
        <v>8785.9390000000003</v>
      </c>
      <c r="AY112">
        <f>[1]!mfi("000300.SH",A112,14,"1",1)</f>
        <v>47.099353248319524</v>
      </c>
      <c r="AZ112">
        <f>[1]!obv("000300.SH",A112,"1","1",1)</f>
        <v>17438731464.759998</v>
      </c>
      <c r="BA112">
        <f>[1]!pvt("000300.SH",A112,"1",1)</f>
        <v>21292114954.829388</v>
      </c>
      <c r="BB112">
        <f>[1]!sobv("000300.SH",A112,1)</f>
        <v>1317913763394</v>
      </c>
      <c r="BC112">
        <f>[1]!wvad("000300.SH",A112,24,"6","1","1",1)</f>
        <v>-90342140.743899122</v>
      </c>
      <c r="BD112">
        <f>[1]!bbiboll("000300.SH",A112,10,"3","1","1",1)</f>
        <v>2221.8018020833333</v>
      </c>
      <c r="BE112">
        <f>[1]!boll("000300.SH",A112,26,"2",1,1,1)</f>
        <v>2238.7828076923079</v>
      </c>
      <c r="BF112">
        <f>[1]!cdp("000300.SH",A112,"1","1",1)</f>
        <v>2227.1367499999997</v>
      </c>
      <c r="BG112">
        <f>[1]!env("000300.SH",A112,"14","1","1",1)</f>
        <v>2343.0973671428574</v>
      </c>
      <c r="BH112">
        <f>[1]!mike("000300.SH",A112,12,"1","1",1)</f>
        <v>2260.766666666666</v>
      </c>
      <c r="BI112">
        <f>[1]!volumeratio("000300.SH",A112,5,1)</f>
        <v>0</v>
      </c>
      <c r="BJ112">
        <f>[1]!vma("000300.SH",A112,5,1)</f>
        <v>55727213.399999999</v>
      </c>
      <c r="BK112">
        <f>[1]!vmacd("000300.SH",A112,"12","26",9,"1",1)</f>
        <v>-1152193.9430670738</v>
      </c>
      <c r="BL112">
        <f>[1]!vosc("000300.SH",A112,"12","26",1)</f>
        <v>0.7028317903092961</v>
      </c>
      <c r="BM112">
        <f>[1]!tapi("000300.SH",A112,6,"1",1)</f>
        <v>21384252.801779367</v>
      </c>
      <c r="BN112">
        <f>[1]!vstd("000300.SH",A112,10,1)</f>
        <v>11076650.778175669</v>
      </c>
      <c r="BO112">
        <f>[1]!adtm("000300.SH",A112,23,"8","1","1",1)</f>
        <v>-6.8737579016001124E-2</v>
      </c>
      <c r="BP112">
        <f>[1]!mi("000300.SH",A112,12,"1","1",1)</f>
        <v>-10.396000000000186</v>
      </c>
      <c r="BQ112">
        <f>[1]!s_techind_rc("000300.SH",A112,50,1)</f>
        <v>90.828298657648915</v>
      </c>
      <c r="BR112">
        <f>[1]!srmi("000300.SH",A112,9,"1",1)</f>
        <v>1.087970214987854E-2</v>
      </c>
      <c r="BS112">
        <f>[1]!pwmi("000300.SH",A112,7,"1","1",1)</f>
        <v>0.8571428571428571</v>
      </c>
      <c r="BT112">
        <f>[1]!prdstrong("000300.SH",A112,20,"1","1",1)</f>
        <v>8.3333333333333329E-2</v>
      </c>
      <c r="BU112">
        <f>[1]!prdweak("000300.SH",A112,20,"1","1",1)</f>
        <v>0.125</v>
      </c>
      <c r="BV112">
        <f>[1]!bottom("000300.SH",A112,125,"5","20","1","1",1)</f>
        <v>0.83855339669936768</v>
      </c>
      <c r="BW112">
        <f>[1]!atr("000300.SH",A112,14,"1","3",3)</f>
        <v>173.56799999999976</v>
      </c>
      <c r="BX112">
        <f>[1]!std("000300.SH",A112,26,"1",1)</f>
        <v>1.1193290425818259</v>
      </c>
      <c r="BY112">
        <f>[1]!vhf("000300.SH",A112,28,"1",1)</f>
        <v>0.31189368846567755</v>
      </c>
      <c r="BZ112">
        <f>[1]!volati("000300.SH",A112,10,"1",1)</f>
        <v>-15.814503295096246</v>
      </c>
      <c r="CA112" s="2">
        <f>[1]!s_mq_close("000300.SH",A112,3)</f>
        <v>2202.4499999999998</v>
      </c>
    </row>
    <row r="113" spans="1:79" x14ac:dyDescent="0.25">
      <c r="A113" s="1">
        <v>41698</v>
      </c>
      <c r="B113">
        <f>[1]!s_mq_open("000300.SH",A113,1)</f>
        <v>2187.3429999999998</v>
      </c>
      <c r="C113">
        <f>[1]!s_mq_close("000300.SH",A113,1)</f>
        <v>2178.971</v>
      </c>
      <c r="D113">
        <f>[1]!s_mq_high("000300.SH",A113,1)</f>
        <v>2331.6979999999999</v>
      </c>
      <c r="E113">
        <f>[1]!s_mq_low("000300.SH",A113,1)</f>
        <v>2133.5479999999998</v>
      </c>
      <c r="F113">
        <f t="shared" si="6"/>
        <v>1.0659955937408994</v>
      </c>
      <c r="G113">
        <f t="shared" si="7"/>
        <v>0.97540623487034261</v>
      </c>
      <c r="H113">
        <f t="shared" si="11"/>
        <v>0.99617252529667277</v>
      </c>
      <c r="I113">
        <f t="shared" si="11"/>
        <v>1.0700913412798976</v>
      </c>
      <c r="J113">
        <f t="shared" si="9"/>
        <v>0.97915392173645255</v>
      </c>
      <c r="K113">
        <f t="shared" si="10"/>
        <v>1.0928734671073723</v>
      </c>
      <c r="L113">
        <f>[1]!s_mq_volume("000300.SH",A113,1)</f>
        <v>135690944300</v>
      </c>
      <c r="M113">
        <f>[1]!s_mq_amount("000300.SH",A113,1)</f>
        <v>1262193554585</v>
      </c>
      <c r="N113">
        <f>[1]!s_mq_pctchange("000016.SH",A113)</f>
        <v>-0.88158148570578465</v>
      </c>
      <c r="O113">
        <f>[1]!s_mq_pctchange("000906.SH",A113)</f>
        <v>-0.14024823697381672</v>
      </c>
      <c r="P113">
        <f>[1]!s_mq_pctchange("000905.SH",A113)</f>
        <v>2.3295575042672434</v>
      </c>
      <c r="Q113">
        <f>[1]!s_val_pe_ttm("000300.SH",A113)</f>
        <v>8.4623003005981445</v>
      </c>
      <c r="R113">
        <f>[1]!s_val_pb_lf("000300.SH",A113)</f>
        <v>1.2680000066757202</v>
      </c>
      <c r="S113">
        <v>50.2</v>
      </c>
      <c r="T113">
        <v>8.8000000000000007</v>
      </c>
      <c r="U113">
        <v>20.873000000000001</v>
      </c>
      <c r="V113">
        <v>-2</v>
      </c>
      <c r="W113">
        <f>[1]!dmi("000300.SH",A113,14,6,1,3,2)</f>
        <v>19.406669415377607</v>
      </c>
      <c r="X113">
        <f>[1]!expma("000300.SH",A113,12,3,2)</f>
        <v>2260.0042086010621</v>
      </c>
      <c r="Y113">
        <f>[1]!ma("000300.SH",A113,5,3,1)</f>
        <v>2173.7804000000001</v>
      </c>
      <c r="Z113">
        <f>[1]!macd("000300.SH",A113,26,12,9,1,3,1)</f>
        <v>-20.57407124164456</v>
      </c>
      <c r="AA113">
        <f>[1]!bbi("000300.SH",A113,3,"6","12","24","1",1)</f>
        <v>2208.6643437500002</v>
      </c>
      <c r="AB113">
        <f>[1]!dma("000300.SH",A113,"10","50",10,"1","1",1)</f>
        <v>-24.367179999999735</v>
      </c>
      <c r="AC113">
        <f>[1]!mtm("000300.SH",A113,"6",6,"1","1",3)</f>
        <v>-134.93899999999985</v>
      </c>
      <c r="AD113">
        <f>[1]!priceosc("000300.SH",A113,"26","12","1",1)</f>
        <v>0.35261838305470222</v>
      </c>
      <c r="AE113">
        <f>[1]!sar("000300.SH",A113,4,"2","20","1",1)</f>
        <v>2286.9669801189889</v>
      </c>
      <c r="AF113">
        <f>[1]!trix("000300.SH",A113,12,"20","1","1",1)</f>
        <v>-4.5031062596764822E-2</v>
      </c>
      <c r="AG113">
        <f>[1]!s_techind_b3612("000300.SH",A113,1,1)</f>
        <v>-23.371333333333041</v>
      </c>
      <c r="AH113">
        <f>[1]!bias("000300.SH",A113,12,1,1)</f>
        <v>-2.7914338439465722</v>
      </c>
      <c r="AI113">
        <f>[1]!kdj("000300.SH",A113,9,3,3,1,1,1)</f>
        <v>20.607251702613173</v>
      </c>
      <c r="AJ113">
        <f>[1]!slowkd("000300.SH",A113,9,"3","3","5","1","1",1)</f>
        <v>11.600277049493052</v>
      </c>
      <c r="AK113">
        <f>[1]!rsi("000300.SH",A113,6,1,1)</f>
        <v>35.642766450539362</v>
      </c>
      <c r="AL113">
        <f>[1]!cci("000300.SH",A113,14,"1",1)</f>
        <v>-107.33763403342448</v>
      </c>
      <c r="AM113">
        <f>[1]!dpo("000300.SH",A113,20,"6","1","1",1)</f>
        <v>-59.115545454545554</v>
      </c>
      <c r="AN113">
        <f>[1]!roc("000300.SH",A113,"12",6,"1","1",1)</f>
        <v>-4.9001722207043716</v>
      </c>
      <c r="AO113">
        <f>[1]!vrsi("000300.SH",A113,6,1)</f>
        <v>33.03244284576224</v>
      </c>
      <c r="AP113">
        <f>[1]!si("000300.SH",A113,"1",1)</f>
        <v>280.18415494937392</v>
      </c>
      <c r="AQ113">
        <f>[1]!srdm("000300.SH",A113,30,"1","1",1)</f>
        <v>-0.76360660952253334</v>
      </c>
      <c r="AR113">
        <f>[1]!vroc("000300.SH",A113,12,1)</f>
        <v>9.9091080613322724E-2</v>
      </c>
      <c r="AS113">
        <f>[1]!wr("000300.SH",A113,14,"1",1)</f>
        <v>77.076457229371584</v>
      </c>
      <c r="AT113">
        <f>[1]!arbr("000300.SH",A113,26,"1","1",1)</f>
        <v>190.08449907903321</v>
      </c>
      <c r="AU113">
        <f>[1]!cr("000300.SH",A113,26,"1",1)</f>
        <v>77.554237247246462</v>
      </c>
      <c r="AV113">
        <f>[1]!psy("000300.SH",A113,12,"6","1","1",1)</f>
        <v>50</v>
      </c>
      <c r="AW113">
        <f>[1]!vr("000300.SH",A113,26,1)</f>
        <v>0.98694185898191145</v>
      </c>
      <c r="AX113">
        <f>[1]!wad("000300.SH",A113,30,"1","1",1)</f>
        <v>8791.6130000000012</v>
      </c>
      <c r="AY113">
        <f>[1]!mfi("000300.SH",A113,14,"1",1)</f>
        <v>62.405802152869654</v>
      </c>
      <c r="AZ113">
        <f>[1]!obv("000300.SH",A113,"1","1",1)</f>
        <v>17518373219.759998</v>
      </c>
      <c r="BA113">
        <f>[1]!pvt("000300.SH",A113,"1",1)</f>
        <v>21143472297.370583</v>
      </c>
      <c r="BB113">
        <f>[1]!sobv("000300.SH",A113,1)</f>
        <v>1325877938894</v>
      </c>
      <c r="BC113">
        <f>[1]!wvad("000300.SH",A113,24,"6","1","1",1)</f>
        <v>39277783.149003558</v>
      </c>
      <c r="BD113">
        <f>[1]!bbiboll("000300.SH",A113,10,"3","1","1",1)</f>
        <v>2208.6643437500002</v>
      </c>
      <c r="BE113">
        <f>[1]!boll("000300.SH",A113,26,"2",1,1,1)</f>
        <v>2233.6380769230773</v>
      </c>
      <c r="BF113">
        <f>[1]!cdp("000300.SH",A113,"1","1",1)</f>
        <v>2159.6035000000002</v>
      </c>
      <c r="BG113">
        <f>[1]!env("000300.SH",A113,"14","1","1",1)</f>
        <v>2383.1309171428566</v>
      </c>
      <c r="BH113">
        <f>[1]!mike("000300.SH",A113,12,"1","1",1)</f>
        <v>2195.1139999999996</v>
      </c>
      <c r="BI113">
        <f>[1]!volumeratio("000300.SH",A113,5,1)</f>
        <v>0.89792049273410135</v>
      </c>
      <c r="BJ113">
        <f>[1]!vma("000300.SH",A113,5,1)</f>
        <v>85443828</v>
      </c>
      <c r="BK113">
        <f>[1]!vmacd("000300.SH",A113,"12","26",9,"1",1)</f>
        <v>6879632.9479488377</v>
      </c>
      <c r="BL113">
        <f>[1]!vosc("000300.SH",A113,"12","26",1)</f>
        <v>16.567965392181812</v>
      </c>
      <c r="BM113">
        <f>[1]!tapi("000300.SH",A113,6,"1",1)</f>
        <v>34147123.803799242</v>
      </c>
      <c r="BN113">
        <f>[1]!vstd("000300.SH",A113,10,1)</f>
        <v>9804636.4303561915</v>
      </c>
      <c r="BO113">
        <f>[1]!adtm("000300.SH",A113,23,"8","1","1",1)</f>
        <v>0.29387757498884554</v>
      </c>
      <c r="BP113">
        <f>[1]!mi("000300.SH",A113,12,"1","1",1)</f>
        <v>-112.27500000000009</v>
      </c>
      <c r="BQ113">
        <f>[1]!s_techind_rc("000300.SH",A113,50,1)</f>
        <v>90.413171702250821</v>
      </c>
      <c r="BR113">
        <f>[1]!srmi("000300.SH",A113,9,"1",1)</f>
        <v>-5.7394576248017075E-2</v>
      </c>
      <c r="BS113">
        <f>[1]!pwmi("000300.SH",A113,7,"1","1",1)</f>
        <v>0.8571428571428571</v>
      </c>
      <c r="BT113">
        <f>[1]!prdstrong("000300.SH",A113,20,"1","1",1)</f>
        <v>0</v>
      </c>
      <c r="BU113">
        <f>[1]!prdweak("000300.SH",A113,20,"1","1",1)</f>
        <v>0.16666666666666666</v>
      </c>
      <c r="BV113">
        <f>[1]!bottom("000300.SH",A113,125,"5","20","1","1",1)</f>
        <v>0.82225063938618936</v>
      </c>
      <c r="BW113">
        <f>[1]!atr("000300.SH",A113,14,"1","3",3)</f>
        <v>198.15000000000009</v>
      </c>
      <c r="BX113">
        <f>[1]!std("000300.SH",A113,26,"1",1)</f>
        <v>1.2665162334562463</v>
      </c>
      <c r="BY113">
        <f>[1]!vhf("000300.SH",A113,28,"1",1)</f>
        <v>0.26190456399113532</v>
      </c>
      <c r="BZ113">
        <f>[1]!volati("000300.SH",A113,10,"1",1)</f>
        <v>45.344703030337271</v>
      </c>
      <c r="CA113" s="2">
        <f>[1]!s_mq_close("000300.SH",A113,3)</f>
        <v>2178.971</v>
      </c>
    </row>
    <row r="114" spans="1:79" x14ac:dyDescent="0.25">
      <c r="A114" s="1">
        <v>41729</v>
      </c>
      <c r="B114">
        <f>[1]!s_mq_open("000300.SH",A114,1)</f>
        <v>2173.9070000000002</v>
      </c>
      <c r="C114">
        <f>[1]!s_mq_close("000300.SH",A114,1)</f>
        <v>2146.3049999999998</v>
      </c>
      <c r="D114">
        <f>[1]!s_mq_high("000300.SH",A114,1)</f>
        <v>2194.2240000000002</v>
      </c>
      <c r="E114">
        <f>[1]!s_mq_low("000300.SH",A114,1)</f>
        <v>2077.759</v>
      </c>
      <c r="F114">
        <f t="shared" si="6"/>
        <v>1.0093458459814519</v>
      </c>
      <c r="G114">
        <f t="shared" si="7"/>
        <v>0.95577179704559567</v>
      </c>
      <c r="H114">
        <f t="shared" si="11"/>
        <v>0.98730304470246411</v>
      </c>
      <c r="I114">
        <f t="shared" si="11"/>
        <v>1.0223262770202746</v>
      </c>
      <c r="J114">
        <f t="shared" si="9"/>
        <v>0.96806325289276229</v>
      </c>
      <c r="K114">
        <f t="shared" si="10"/>
        <v>1.0560531803736624</v>
      </c>
      <c r="L114">
        <f>[1]!s_mq_volume("000300.SH",A114,1)</f>
        <v>146197162200</v>
      </c>
      <c r="M114">
        <f>[1]!s_mq_amount("000300.SH",A114,1)</f>
        <v>1264032254757</v>
      </c>
      <c r="N114">
        <f>[1]!s_mq_pctchange("000016.SH",A114)</f>
        <v>9.9841496502484084E-2</v>
      </c>
      <c r="O114">
        <f>[1]!s_mq_pctchange("000906.SH",A114)</f>
        <v>-2.0321594635298146</v>
      </c>
      <c r="P114">
        <f>[1]!s_mq_pctchange("000905.SH",A114)</f>
        <v>-3.4053173484737798</v>
      </c>
      <c r="Q114">
        <f>[1]!s_val_pe_ttm("000300.SH",A114)</f>
        <v>8.2348003387451172</v>
      </c>
      <c r="R114">
        <f>[1]!s_val_pb_lf("000300.SH",A114)</f>
        <v>1.2331000566482544</v>
      </c>
      <c r="S114">
        <v>50.3</v>
      </c>
      <c r="T114">
        <v>8.8000000000000007</v>
      </c>
      <c r="U114">
        <v>35.694000000000003</v>
      </c>
      <c r="V114">
        <v>-2.3018999999999998</v>
      </c>
      <c r="W114">
        <f>[1]!dmi("000300.SH",A114,14,6,1,3,2)</f>
        <v>21.255908939279305</v>
      </c>
      <c r="X114">
        <f>[1]!expma("000300.SH",A114,12,3,2)</f>
        <v>2197.2875612936668</v>
      </c>
      <c r="Y114">
        <f>[1]!ma("000300.SH",A114,5,3,1)</f>
        <v>2159.8928000000005</v>
      </c>
      <c r="Z114">
        <f>[1]!macd("000300.SH",A114,26,12,9,1,3,1)</f>
        <v>-13.33534576136617</v>
      </c>
      <c r="AA114">
        <f>[1]!bbi("000300.SH",A114,3,"6","12","24","1",1)</f>
        <v>2152.2278958333336</v>
      </c>
      <c r="AB114">
        <f>[1]!dma("000300.SH",A114,"10","50",10,"1","1",1)</f>
        <v>-47.849540000000161</v>
      </c>
      <c r="AC114">
        <f>[1]!mtm("000300.SH",A114,"6",6,"1","1",3)</f>
        <v>-262.73199999999997</v>
      </c>
      <c r="AD114">
        <f>[1]!priceosc("000300.SH",A114,"26","12","1",1)</f>
        <v>-0.30950930214757777</v>
      </c>
      <c r="AE114">
        <f>[1]!sar("000300.SH",A114,4,"2","20","1",1)</f>
        <v>2107.3792181278595</v>
      </c>
      <c r="AF114">
        <f>[1]!trix("000300.SH",A114,12,"20","1","1",1)</f>
        <v>-0.11007490351690329</v>
      </c>
      <c r="AG114">
        <f>[1]!s_techind_b3612("000300.SH",A114,1,1)</f>
        <v>-11.344000000000051</v>
      </c>
      <c r="AH114">
        <f>[1]!bias("000300.SH",A114,12,1,1)</f>
        <v>3.4955990408076232E-2</v>
      </c>
      <c r="AI114">
        <f>[1]!kdj("000300.SH",A114,9,3,3,1,1,1)</f>
        <v>66.729826328432708</v>
      </c>
      <c r="AJ114">
        <f>[1]!slowkd("000300.SH",A114,9,"3","3","5","1","1",1)</f>
        <v>71.714303020355828</v>
      </c>
      <c r="AK114">
        <f>[1]!rsi("000300.SH",A114,6,1,1)</f>
        <v>46.330563859561011</v>
      </c>
      <c r="AL114">
        <f>[1]!cci("000300.SH",A114,14,"1",1)</f>
        <v>21.613126479222011</v>
      </c>
      <c r="AM114">
        <f>[1]!dpo("000300.SH",A114,20,"6","1","1",1)</f>
        <v>-1.3153636363640544</v>
      </c>
      <c r="AN114">
        <f>[1]!roc("000300.SH",A114,"12",6,"1","1",1)</f>
        <v>0.27902200265097776</v>
      </c>
      <c r="AO114">
        <f>[1]!vrsi("000300.SH",A114,6,1)</f>
        <v>17.836035787481482</v>
      </c>
      <c r="AP114">
        <f>[1]!si("000300.SH",A114,"1",1)</f>
        <v>-172.36476057726779</v>
      </c>
      <c r="AQ114">
        <f>[1]!srdm("000300.SH",A114,30,"1","1",1)</f>
        <v>0.26490903413980449</v>
      </c>
      <c r="AR114">
        <f>[1]!vroc("000300.SH",A114,12,1)</f>
        <v>-19.889253215567994</v>
      </c>
      <c r="AS114">
        <f>[1]!wr("000300.SH",A114,14,"1",1)</f>
        <v>39.730243027468227</v>
      </c>
      <c r="AT114">
        <f>[1]!arbr("000300.SH",A114,26,"1","1",1)</f>
        <v>170.19409185544723</v>
      </c>
      <c r="AU114">
        <f>[1]!cr("000300.SH",A114,26,"1",1)</f>
        <v>60.741108162893575</v>
      </c>
      <c r="AV114">
        <f>[1]!psy("000300.SH",A114,12,"6","1","1",1)</f>
        <v>33.333333333333329</v>
      </c>
      <c r="AW114">
        <f>[1]!vr("000300.SH",A114,26,1)</f>
        <v>0.95654823571123282</v>
      </c>
      <c r="AX114">
        <f>[1]!wad("000300.SH",A114,30,"1","1",1)</f>
        <v>8728.8660000000054</v>
      </c>
      <c r="AY114">
        <f>[1]!mfi("000300.SH",A114,14,"1",1)</f>
        <v>53.961261981634436</v>
      </c>
      <c r="AZ114">
        <f>[1]!obv("000300.SH",A114,"1","1",1)</f>
        <v>17274420267.759998</v>
      </c>
      <c r="BA114">
        <f>[1]!pvt("000300.SH",A114,"1",1)</f>
        <v>21208360777.180939</v>
      </c>
      <c r="BB114">
        <f>[1]!sobv("000300.SH",A114,1)</f>
        <v>1333471995694</v>
      </c>
      <c r="BC114">
        <f>[1]!wvad("000300.SH",A114,24,"6","1","1",1)</f>
        <v>87721012.458158359</v>
      </c>
      <c r="BD114">
        <f>[1]!bbiboll("000300.SH",A114,10,"3","1","1",1)</f>
        <v>2152.2278958333336</v>
      </c>
      <c r="BE114">
        <f>[1]!boll("000300.SH",A114,26,"2",1,1,1)</f>
        <v>2152.1956923076923</v>
      </c>
      <c r="BF114">
        <f>[1]!cdp("000300.SH",A114,"1","1",1)</f>
        <v>2155.2955000000002</v>
      </c>
      <c r="BG114">
        <f>[1]!env("000300.SH",A114,"14","1","1",1)</f>
        <v>2271.5139014285714</v>
      </c>
      <c r="BH114">
        <f>[1]!mike("000300.SH",A114,12,"1","1",1)</f>
        <v>2219.5616666666665</v>
      </c>
      <c r="BI114">
        <f>[1]!volumeratio("000300.SH",A114,5,1)</f>
        <v>0.70916256907247477</v>
      </c>
      <c r="BJ114">
        <f>[1]!vma("000300.SH",A114,5,1)</f>
        <v>68394475.799999997</v>
      </c>
      <c r="BK114">
        <f>[1]!vmacd("000300.SH",A114,"12","26",9,"1",1)</f>
        <v>-752766.08409106254</v>
      </c>
      <c r="BL114">
        <f>[1]!vosc("000300.SH",A114,"12","26",1)</f>
        <v>-3.3335310146485124</v>
      </c>
      <c r="BM114">
        <f>[1]!tapi("000300.SH",A114,6,"1",1)</f>
        <v>23658524.616560418</v>
      </c>
      <c r="BN114">
        <f>[1]!vstd("000300.SH",A114,10,1)</f>
        <v>18885257.697679151</v>
      </c>
      <c r="BO114">
        <f>[1]!adtm("000300.SH",A114,23,"8","1","1",1)</f>
        <v>0.35348920875517637</v>
      </c>
      <c r="BP114">
        <f>[1]!mi("000300.SH",A114,12,"1","1",1)</f>
        <v>5.9719999999997526</v>
      </c>
      <c r="BQ114">
        <f>[1]!s_techind_rc("000300.SH",A114,50,1)</f>
        <v>97.840431530775462</v>
      </c>
      <c r="BR114">
        <f>[1]!srmi("000300.SH",A114,9,"1",1)</f>
        <v>3.8074737746965253E-3</v>
      </c>
      <c r="BS114">
        <f>[1]!pwmi("000300.SH",A114,7,"1","1",1)</f>
        <v>1</v>
      </c>
      <c r="BT114">
        <f>[1]!prdstrong("000300.SH",A114,20,"1","1",1)</f>
        <v>0</v>
      </c>
      <c r="BU114">
        <f>[1]!prdweak("000300.SH",A114,20,"1","1",1)</f>
        <v>0.1</v>
      </c>
      <c r="BV114">
        <f>[1]!bottom("000300.SH",A114,125,"5","20","1","1",1)</f>
        <v>0.80641821946169778</v>
      </c>
      <c r="BW114">
        <f>[1]!atr("000300.SH",A114,14,"1","3",3)</f>
        <v>116.46500000000015</v>
      </c>
      <c r="BX114">
        <f>[1]!std("000300.SH",A114,26,"1",1)</f>
        <v>1.3245903253934381</v>
      </c>
      <c r="BY114">
        <f>[1]!vhf("000300.SH",A114,28,"1",1)</f>
        <v>0.35179072497644104</v>
      </c>
      <c r="BZ114">
        <f>[1]!volati("000300.SH",A114,10,"1",1)</f>
        <v>1.8188851530802759</v>
      </c>
      <c r="CA114" s="2">
        <f>[1]!s_mq_close("000300.SH",A114,3)</f>
        <v>2146.3049999999998</v>
      </c>
    </row>
    <row r="115" spans="1:79" x14ac:dyDescent="0.25">
      <c r="A115" s="1">
        <v>41759</v>
      </c>
      <c r="B115">
        <f>[1]!s_mq_open("000300.SH",A115,1)</f>
        <v>2143.7170000000001</v>
      </c>
      <c r="C115">
        <f>[1]!s_mq_close("000300.SH",A115,1)</f>
        <v>2158.6590000000001</v>
      </c>
      <c r="D115">
        <f>[1]!s_mq_high("000300.SH",A115,1)</f>
        <v>2290.7420000000002</v>
      </c>
      <c r="E115">
        <f>[1]!s_mq_low("000300.SH",A115,1)</f>
        <v>2131.7829999999999</v>
      </c>
      <c r="F115">
        <f t="shared" si="6"/>
        <v>1.068584146134961</v>
      </c>
      <c r="G115">
        <f t="shared" si="7"/>
        <v>0.99443303383795523</v>
      </c>
      <c r="H115">
        <f t="shared" si="11"/>
        <v>1.006970136449914</v>
      </c>
      <c r="I115">
        <f t="shared" si="11"/>
        <v>1.0611875242917015</v>
      </c>
      <c r="J115">
        <f t="shared" si="9"/>
        <v>0.98754967783239489</v>
      </c>
      <c r="K115">
        <f t="shared" si="10"/>
        <v>1.0745662199201327</v>
      </c>
      <c r="L115">
        <f>[1]!s_mq_volume("000300.SH",A115,1)</f>
        <v>130384356900</v>
      </c>
      <c r="M115">
        <f>[1]!s_mq_amount("000300.SH",A115,1)</f>
        <v>1172590906130</v>
      </c>
      <c r="N115">
        <f>[1]!s_mq_pctchange("000016.SH",A115)</f>
        <v>1.9801703253482961</v>
      </c>
      <c r="O115">
        <f>[1]!s_mq_pctchange("000906.SH",A115)</f>
        <v>-0.11692445647338845</v>
      </c>
      <c r="P115">
        <f>[1]!s_mq_pctchange("000905.SH",A115)</f>
        <v>-1.9363443019411841</v>
      </c>
      <c r="Q115">
        <f>[1]!s_val_pe_ttm("000300.SH",A115)</f>
        <v>8.0988998413085938</v>
      </c>
      <c r="R115">
        <f>[1]!s_val_pb_lf("000300.SH",A115)</f>
        <v>1.1779999732971191</v>
      </c>
      <c r="S115">
        <v>50.4</v>
      </c>
      <c r="T115">
        <v>8.6999999999999993</v>
      </c>
      <c r="U115">
        <v>36.575200000000002</v>
      </c>
      <c r="V115">
        <v>-2.0042</v>
      </c>
      <c r="W115">
        <f>[1]!dmi("000300.SH",A115,14,6,1,3,2)</f>
        <v>25.769931482434956</v>
      </c>
      <c r="X115">
        <f>[1]!expma("000300.SH",A115,12,3,2)</f>
        <v>2200.4326839388505</v>
      </c>
      <c r="Y115">
        <f>[1]!ma("000300.SH",A115,5,3,1)</f>
        <v>2162.0796</v>
      </c>
      <c r="Z115">
        <f>[1]!macd("000300.SH",A115,26,12,9,1,3,1)</f>
        <v>-7.1208780430861225</v>
      </c>
      <c r="AA115">
        <f>[1]!bbi("000300.SH",A115,3,"6","12","24","1",1)</f>
        <v>2176.8277395833329</v>
      </c>
      <c r="AB115">
        <f>[1]!dma("000300.SH",A115,"10","50",10,"1","1",1)</f>
        <v>1.8160600000001068</v>
      </c>
      <c r="AC115">
        <f>[1]!mtm("000300.SH",A115,"6",6,"1","1",3)</f>
        <v>-215.05899999999974</v>
      </c>
      <c r="AD115">
        <f>[1]!priceosc("000300.SH",A115,"26","12","1",1)</f>
        <v>-0.17370676188531772</v>
      </c>
      <c r="AE115">
        <f>[1]!sar("000300.SH",A115,4,"2","20","1",1)</f>
        <v>2215.9260455652607</v>
      </c>
      <c r="AF115">
        <f>[1]!trix("000300.SH",A115,12,"20","1","1",1)</f>
        <v>6.8868717325764363E-3</v>
      </c>
      <c r="AG115">
        <f>[1]!s_techind_b3612("000300.SH",A115,1,1)</f>
        <v>-16.811666666666497</v>
      </c>
      <c r="AH115">
        <f>[1]!bias("000300.SH",A115,12,1,1)</f>
        <v>-1.5074763178326622</v>
      </c>
      <c r="AI115">
        <f>[1]!kdj("000300.SH",A115,9,3,3,1,1,1)</f>
        <v>20.500695345753595</v>
      </c>
      <c r="AJ115">
        <f>[1]!slowkd("000300.SH",A115,9,"3","3","5","1","1",1)</f>
        <v>12.243005284848254</v>
      </c>
      <c r="AK115">
        <f>[1]!rsi("000300.SH",A115,6,1,1)</f>
        <v>35.408430931431695</v>
      </c>
      <c r="AL115">
        <f>[1]!cci("000300.SH",A115,14,"1",1)</f>
        <v>-95.388700758008127</v>
      </c>
      <c r="AM115">
        <f>[1]!dpo("000300.SH",A115,20,"6","1","1",1)</f>
        <v>-29.606181818181994</v>
      </c>
      <c r="AN115">
        <f>[1]!roc("000300.SH",A115,"12",6,"1","1",1)</f>
        <v>-4.8467499745439051</v>
      </c>
      <c r="AO115">
        <f>[1]!vrsi("000300.SH",A115,6,1)</f>
        <v>36.201189403458912</v>
      </c>
      <c r="AP115">
        <f>[1]!si("000300.SH",A115,"1",1)</f>
        <v>57.502983498783145</v>
      </c>
      <c r="AQ115">
        <f>[1]!srdm("000300.SH",A115,30,"1","1",1)</f>
        <v>-0.66018709234466111</v>
      </c>
      <c r="AR115">
        <f>[1]!vroc("000300.SH",A115,12,1)</f>
        <v>-27.190836816536958</v>
      </c>
      <c r="AS115">
        <f>[1]!wr("000300.SH",A115,14,"1",1)</f>
        <v>82.00131259961681</v>
      </c>
      <c r="AT115">
        <f>[1]!arbr("000300.SH",A115,26,"1","1",1)</f>
        <v>252.79512849860799</v>
      </c>
      <c r="AU115">
        <f>[1]!cr("000300.SH",A115,26,"1",1)</f>
        <v>97.025514134162378</v>
      </c>
      <c r="AV115">
        <f>[1]!psy("000300.SH",A115,12,"6","1","1",1)</f>
        <v>41.666666666666671</v>
      </c>
      <c r="AW115">
        <f>[1]!vr("000300.SH",A115,26,1)</f>
        <v>1.118324517251932</v>
      </c>
      <c r="AX115">
        <f>[1]!wad("000300.SH",A115,30,"1","1",1)</f>
        <v>8732.5220000000063</v>
      </c>
      <c r="AY115">
        <f>[1]!mfi("000300.SH",A115,14,"1",1)</f>
        <v>36.866269875016791</v>
      </c>
      <c r="AZ115">
        <f>[1]!obv("000300.SH",A115,"1","1",1)</f>
        <v>17255147892.759998</v>
      </c>
      <c r="BA115">
        <f>[1]!pvt("000300.SH",A115,"1",1)</f>
        <v>21378581886.993324</v>
      </c>
      <c r="BB115">
        <f>[1]!sobv("000300.SH",A115,1)</f>
        <v>1359486863994</v>
      </c>
      <c r="BC115">
        <f>[1]!wvad("000300.SH",A115,24,"6","1","1",1)</f>
        <v>65236931.777136236</v>
      </c>
      <c r="BD115">
        <f>[1]!bbiboll("000300.SH",A115,10,"3","1","1",1)</f>
        <v>2176.8277395833329</v>
      </c>
      <c r="BE115">
        <f>[1]!boll("000300.SH",A115,26,"2",1,1,1)</f>
        <v>2195.505461538462</v>
      </c>
      <c r="BF115">
        <f>[1]!cdp("000300.SH",A115,"1","1",1)</f>
        <v>2152.0254999999997</v>
      </c>
      <c r="BG115">
        <f>[1]!env("000300.SH",A115,"14","1","1",1)</f>
        <v>2335.0027528571432</v>
      </c>
      <c r="BH115">
        <f>[1]!mike("000300.SH",A115,12,"1","1",1)</f>
        <v>2185.5223333333338</v>
      </c>
      <c r="BI115">
        <f>[1]!volumeratio("000300.SH",A115,5,1)</f>
        <v>0.86596462900841176</v>
      </c>
      <c r="BJ115">
        <f>[1]!vma("000300.SH",A115,5,1)</f>
        <v>51865807.200000003</v>
      </c>
      <c r="BK115">
        <f>[1]!vmacd("000300.SH",A115,"12","26",9,"1",1)</f>
        <v>-5709402.9201212879</v>
      </c>
      <c r="BL115">
        <f>[1]!vosc("000300.SH",A115,"12","26",1)</f>
        <v>-18.790122103331029</v>
      </c>
      <c r="BM115">
        <f>[1]!tapi("000300.SH",A115,6,"1",1)</f>
        <v>19489656.958444659</v>
      </c>
      <c r="BN115">
        <f>[1]!vstd("000300.SH",A115,10,1)</f>
        <v>6001534.5044583054</v>
      </c>
      <c r="BO115">
        <f>[1]!adtm("000300.SH",A115,23,"8","1","1",1)</f>
        <v>0.52899528389960515</v>
      </c>
      <c r="BP115">
        <f>[1]!mi("000300.SH",A115,12,"1","1",1)</f>
        <v>-109.95399999999972</v>
      </c>
      <c r="BQ115">
        <f>[1]!s_techind_rc("000300.SH",A115,50,1)</f>
        <v>94.57672966060035</v>
      </c>
      <c r="BR115">
        <f>[1]!srmi("000300.SH",A115,9,"1",1)</f>
        <v>-2.9730272747744309E-2</v>
      </c>
      <c r="BS115">
        <f>[1]!pwmi("000300.SH",A115,7,"1","1",1)</f>
        <v>0.7142857142857143</v>
      </c>
      <c r="BT115">
        <f>[1]!prdstrong("000300.SH",A115,20,"1","1",1)</f>
        <v>0.125</v>
      </c>
      <c r="BU115">
        <f>[1]!prdweak("000300.SH",A115,20,"1","1",1)</f>
        <v>0.16666666666666666</v>
      </c>
      <c r="BV115">
        <f>[1]!bottom("000300.SH",A115,125,"5","20","1","1",1)</f>
        <v>0.7757997258915813</v>
      </c>
      <c r="BW115">
        <f>[1]!atr("000300.SH",A115,14,"1","3",3)</f>
        <v>158.95900000000029</v>
      </c>
      <c r="BX115">
        <f>[1]!std("000300.SH",A115,26,"1",1)</f>
        <v>0.94140780155893866</v>
      </c>
      <c r="BY115">
        <f>[1]!vhf("000300.SH",A115,28,"1",1)</f>
        <v>0.29756105927552134</v>
      </c>
      <c r="BZ115">
        <f>[1]!volati("000300.SH",A115,10,"1",1)</f>
        <v>-15.243263712766597</v>
      </c>
      <c r="CA115" s="2">
        <f>[1]!s_mq_close("000300.SH",A115,3)</f>
        <v>2158.6590000000001</v>
      </c>
    </row>
    <row r="116" spans="1:79" x14ac:dyDescent="0.25">
      <c r="A116" s="1">
        <v>41790</v>
      </c>
      <c r="B116">
        <f>[1]!s_mq_open("000300.SH",A116,1)</f>
        <v>2152.59</v>
      </c>
      <c r="C116">
        <f>[1]!s_mq_close("000300.SH",A116,1)</f>
        <v>2156.4639999999999</v>
      </c>
      <c r="D116">
        <f>[1]!s_mq_high("000300.SH",A116,1)</f>
        <v>2185.0459999999998</v>
      </c>
      <c r="E116">
        <f>[1]!s_mq_low("000300.SH",A116,1)</f>
        <v>2096.5140000000001</v>
      </c>
      <c r="F116">
        <f t="shared" si="6"/>
        <v>1.0150776506441077</v>
      </c>
      <c r="G116">
        <f t="shared" si="7"/>
        <v>0.97394952127437184</v>
      </c>
      <c r="H116">
        <f t="shared" si="11"/>
        <v>1.0017996924634973</v>
      </c>
      <c r="I116">
        <f t="shared" si="11"/>
        <v>1.0132541048679691</v>
      </c>
      <c r="J116">
        <f t="shared" si="9"/>
        <v>0.97219986051239449</v>
      </c>
      <c r="K116">
        <f t="shared" si="10"/>
        <v>1.0422281940402018</v>
      </c>
      <c r="L116">
        <f>[1]!s_mq_volume("000300.SH",A116,1)</f>
        <v>94277284100</v>
      </c>
      <c r="M116">
        <f>[1]!s_mq_amount("000300.SH",A116,1)</f>
        <v>800580601579</v>
      </c>
      <c r="N116">
        <f>[1]!s_mq_pctchange("000016.SH",A116)</f>
        <v>-0.85041021990783783</v>
      </c>
      <c r="O116">
        <f>[1]!s_mq_pctchange("000906.SH",A116)</f>
        <v>0.37896194952862228</v>
      </c>
      <c r="P116">
        <f>[1]!s_mq_pctchange("000905.SH",A116)</f>
        <v>1.6745924905142262</v>
      </c>
      <c r="Q116">
        <f>[1]!s_val_pe_ttm("000300.SH",A116)</f>
        <v>8.1621999740600586</v>
      </c>
      <c r="R116">
        <f>[1]!s_val_pb_lf("000300.SH",A116)</f>
        <v>1.1871999502182007</v>
      </c>
      <c r="S116">
        <v>50.8</v>
      </c>
      <c r="T116">
        <v>8.8000000000000007</v>
      </c>
      <c r="U116">
        <v>36.903399999999998</v>
      </c>
      <c r="V116">
        <v>-1.4463999999999999</v>
      </c>
      <c r="W116">
        <f>[1]!dmi("000300.SH",A116,14,6,1,3,2)</f>
        <v>17.917538258858428</v>
      </c>
      <c r="X116">
        <f>[1]!expma("000300.SH",A116,12,3,2)</f>
        <v>2174.6954612075456</v>
      </c>
      <c r="Y116">
        <f>[1]!ma("000300.SH",A116,5,3,1)</f>
        <v>2156.8472000000002</v>
      </c>
      <c r="Z116">
        <f>[1]!macd("000300.SH",A116,26,12,9,1,3,1)</f>
        <v>-6.0496942102040521</v>
      </c>
      <c r="AA116">
        <f>[1]!bbi("000300.SH",A116,3,"6","12","24","1",1)</f>
        <v>2152.1591874999999</v>
      </c>
      <c r="AB116">
        <f>[1]!dma("000300.SH",A116,"10","50",10,"1","1",1)</f>
        <v>-28.856359999999313</v>
      </c>
      <c r="AC116">
        <f>[1]!mtm("000300.SH",A116,"6",6,"1","1",3)</f>
        <v>-282.48</v>
      </c>
      <c r="AD116">
        <f>[1]!priceosc("000300.SH",A116,"26","12","1",1)</f>
        <v>-0.44100897699324781</v>
      </c>
      <c r="AE116">
        <f>[1]!sar("000300.SH",A116,4,"2","20","1",1)</f>
        <v>2131.4563327999999</v>
      </c>
      <c r="AF116">
        <f>[1]!trix("000300.SH",A116,12,"20","1","1",1)</f>
        <v>-6.680140102239103E-2</v>
      </c>
      <c r="AG116">
        <f>[1]!s_techind_b3612("000300.SH",A116,1,1)</f>
        <v>4.8849999999993088</v>
      </c>
      <c r="AH116">
        <f>[1]!bias("000300.SH",A116,12,1,1)</f>
        <v>0.61116920816038667</v>
      </c>
      <c r="AI116">
        <f>[1]!kdj("000300.SH",A116,9,3,3,1,1,1)</f>
        <v>71.787689079066467</v>
      </c>
      <c r="AJ116">
        <f>[1]!slowkd("000300.SH",A116,9,"3","3","5","1","1",1)</f>
        <v>79.249527595013163</v>
      </c>
      <c r="AK116">
        <f>[1]!rsi("000300.SH",A116,6,1,1)</f>
        <v>54.36363363562311</v>
      </c>
      <c r="AL116">
        <f>[1]!cci("000300.SH",A116,14,"1",1)</f>
        <v>36.419853075167616</v>
      </c>
      <c r="AM116">
        <f>[1]!dpo("000300.SH",A116,20,"6","1","1",1)</f>
        <v>0</v>
      </c>
      <c r="AN116">
        <f>[1]!roc("000300.SH",A116,"12",6,"1","1",1)</f>
        <v>-0.73228710368205374</v>
      </c>
      <c r="AO116">
        <f>[1]!vrsi("000300.SH",A116,6,1)</f>
        <v>57.837668427171032</v>
      </c>
      <c r="AP116">
        <f>[1]!si("000300.SH",A116,"1",1)</f>
        <v>-173.19714457078544</v>
      </c>
      <c r="AQ116">
        <f>[1]!srdm("000300.SH",A116,30,"1","1",1)</f>
        <v>-2.8302252549130349E-2</v>
      </c>
      <c r="AR116">
        <f>[1]!vroc("000300.SH",A116,12,1)</f>
        <v>0</v>
      </c>
      <c r="AS116">
        <f>[1]!wr("000300.SH",A116,14,"1",1)</f>
        <v>32.284371752586608</v>
      </c>
      <c r="AT116">
        <f>[1]!arbr("000300.SH",A116,26,"1","1",1)</f>
        <v>204.12097164305894</v>
      </c>
      <c r="AU116">
        <f>[1]!cr("000300.SH",A116,26,"1",1)</f>
        <v>90.722616740321968</v>
      </c>
      <c r="AV116">
        <f>[1]!psy("000300.SH",A116,12,"6","1","1",1)</f>
        <v>66.666666666666657</v>
      </c>
      <c r="AW116">
        <f>[1]!vr("000300.SH",A116,26,1)</f>
        <v>0.75577695508818377</v>
      </c>
      <c r="AX116">
        <f>[1]!wad("000300.SH",A116,30,"1","1",1)</f>
        <v>8697.5030000000042</v>
      </c>
      <c r="AY116">
        <f>[1]!mfi("000300.SH",A116,14,"1",1)</f>
        <v>34.972297256607277</v>
      </c>
      <c r="AZ116">
        <f>[1]!obv("000300.SH",A116,"1","1",1)</f>
        <v>17154798821.76</v>
      </c>
      <c r="BA116">
        <f>[1]!pvt("000300.SH",A116,"1",1)</f>
        <v>21449493123.27116</v>
      </c>
      <c r="BB116">
        <f>[1]!sobv("000300.SH",A116,1)</f>
        <v>1353617194094</v>
      </c>
      <c r="BC116">
        <f>[1]!wvad("000300.SH",A116,24,"6","1","1",1)</f>
        <v>-105249305.89040795</v>
      </c>
      <c r="BD116">
        <f>[1]!bbiboll("000300.SH",A116,10,"3","1","1",1)</f>
        <v>2152.1591874999999</v>
      </c>
      <c r="BE116">
        <f>[1]!boll("000300.SH",A116,26,"2",1,1,1)</f>
        <v>2152.8168461538462</v>
      </c>
      <c r="BF116">
        <f>[1]!cdp("000300.SH",A116,"1","1",1)</f>
        <v>2160.8362500000003</v>
      </c>
      <c r="BG116">
        <f>[1]!env("000300.SH",A116,"14","1","1",1)</f>
        <v>2276.5466300000003</v>
      </c>
      <c r="BH116">
        <f>[1]!mike("000300.SH",A116,12,"1","1",1)</f>
        <v>2216.5453333333335</v>
      </c>
      <c r="BI116">
        <f>[1]!volumeratio("000300.SH",A116,5,1)</f>
        <v>0</v>
      </c>
      <c r="BJ116">
        <f>[1]!vma("000300.SH",A116,5,1)</f>
        <v>42863901.200000003</v>
      </c>
      <c r="BK116">
        <f>[1]!vmacd("000300.SH",A116,"12","26",9,"1",1)</f>
        <v>-4280422.0069524292</v>
      </c>
      <c r="BL116">
        <f>[1]!vosc("000300.SH",A116,"12","26",1)</f>
        <v>-13.931660555059674</v>
      </c>
      <c r="BM116">
        <f>[1]!tapi("000300.SH",A116,6,"1",1)</f>
        <v>19502238.99771088</v>
      </c>
      <c r="BN116">
        <f>[1]!vstd("000300.SH",A116,10,1)</f>
        <v>4582093.535652319</v>
      </c>
      <c r="BO116">
        <f>[1]!adtm("000300.SH",A116,23,"8","1","1",1)</f>
        <v>-6.1203558346417442E-2</v>
      </c>
      <c r="BP116">
        <f>[1]!mi("000300.SH",A116,12,"1","1",1)</f>
        <v>-15.907999999999902</v>
      </c>
      <c r="BQ116">
        <f>[1]!s_techind_rc("000300.SH",A116,50,1)</f>
        <v>100.85733675126851</v>
      </c>
      <c r="BR116">
        <f>[1]!srmi("000300.SH",A116,9,"1",1)</f>
        <v>1.9161460613300253E-2</v>
      </c>
      <c r="BS116">
        <f>[1]!pwmi("000300.SH",A116,7,"1","1",1)</f>
        <v>0.8571428571428571</v>
      </c>
      <c r="BT116">
        <f>[1]!prdstrong("000300.SH",A116,20,"1","1",1)</f>
        <v>8.3333333333333329E-2</v>
      </c>
      <c r="BU116">
        <f>[1]!prdweak("000300.SH",A116,20,"1","1",1)</f>
        <v>0</v>
      </c>
      <c r="BV116">
        <f>[1]!bottom("000300.SH",A116,125,"5","20","1","1",1)</f>
        <v>0.76070310753409343</v>
      </c>
      <c r="BW116">
        <f>[1]!atr("000300.SH",A116,14,"1","3",3)</f>
        <v>88.531999999999698</v>
      </c>
      <c r="BX116">
        <f>[1]!std("000300.SH",A116,26,"1",1)</f>
        <v>0.83220005084637128</v>
      </c>
      <c r="BY116">
        <f>[1]!vhf("000300.SH",A116,28,"1",1)</f>
        <v>0.22025782887478357</v>
      </c>
      <c r="BZ116">
        <f>[1]!volati("000300.SH",A116,10,"1",1)</f>
        <v>-4.1583149550192449</v>
      </c>
      <c r="CA116" s="2">
        <f>[1]!s_mq_close("000300.SH",A116,3)</f>
        <v>2156.4639999999999</v>
      </c>
    </row>
    <row r="117" spans="1:79" x14ac:dyDescent="0.25">
      <c r="A117" s="1">
        <v>41820</v>
      </c>
      <c r="B117">
        <f>[1]!s_mq_open("000300.SH",A117,1)</f>
        <v>2157.64</v>
      </c>
      <c r="C117">
        <f>[1]!s_mq_close("000300.SH",A117,1)</f>
        <v>2165.1179999999999</v>
      </c>
      <c r="D117">
        <f>[1]!s_mq_high("000300.SH",A117,1)</f>
        <v>2196.3429999999998</v>
      </c>
      <c r="E117">
        <f>[1]!s_mq_low("000300.SH",A117,1)</f>
        <v>2117.3130000000001</v>
      </c>
      <c r="F117">
        <f t="shared" si="6"/>
        <v>1.0179376541035576</v>
      </c>
      <c r="G117">
        <f t="shared" si="7"/>
        <v>0.98130967167831529</v>
      </c>
      <c r="H117">
        <f t="shared" si="11"/>
        <v>1.0034658237704159</v>
      </c>
      <c r="I117">
        <f t="shared" si="11"/>
        <v>1.0144218467538488</v>
      </c>
      <c r="J117">
        <f t="shared" si="9"/>
        <v>0.97792037200743798</v>
      </c>
      <c r="K117">
        <f t="shared" si="10"/>
        <v>1.0373256103372528</v>
      </c>
      <c r="L117">
        <f>[1]!s_mq_volume("000300.SH",A117,1)</f>
        <v>91931584900</v>
      </c>
      <c r="M117">
        <f>[1]!s_mq_amount("000300.SH",A117,1)</f>
        <v>818299290770</v>
      </c>
      <c r="N117">
        <f>[1]!s_mq_pctchange("000016.SH",A117)</f>
        <v>2.0848851896237974E-2</v>
      </c>
      <c r="O117">
        <f>[1]!s_mq_pctchange("000906.SH",A117)</f>
        <v>0.97182822246384415</v>
      </c>
      <c r="P117">
        <f>[1]!s_mq_pctchange("000905.SH",A117)</f>
        <v>2.4982777252288813</v>
      </c>
      <c r="Q117">
        <f>[1]!s_val_pe_ttm("000300.SH",A117)</f>
        <v>8.2600002288818359</v>
      </c>
      <c r="R117">
        <f>[1]!s_val_pb_lf("000300.SH",A117)</f>
        <v>1.2425999641418457</v>
      </c>
      <c r="S117">
        <v>51</v>
      </c>
      <c r="T117">
        <v>9.1999999999999993</v>
      </c>
      <c r="U117">
        <v>36.829799999999999</v>
      </c>
      <c r="V117">
        <v>-1.1092</v>
      </c>
      <c r="W117">
        <f>[1]!dmi("000300.SH",A117,14,6,1,3,2)</f>
        <v>20.874387795359681</v>
      </c>
      <c r="X117">
        <f>[1]!expma("000300.SH",A117,12,3,2)</f>
        <v>2162.8499500312059</v>
      </c>
      <c r="Y117">
        <f>[1]!ma("000300.SH",A117,5,3,1)</f>
        <v>2148.5288</v>
      </c>
      <c r="Z117">
        <f>[1]!macd("000300.SH",A117,26,12,9,1,3,1)</f>
        <v>-1.71699302518482</v>
      </c>
      <c r="AA117">
        <f>[1]!bbi("000300.SH",A117,3,"6","12","24","1",1)</f>
        <v>2151.4513229166664</v>
      </c>
      <c r="AB117">
        <f>[1]!dma("000300.SH",A117,"10","50",10,"1","1",1)</f>
        <v>-9.3336600000002363</v>
      </c>
      <c r="AC117">
        <f>[1]!mtm("000300.SH",A117,"6",6,"1","1",3)</f>
        <v>-164.9079999999999</v>
      </c>
      <c r="AD117">
        <f>[1]!priceosc("000300.SH",A117,"26","12","1",1)</f>
        <v>6.9511925006058572E-2</v>
      </c>
      <c r="AE117">
        <f>[1]!sar("000300.SH",A117,4,"2","20","1",1)</f>
        <v>2186.4931150743441</v>
      </c>
      <c r="AF117">
        <f>[1]!trix("000300.SH",A117,12,"20","1","1",1)</f>
        <v>-1.2200411714729352E-2</v>
      </c>
      <c r="AG117">
        <f>[1]!s_techind_b3612("000300.SH",A117,1,1)</f>
        <v>8.6916666666661513</v>
      </c>
      <c r="AH117">
        <f>[1]!bias("000300.SH",A117,12,1,1)</f>
        <v>0.55350176481516444</v>
      </c>
      <c r="AI117">
        <f>[1]!kdj("000300.SH",A117,9,3,3,1,1,1)</f>
        <v>52.889636275280033</v>
      </c>
      <c r="AJ117">
        <f>[1]!slowkd("000300.SH",A117,9,"3","3","5","1","1",1)</f>
        <v>40.386478578451744</v>
      </c>
      <c r="AK117">
        <f>[1]!rsi("000300.SH",A117,6,1,1)</f>
        <v>62.376238479004321</v>
      </c>
      <c r="AL117">
        <f>[1]!cci("000300.SH",A117,14,"1",1)</f>
        <v>40.883879932821813</v>
      </c>
      <c r="AM117">
        <f>[1]!dpo("000300.SH",A117,20,"6","1","1",1)</f>
        <v>14.012727272727261</v>
      </c>
      <c r="AN117">
        <f>[1]!roc("000300.SH",A117,"12",6,"1","1",1)</f>
        <v>0.54369581268778755</v>
      </c>
      <c r="AO117">
        <f>[1]!vrsi("000300.SH",A117,6,1)</f>
        <v>77.872864211795104</v>
      </c>
      <c r="AP117">
        <f>[1]!si("000300.SH",A117,"1",1)</f>
        <v>238.83400627788319</v>
      </c>
      <c r="AQ117">
        <f>[1]!srdm("000300.SH",A117,30,"1","1",1)</f>
        <v>-0.56559314297306884</v>
      </c>
      <c r="AR117">
        <f>[1]!vroc("000300.SH",A117,12,1)</f>
        <v>26.212955316180555</v>
      </c>
      <c r="AS117">
        <f>[1]!wr("000300.SH",A117,14,"1",1)</f>
        <v>40.633743249398123</v>
      </c>
      <c r="AT117">
        <f>[1]!arbr("000300.SH",A117,26,"1","1",1)</f>
        <v>241.30632375140982</v>
      </c>
      <c r="AU117">
        <f>[1]!cr("000300.SH",A117,26,"1",1)</f>
        <v>111.52229804471547</v>
      </c>
      <c r="AV117">
        <f>[1]!psy("000300.SH",A117,12,"6","1","1",1)</f>
        <v>58.333333333333336</v>
      </c>
      <c r="AW117">
        <f>[1]!vr("000300.SH",A117,26,1)</f>
        <v>1.2773436622305454</v>
      </c>
      <c r="AX117">
        <f>[1]!wad("000300.SH",A117,30,"1","1",1)</f>
        <v>8683.7910000000084</v>
      </c>
      <c r="AY117">
        <f>[1]!mfi("000300.SH",A117,14,"1",1)</f>
        <v>55.064409567246926</v>
      </c>
      <c r="AZ117">
        <f>[1]!obv("000300.SH",A117,"1","1",1)</f>
        <v>17122425776.76</v>
      </c>
      <c r="BA117">
        <f>[1]!pvt("000300.SH",A117,"1",1)</f>
        <v>21495771294.072044</v>
      </c>
      <c r="BB117">
        <f>[1]!sobv("000300.SH",A117,1)</f>
        <v>1366754845194</v>
      </c>
      <c r="BC117">
        <f>[1]!wvad("000300.SH",A117,24,"6","1","1",1)</f>
        <v>109484711.19867842</v>
      </c>
      <c r="BD117">
        <f>[1]!bbiboll("000300.SH",A117,10,"3","1","1",1)</f>
        <v>2151.4513229166664</v>
      </c>
      <c r="BE117">
        <f>[1]!boll("000300.SH",A117,26,"2",1,1,1)</f>
        <v>2151.7032692307689</v>
      </c>
      <c r="BF117">
        <f>[1]!cdp("000300.SH",A117,"1","1",1)</f>
        <v>2149.7422499999998</v>
      </c>
      <c r="BG117">
        <f>[1]!env("000300.SH",A117,"14","1","1",1)</f>
        <v>2282.9807542857138</v>
      </c>
      <c r="BH117">
        <f>[1]!mike("000300.SH",A117,12,"1","1",1)</f>
        <v>2204.2653333333333</v>
      </c>
      <c r="BI117">
        <f>[1]!volumeratio("000300.SH",A117,5,1)</f>
        <v>1.2565540320805946</v>
      </c>
      <c r="BJ117">
        <f>[1]!vma("000300.SH",A117,5,1)</f>
        <v>45841741.200000003</v>
      </c>
      <c r="BK117">
        <f>[1]!vmacd("000300.SH",A117,"12","26",9,"1",1)</f>
        <v>38846.675165319444</v>
      </c>
      <c r="BL117">
        <f>[1]!vosc("000300.SH",A117,"12","26",1)</f>
        <v>8.0475397179005608</v>
      </c>
      <c r="BM117">
        <f>[1]!tapi("000300.SH",A117,6,"1",1)</f>
        <v>24545675.965800378</v>
      </c>
      <c r="BN117">
        <f>[1]!vstd("000300.SH",A117,10,1)</f>
        <v>6078661.9140657922</v>
      </c>
      <c r="BO117">
        <f>[1]!adtm("000300.SH",A117,23,"8","1","1",1)</f>
        <v>0.41149031367508665</v>
      </c>
      <c r="BP117">
        <f>[1]!mi("000300.SH",A117,12,"1","1",1)</f>
        <v>11.708000000000084</v>
      </c>
      <c r="BQ117">
        <f>[1]!s_techind_rc("000300.SH",A117,50,1)</f>
        <v>96.98063986712809</v>
      </c>
      <c r="BR117">
        <f>[1]!srmi("000300.SH",A117,9,"1",1)</f>
        <v>-2.0998546325392848E-3</v>
      </c>
      <c r="BS117">
        <f>[1]!pwmi("000300.SH",A117,7,"1","1",1)</f>
        <v>1</v>
      </c>
      <c r="BT117">
        <f>[1]!prdstrong("000300.SH",A117,20,"1","1",1)</f>
        <v>0</v>
      </c>
      <c r="BU117">
        <f>[1]!prdweak("000300.SH",A117,20,"1","1",1)</f>
        <v>8.3333333333333329E-2</v>
      </c>
      <c r="BV117">
        <f>[1]!bottom("000300.SH",A117,125,"5","20","1","1",1)</f>
        <v>0.81707465594933626</v>
      </c>
      <c r="BW117">
        <f>[1]!atr("000300.SH",A117,14,"1","3",3)</f>
        <v>79.029999999999745</v>
      </c>
      <c r="BX117">
        <f>[1]!std("000300.SH",A117,26,"1",1)</f>
        <v>0.74388836983463025</v>
      </c>
      <c r="BY117">
        <f>[1]!vhf("000300.SH",A117,28,"1",1)</f>
        <v>0.17650783642831752</v>
      </c>
      <c r="BZ117">
        <f>[1]!volati("000300.SH",A117,10,"1",1)</f>
        <v>-19.326449220227559</v>
      </c>
      <c r="CA117" s="2">
        <f>[1]!s_mq_close("000300.SH",A117,3)</f>
        <v>2165.1179999999999</v>
      </c>
    </row>
    <row r="118" spans="1:79" x14ac:dyDescent="0.25">
      <c r="A118" s="1">
        <v>41851</v>
      </c>
      <c r="B118">
        <f>[1]!s_mq_open("000300.SH",A118,1)</f>
        <v>2169.1990000000001</v>
      </c>
      <c r="C118">
        <f>[1]!s_mq_close("000300.SH",A118,1)</f>
        <v>2350.2510000000002</v>
      </c>
      <c r="D118">
        <f>[1]!s_mq_high("000300.SH",A118,1)</f>
        <v>2350.5509999999999</v>
      </c>
      <c r="E118">
        <f>[1]!s_mq_low("000300.SH",A118,1)</f>
        <v>2134.7950000000001</v>
      </c>
      <c r="F118">
        <f t="shared" si="6"/>
        <v>1.0836032102172275</v>
      </c>
      <c r="G118">
        <f t="shared" si="7"/>
        <v>0.98413976772071166</v>
      </c>
      <c r="H118">
        <f t="shared" si="11"/>
        <v>1.0834649103194314</v>
      </c>
      <c r="I118">
        <f t="shared" si="11"/>
        <v>1.0001276459407951</v>
      </c>
      <c r="J118">
        <f t="shared" si="9"/>
        <v>0.90832638726672166</v>
      </c>
      <c r="K118">
        <f t="shared" si="10"/>
        <v>1.1010663787389421</v>
      </c>
      <c r="L118">
        <f>[1]!s_mq_volume("000300.SH",A118,1)</f>
        <v>183761345900</v>
      </c>
      <c r="M118">
        <f>[1]!s_mq_amount("000300.SH",A118,1)</f>
        <v>1568007902795</v>
      </c>
      <c r="N118">
        <f>[1]!s_mq_pctchange("000016.SH",A118)</f>
        <v>9.4064712409901432</v>
      </c>
      <c r="O118">
        <f>[1]!s_mq_pctchange("000906.SH",A118)</f>
        <v>8.5259665734891179</v>
      </c>
      <c r="P118">
        <f>[1]!s_mq_pctchange("000905.SH",A118)</f>
        <v>8.4624256956159272</v>
      </c>
      <c r="Q118">
        <f>[1]!s_val_pe_ttm("000300.SH",A118)</f>
        <v>8.8503999710083008</v>
      </c>
      <c r="R118">
        <f>[1]!s_val_pb_lf("000300.SH",A118)</f>
        <v>1.3582999706268311</v>
      </c>
      <c r="S118">
        <v>51.7</v>
      </c>
      <c r="T118">
        <v>9</v>
      </c>
      <c r="U118">
        <v>36.737000000000002</v>
      </c>
      <c r="V118">
        <v>-0.86880000000000002</v>
      </c>
      <c r="W118">
        <f>[1]!dmi("000300.SH",A118,14,6,1,3,2)</f>
        <v>32.284995864689549</v>
      </c>
      <c r="X118">
        <f>[1]!expma("000300.SH",A118,12,3,2)</f>
        <v>2204.2167864120506</v>
      </c>
      <c r="Y118">
        <f>[1]!ma("000300.SH",A118,5,3,1)</f>
        <v>2317.5964000000004</v>
      </c>
      <c r="Z118">
        <f>[1]!macd("000300.SH",A118,26,12,9,1,3,1)</f>
        <v>43.31692244811893</v>
      </c>
      <c r="AA118">
        <f>[1]!bbi("000300.SH",A118,3,"6","12","24","1",1)</f>
        <v>2270.3462291666665</v>
      </c>
      <c r="AB118">
        <f>[1]!dma("000300.SH",A118,"10","50",10,"1","1",1)</f>
        <v>78.868079999999281</v>
      </c>
      <c r="AC118">
        <f>[1]!mtm("000300.SH",A118,"6",6,"1","1",3)</f>
        <v>147.80100000000039</v>
      </c>
      <c r="AD118">
        <f>[1]!priceosc("000300.SH",A118,"26","12","1",1)</f>
        <v>1.805113825340311</v>
      </c>
      <c r="AE118">
        <f>[1]!sar("000300.SH",A118,4,"2","20","1",1)</f>
        <v>2238.1363687077342</v>
      </c>
      <c r="AF118">
        <f>[1]!trix("000300.SH",A118,12,"20","1","1",1)</f>
        <v>0.23562568112272184</v>
      </c>
      <c r="AG118">
        <f>[1]!s_techind_b3612("000300.SH",A118,1,1)</f>
        <v>30.377500000000055</v>
      </c>
      <c r="AH118">
        <f>[1]!bias("000300.SH",A118,12,1,1)</f>
        <v>4.9457237380071142</v>
      </c>
      <c r="AI118">
        <f>[1]!kdj("000300.SH",A118,9,3,3,1,1,1)</f>
        <v>94.008051234615451</v>
      </c>
      <c r="AJ118">
        <f>[1]!slowkd("000300.SH",A118,9,"3","3","5","1","1",1)</f>
        <v>94.771975777629393</v>
      </c>
      <c r="AK118">
        <f>[1]!rsi("000300.SH",A118,6,1,1)</f>
        <v>89.464304930488964</v>
      </c>
      <c r="AL118">
        <f>[1]!cci("000300.SH",A118,14,"1",1)</f>
        <v>123.35529484364729</v>
      </c>
      <c r="AM118">
        <f>[1]!dpo("000300.SH",A118,20,"6","1","1",1)</f>
        <v>104.52054545454621</v>
      </c>
      <c r="AN118">
        <f>[1]!roc("000300.SH",A118,"12",6,"1","1",1)</f>
        <v>8.0587096133474621</v>
      </c>
      <c r="AO118">
        <f>[1]!vrsi("000300.SH",A118,6,1)</f>
        <v>56.515521765715427</v>
      </c>
      <c r="AP118">
        <f>[1]!si("000300.SH",A118,"1",1)</f>
        <v>515.60182067671008</v>
      </c>
      <c r="AQ118">
        <f>[1]!srdm("000300.SH",A118,30,"1","1",1)</f>
        <v>0.9862575855770932</v>
      </c>
      <c r="AR118">
        <f>[1]!vroc("000300.SH",A118,12,1)</f>
        <v>54.545285045912117</v>
      </c>
      <c r="AS118">
        <f>[1]!wr("000300.SH",A118,14,"1",1)</f>
        <v>0.14614683860016997</v>
      </c>
      <c r="AT118">
        <f>[1]!arbr("000300.SH",A118,26,"1","1",1)</f>
        <v>498.68049291857625</v>
      </c>
      <c r="AU118">
        <f>[1]!cr("000300.SH",A118,26,"1",1)</f>
        <v>376.98460166592656</v>
      </c>
      <c r="AV118">
        <f>[1]!psy("000300.SH",A118,12,"6","1","1",1)</f>
        <v>83.333333333333343</v>
      </c>
      <c r="AW118">
        <f>[1]!vr("000300.SH",A118,26,1)</f>
        <v>2.6955838070644669</v>
      </c>
      <c r="AX118">
        <f>[1]!wad("000300.SH",A118,30,"1","1",1)</f>
        <v>8914.1320000000051</v>
      </c>
      <c r="AY118">
        <f>[1]!mfi("000300.SH",A118,14,"1",1)</f>
        <v>55.509317925384053</v>
      </c>
      <c r="AZ118">
        <f>[1]!obv("000300.SH",A118,"1","1",1)</f>
        <v>17883623809.759998</v>
      </c>
      <c r="BA118">
        <f>[1]!pvt("000300.SH",A118,"1",1)</f>
        <v>22572085518.26033</v>
      </c>
      <c r="BB118">
        <f>[1]!sobv("000300.SH",A118,1)</f>
        <v>1442874648494</v>
      </c>
      <c r="BC118">
        <f>[1]!wvad("000300.SH",A118,24,"6","1","1",1)</f>
        <v>683344849.09033704</v>
      </c>
      <c r="BD118">
        <f>[1]!bbiboll("000300.SH",A118,10,"3","1","1",1)</f>
        <v>2270.3462291666665</v>
      </c>
      <c r="BE118">
        <f>[1]!boll("000300.SH",A118,26,"2",1,1,1)</f>
        <v>2199.0665384615386</v>
      </c>
      <c r="BF118">
        <f>[1]!cdp("000300.SH",A118,"1","1",1)</f>
        <v>2324.7794999999996</v>
      </c>
      <c r="BG118">
        <f>[1]!env("000300.SH",A118,"14","1","1",1)</f>
        <v>2363.8482300000005</v>
      </c>
      <c r="BH118">
        <f>[1]!mike("000300.SH",A118,12,"1","1",1)</f>
        <v>2532.8119999999999</v>
      </c>
      <c r="BI118">
        <f>[1]!volumeratio("000300.SH",A118,5,1)</f>
        <v>0.84649800070679848</v>
      </c>
      <c r="BJ118">
        <f>[1]!vma("000300.SH",A118,5,1)</f>
        <v>129424482.59999999</v>
      </c>
      <c r="BK118">
        <f>[1]!vmacd("000300.SH",A118,"12","26",9,"1",1)</f>
        <v>19681513.721226063</v>
      </c>
      <c r="BL118">
        <f>[1]!vosc("000300.SH",A118,"12","26",1)</f>
        <v>22.855763034486813</v>
      </c>
      <c r="BM118">
        <f>[1]!tapi("000300.SH",A118,6,"1",1)</f>
        <v>42304312.557629541</v>
      </c>
      <c r="BN118">
        <f>[1]!vstd("000300.SH",A118,10,1)</f>
        <v>37036446.774218187</v>
      </c>
      <c r="BO118">
        <f>[1]!adtm("000300.SH",A118,23,"8","1","1",1)</f>
        <v>0.78943494970970418</v>
      </c>
      <c r="BP118">
        <f>[1]!mi("000300.SH",A118,12,"1","1",1)</f>
        <v>175.27500000000009</v>
      </c>
      <c r="BQ118">
        <f>[1]!s_techind_rc("000300.SH",A118,50,1)</f>
        <v>110.0353714233545</v>
      </c>
      <c r="BR118">
        <f>[1]!srmi("000300.SH",A118,9,"1",1)</f>
        <v>7.9186010345278196E-2</v>
      </c>
      <c r="BS118">
        <f>[1]!pwmi("000300.SH",A118,7,"1","1",1)</f>
        <v>0.8571428571428571</v>
      </c>
      <c r="BT118">
        <f>[1]!prdstrong("000300.SH",A118,20,"1","1",1)</f>
        <v>0.2</v>
      </c>
      <c r="BU118">
        <f>[1]!prdweak("000300.SH",A118,20,"1","1",1)</f>
        <v>0.2</v>
      </c>
      <c r="BV118">
        <f>[1]!bottom("000300.SH",A118,125,"5","20","1","1",1)</f>
        <v>0.98412698412698396</v>
      </c>
      <c r="BW118">
        <f>[1]!atr("000300.SH",A118,14,"1","3",3)</f>
        <v>215.75599999999986</v>
      </c>
      <c r="BX118">
        <f>[1]!std("000300.SH",A118,26,"1",1)</f>
        <v>0.82842807940503616</v>
      </c>
      <c r="BY118">
        <f>[1]!vhf("000300.SH",A118,28,"1",1)</f>
        <v>0.5741378534423679</v>
      </c>
      <c r="BZ118">
        <f>[1]!volati("000300.SH",A118,10,"1",1)</f>
        <v>62.955358349975675</v>
      </c>
      <c r="CA118" s="2">
        <f>[1]!s_mq_close("000300.SH",A118,3)</f>
        <v>2350.2510000000002</v>
      </c>
    </row>
    <row r="119" spans="1:79" x14ac:dyDescent="0.25">
      <c r="A119" s="1">
        <v>41882</v>
      </c>
      <c r="B119">
        <f>[1]!s_mq_open("000300.SH",A119,1)</f>
        <v>2341.2269999999999</v>
      </c>
      <c r="C119">
        <f>[1]!s_mq_close("000300.SH",A119,1)</f>
        <v>2338.2869999999998</v>
      </c>
      <c r="D119">
        <f>[1]!s_mq_high("000300.SH",A119,1)</f>
        <v>2380.7739999999999</v>
      </c>
      <c r="E119">
        <f>[1]!s_mq_low("000300.SH",A119,1)</f>
        <v>2309.6390000000001</v>
      </c>
      <c r="F119">
        <f t="shared" si="6"/>
        <v>1.0168915701040522</v>
      </c>
      <c r="G119">
        <f t="shared" si="7"/>
        <v>0.98650792938916232</v>
      </c>
      <c r="H119">
        <f t="shared" si="11"/>
        <v>0.99874424820831131</v>
      </c>
      <c r="I119">
        <f t="shared" si="11"/>
        <v>1.0181701390804465</v>
      </c>
      <c r="J119">
        <f t="shared" si="9"/>
        <v>0.98774829608170434</v>
      </c>
      <c r="K119">
        <f t="shared" si="10"/>
        <v>1.0307991855004179</v>
      </c>
      <c r="L119">
        <f>[1]!s_mq_volume("000300.SH",A119,1)</f>
        <v>206489532200</v>
      </c>
      <c r="M119">
        <f>[1]!s_mq_amount("000300.SH",A119,1)</f>
        <v>1812571194446</v>
      </c>
      <c r="N119">
        <f>[1]!s_mq_pctchange("000016.SH",A119)</f>
        <v>-2.5010373974856948</v>
      </c>
      <c r="O119">
        <f>[1]!s_mq_pctchange("000906.SH",A119)</f>
        <v>0.73556318759715467</v>
      </c>
      <c r="P119">
        <f>[1]!s_mq_pctchange("000905.SH",A119)</f>
        <v>4.0129714391085702</v>
      </c>
      <c r="Q119">
        <f>[1]!s_val_pe_ttm("000300.SH",A119)</f>
        <v>8.5487003326416016</v>
      </c>
      <c r="R119">
        <f>[1]!s_val_pb_lf("000300.SH",A119)</f>
        <v>1.2834999561309814</v>
      </c>
      <c r="S119">
        <v>51.1</v>
      </c>
      <c r="T119">
        <v>6.9</v>
      </c>
      <c r="U119">
        <v>38.058399999999999</v>
      </c>
      <c r="V119">
        <v>-1.2038</v>
      </c>
      <c r="W119">
        <f>[1]!dmi("000300.SH",A119,14,6,1,3,2)</f>
        <v>34.862643012273651</v>
      </c>
      <c r="X119">
        <f>[1]!expma("000300.SH",A119,12,3,2)</f>
        <v>2273.2351544849075</v>
      </c>
      <c r="Y119">
        <f>[1]!ma("000300.SH",A119,5,3,1)</f>
        <v>2328.8229999999999</v>
      </c>
      <c r="Z119">
        <f>[1]!macd("000300.SH",A119,26,12,9,1,3,1)</f>
        <v>18.059501443977297</v>
      </c>
      <c r="AA119">
        <f>[1]!bbi("000300.SH",A119,3,"6","12","24","1",1)</f>
        <v>2339.2045312499999</v>
      </c>
      <c r="AB119">
        <f>[1]!dma("000300.SH",A119,"10","50",10,"1","1",1)</f>
        <v>89.093419999999696</v>
      </c>
      <c r="AC119">
        <f>[1]!mtm("000300.SH",A119,"6",6,"1","1",3)</f>
        <v>159.3159999999998</v>
      </c>
      <c r="AD119">
        <f>[1]!priceosc("000300.SH",A119,"26","12","1",1)</f>
        <v>0.17406798386686861</v>
      </c>
      <c r="AE119">
        <f>[1]!sar("000300.SH",A119,4,"2","20","1",1)</f>
        <v>2364.155085632</v>
      </c>
      <c r="AF119">
        <f>[1]!trix("000300.SH",A119,12,"20","1","1",1)</f>
        <v>0.14512072991394934</v>
      </c>
      <c r="AG119">
        <f>[1]!s_techind_b3612("000300.SH",A119,1,1)</f>
        <v>-9.1931666666669116</v>
      </c>
      <c r="AH119">
        <f>[1]!bias("000300.SH",A119,12,1,1)</f>
        <v>-0.41286888562029933</v>
      </c>
      <c r="AI119">
        <f>[1]!kdj("000300.SH",A119,9,3,3,1,1,1)</f>
        <v>27.959981535688598</v>
      </c>
      <c r="AJ119">
        <f>[1]!slowkd("000300.SH",A119,9,"3","3","5","1","1",1)</f>
        <v>15.388838845052282</v>
      </c>
      <c r="AK119">
        <f>[1]!rsi("000300.SH",A119,6,1,1)</f>
        <v>49.377882475498517</v>
      </c>
      <c r="AL119">
        <f>[1]!cci("000300.SH",A119,14,"1",1)</f>
        <v>-96.035259884457219</v>
      </c>
      <c r="AM119">
        <f>[1]!dpo("000300.SH",A119,20,"6","1","1",1)</f>
        <v>0</v>
      </c>
      <c r="AN119">
        <f>[1]!roc("000300.SH",A119,"12",6,"1","1",1)</f>
        <v>-0.87388152364173111</v>
      </c>
      <c r="AO119">
        <f>[1]!vrsi("000300.SH",A119,6,1)</f>
        <v>39.826697269999336</v>
      </c>
      <c r="AP119">
        <f>[1]!si("000300.SH",A119,"1",1)</f>
        <v>273.48291572969703</v>
      </c>
      <c r="AQ119">
        <f>[1]!srdm("000300.SH",A119,30,"1","1",1)</f>
        <v>-0.47725757110647699</v>
      </c>
      <c r="AR119">
        <f>[1]!vroc("000300.SH",A119,12,1)</f>
        <v>0</v>
      </c>
      <c r="AS119">
        <f>[1]!wr("000300.SH",A119,14,"1",1)</f>
        <v>59.17052661583454</v>
      </c>
      <c r="AT119">
        <f>[1]!arbr("000300.SH",A119,26,"1","1",1)</f>
        <v>230.7939648070886</v>
      </c>
      <c r="AU119">
        <f>[1]!cr("000300.SH",A119,26,"1",1)</f>
        <v>158.54727857094301</v>
      </c>
      <c r="AV119">
        <f>[1]!psy("000300.SH",A119,12,"6","1","1",1)</f>
        <v>58.333333333333336</v>
      </c>
      <c r="AW119">
        <f>[1]!vr("000300.SH",A119,26,1)</f>
        <v>1.1743800202208803</v>
      </c>
      <c r="AX119">
        <f>[1]!wad("000300.SH",A119,30,"1","1",1)</f>
        <v>8895.0350000000017</v>
      </c>
      <c r="AY119">
        <f>[1]!mfi("000300.SH",A119,14,"1",1)</f>
        <v>45.559608984167966</v>
      </c>
      <c r="AZ119">
        <f>[1]!obv("000300.SH",A119,"1","1",1)</f>
        <v>17699060707.759998</v>
      </c>
      <c r="BA119">
        <f>[1]!pvt("000300.SH",A119,"1",1)</f>
        <v>22468021360.877907</v>
      </c>
      <c r="BB119">
        <f>[1]!sobv("000300.SH",A119,1)</f>
        <v>1424516700094</v>
      </c>
      <c r="BC119">
        <f>[1]!wvad("000300.SH",A119,24,"6","1","1",1)</f>
        <v>42865225.666143276</v>
      </c>
      <c r="BD119">
        <f>[1]!bbiboll("000300.SH",A119,10,"3","1","1",1)</f>
        <v>2339.2045312499999</v>
      </c>
      <c r="BE119">
        <f>[1]!boll("000300.SH",A119,26,"2",1,1,1)</f>
        <v>2343.8939999999998</v>
      </c>
      <c r="BF119">
        <f>[1]!cdp("000300.SH",A119,"1","1",1)</f>
        <v>2317.1395000000002</v>
      </c>
      <c r="BG119">
        <f>[1]!env("000300.SH",A119,"14","1","1",1)</f>
        <v>2490.37354</v>
      </c>
      <c r="BH119">
        <f>[1]!mike("000300.SH",A119,12,"1","1",1)</f>
        <v>2350.5763333333334</v>
      </c>
      <c r="BI119">
        <f>[1]!volumeratio("000300.SH",A119,5,1)</f>
        <v>0</v>
      </c>
      <c r="BJ119">
        <f>[1]!vma("000300.SH",A119,5,1)</f>
        <v>78519247.599999994</v>
      </c>
      <c r="BK119">
        <f>[1]!vmacd("000300.SH",A119,"12","26",9,"1",1)</f>
        <v>-4311797.9379292866</v>
      </c>
      <c r="BL119">
        <f>[1]!vosc("000300.SH",A119,"12","26",1)</f>
        <v>-14.172905046406775</v>
      </c>
      <c r="BM119">
        <f>[1]!tapi("000300.SH",A119,6,"1",1)</f>
        <v>26321472.01515425</v>
      </c>
      <c r="BN119">
        <f>[1]!vstd("000300.SH",A119,10,1)</f>
        <v>17587756.416941345</v>
      </c>
      <c r="BO119">
        <f>[1]!adtm("000300.SH",A119,23,"8","1","1",1)</f>
        <v>8.9254666791598963E-2</v>
      </c>
      <c r="BP119">
        <f>[1]!mi("000300.SH",A119,12,"1","1",1)</f>
        <v>-20.614000000000033</v>
      </c>
      <c r="BQ119">
        <f>[1]!s_techind_rc("000300.SH",A119,50,1)</f>
        <v>109.43301654070309</v>
      </c>
      <c r="BR119">
        <f>[1]!srmi("000300.SH",A119,9,"1",1)</f>
        <v>-1.527650151901702E-2</v>
      </c>
      <c r="BS119">
        <f>[1]!pwmi("000300.SH",A119,7,"1","1",1)</f>
        <v>1</v>
      </c>
      <c r="BT119">
        <f>[1]!prdstrong("000300.SH",A119,20,"1","1",1)</f>
        <v>0.1</v>
      </c>
      <c r="BU119">
        <f>[1]!prdweak("000300.SH",A119,20,"1","1",1)</f>
        <v>0.1</v>
      </c>
      <c r="BV119">
        <f>[1]!bottom("000300.SH",A119,125,"5","20","1","1",1)</f>
        <v>0.93509615384615385</v>
      </c>
      <c r="BW119">
        <f>[1]!atr("000300.SH",A119,14,"1","3",3)</f>
        <v>71.134999999999764</v>
      </c>
      <c r="BX119">
        <f>[1]!std("000300.SH",A119,26,"1",1)</f>
        <v>1.0163611965011421</v>
      </c>
      <c r="BY119">
        <f>[1]!vhf("000300.SH",A119,28,"1",1)</f>
        <v>0.34120189382816968</v>
      </c>
      <c r="BZ119">
        <f>[1]!volati("000300.SH",A119,10,"1",1)</f>
        <v>-18.291811056454016</v>
      </c>
      <c r="CA119" s="2">
        <f>[1]!s_mq_close("000300.SH",A119,3)</f>
        <v>2338.2869999999998</v>
      </c>
    </row>
    <row r="120" spans="1:79" x14ac:dyDescent="0.25">
      <c r="A120" s="1">
        <v>41912</v>
      </c>
      <c r="B120">
        <f>[1]!s_mq_open("000300.SH",A120,1)</f>
        <v>2340.9250000000002</v>
      </c>
      <c r="C120">
        <f>[1]!s_mq_close("000300.SH",A120,1)</f>
        <v>2450.9879999999998</v>
      </c>
      <c r="D120">
        <f>[1]!s_mq_high("000300.SH",A120,1)</f>
        <v>2462.6680000000001</v>
      </c>
      <c r="E120">
        <f>[1]!s_mq_low("000300.SH",A120,1)</f>
        <v>2338.5300000000002</v>
      </c>
      <c r="F120">
        <f t="shared" si="6"/>
        <v>1.0520063650052864</v>
      </c>
      <c r="G120">
        <f t="shared" si="7"/>
        <v>0.99897690015698926</v>
      </c>
      <c r="H120">
        <f t="shared" si="11"/>
        <v>1.0470168843512713</v>
      </c>
      <c r="I120">
        <f t="shared" si="11"/>
        <v>1.0047654252081202</v>
      </c>
      <c r="J120">
        <f t="shared" si="9"/>
        <v>0.95411727841996796</v>
      </c>
      <c r="K120">
        <f t="shared" si="10"/>
        <v>1.0530837748500126</v>
      </c>
      <c r="L120">
        <f>[1]!s_mq_volume("000300.SH",A120,1)</f>
        <v>249498249600</v>
      </c>
      <c r="M120">
        <f>[1]!s_mq_amount("000300.SH",A120,1)</f>
        <v>2208334005342</v>
      </c>
      <c r="N120">
        <f>[1]!s_mq_pctchange("000016.SH",A120)</f>
        <v>2.4292283991996344</v>
      </c>
      <c r="O120">
        <f>[1]!s_mq_pctchange("000906.SH",A120)</f>
        <v>6.5843196241319291</v>
      </c>
      <c r="P120">
        <f>[1]!s_mq_pctchange("000905.SH",A120)</f>
        <v>11.026498239902205</v>
      </c>
      <c r="Q120">
        <f>[1]!s_val_pe_ttm("000300.SH",A120)</f>
        <v>8.8759002685546875</v>
      </c>
      <c r="R120">
        <f>[1]!s_val_pb_lf("000300.SH",A120)</f>
        <v>1.3356000185012817</v>
      </c>
      <c r="S120">
        <v>51.1</v>
      </c>
      <c r="T120">
        <v>8</v>
      </c>
      <c r="U120">
        <v>39.4983</v>
      </c>
      <c r="V120">
        <v>-1.7996000000000001</v>
      </c>
      <c r="W120">
        <f>[1]!dmi("000300.SH",A120,14,6,1,3,2)</f>
        <v>39.656972851681651</v>
      </c>
      <c r="X120">
        <f>[1]!expma("000300.SH",A120,12,3,2)</f>
        <v>2367.9388057381875</v>
      </c>
      <c r="Y120">
        <f>[1]!ma("000300.SH",A120,5,3,1)</f>
        <v>2442.9634000000001</v>
      </c>
      <c r="Z120">
        <f>[1]!macd("000300.SH",A120,26,12,9,1,3,1)</f>
        <v>22.855682686392356</v>
      </c>
      <c r="AA120">
        <f>[1]!bbi("000300.SH",A120,3,"6","12","24","1",1)</f>
        <v>2427.6125937499996</v>
      </c>
      <c r="AB120">
        <f>[1]!dma("000300.SH",A120,"10","50",10,"1","1",1)</f>
        <v>55.06577999999945</v>
      </c>
      <c r="AC120">
        <f>[1]!mtm("000300.SH",A120,"6",6,"1","1",3)</f>
        <v>304.68299999999999</v>
      </c>
      <c r="AD120">
        <f>[1]!priceosc("000300.SH",A120,"26","12","1",1)</f>
        <v>0.77371853828493575</v>
      </c>
      <c r="AE120">
        <f>[1]!sar("000300.SH",A120,4,"2","20","1",1)</f>
        <v>2385.5521099264001</v>
      </c>
      <c r="AF120">
        <f>[1]!trix("000300.SH",A120,12,"20","1","1",1)</f>
        <v>0.12140847501140954</v>
      </c>
      <c r="AG120">
        <f>[1]!s_techind_b3612("000300.SH",A120,1,1)</f>
        <v>9.6161666666662313</v>
      </c>
      <c r="AH120">
        <f>[1]!bias("000300.SH",A120,12,1,1)</f>
        <v>1.2304592970815771</v>
      </c>
      <c r="AI120">
        <f>[1]!kdj("000300.SH",A120,9,3,3,1,1,1)</f>
        <v>75.557514193197576</v>
      </c>
      <c r="AJ120">
        <f>[1]!slowkd("000300.SH",A120,9,"3","3","5","1","1",1)</f>
        <v>78.43213788613393</v>
      </c>
      <c r="AK120">
        <f>[1]!rsi("000300.SH",A120,6,1,1)</f>
        <v>65.773980850087398</v>
      </c>
      <c r="AL120">
        <f>[1]!cci("000300.SH",A120,14,"1",1)</f>
        <v>111.66604033121135</v>
      </c>
      <c r="AM120">
        <f>[1]!dpo("000300.SH",A120,20,"6","1","1",1)</f>
        <v>31.245727272726981</v>
      </c>
      <c r="AN120">
        <f>[1]!roc("000300.SH",A120,"12",6,"1","1",1)</f>
        <v>0.51797152017872905</v>
      </c>
      <c r="AO120">
        <f>[1]!vrsi("000300.SH",A120,6,1)</f>
        <v>54.521074908025078</v>
      </c>
      <c r="AP120">
        <f>[1]!si("000300.SH",A120,"1",1)</f>
        <v>36.337438488607205</v>
      </c>
      <c r="AQ120">
        <f>[1]!srdm("000300.SH",A120,30,"1","1",1)</f>
        <v>0.20854689326499479</v>
      </c>
      <c r="AR120">
        <f>[1]!vroc("000300.SH",A120,12,1)</f>
        <v>6.0865231338500081</v>
      </c>
      <c r="AS120">
        <f>[1]!wr("000300.SH",A120,14,"1",1)</f>
        <v>13.18879855465255</v>
      </c>
      <c r="AT120">
        <f>[1]!arbr("000300.SH",A120,26,"1","1",1)</f>
        <v>216.27231721998754</v>
      </c>
      <c r="AU120">
        <f>[1]!cr("000300.SH",A120,26,"1",1)</f>
        <v>148.14801152314095</v>
      </c>
      <c r="AV120">
        <f>[1]!psy("000300.SH",A120,12,"6","1","1",1)</f>
        <v>75</v>
      </c>
      <c r="AW120">
        <f>[1]!vr("000300.SH",A120,26,1)</f>
        <v>1.4775220331953005</v>
      </c>
      <c r="AX120">
        <f>[1]!wad("000300.SH",A120,30,"1","1",1)</f>
        <v>9028.3550000000014</v>
      </c>
      <c r="AY120">
        <f>[1]!mfi("000300.SH",A120,14,"1",1)</f>
        <v>41.696494930025416</v>
      </c>
      <c r="AZ120">
        <f>[1]!obv("000300.SH",A120,"1","1",1)</f>
        <v>18373552893.759998</v>
      </c>
      <c r="BA120">
        <f>[1]!pvt("000300.SH",A120,"1",1)</f>
        <v>22911721302.445904</v>
      </c>
      <c r="BB120">
        <f>[1]!sobv("000300.SH",A120,1)</f>
        <v>1493254504694</v>
      </c>
      <c r="BC120">
        <f>[1]!wvad("000300.SH",A120,24,"6","1","1",1)</f>
        <v>510192219.04813629</v>
      </c>
      <c r="BD120">
        <f>[1]!bbiboll("000300.SH",A120,10,"3","1","1",1)</f>
        <v>2427.6125937499996</v>
      </c>
      <c r="BE120">
        <f>[1]!boll("000300.SH",A120,26,"2",1,1,1)</f>
        <v>2402.4629230769228</v>
      </c>
      <c r="BF120">
        <f>[1]!cdp("000300.SH",A120,"1","1",1)</f>
        <v>2446.2184999999999</v>
      </c>
      <c r="BG120">
        <f>[1]!env("000300.SH",A120,"14","1","1",1)</f>
        <v>2567.9382828571433</v>
      </c>
      <c r="BH120">
        <f>[1]!mike("000300.SH",A120,12,"1","1",1)</f>
        <v>2525.9433333333327</v>
      </c>
      <c r="BI120">
        <f>[1]!volumeratio("000300.SH",A120,5,1)</f>
        <v>0.98287444061188145</v>
      </c>
      <c r="BJ120">
        <f>[1]!vma("000300.SH",A120,5,1)</f>
        <v>124176174.2</v>
      </c>
      <c r="BK120">
        <f>[1]!vmacd("000300.SH",A120,"12","26",9,"1",1)</f>
        <v>4119399.137167797</v>
      </c>
      <c r="BL120">
        <f>[1]!vosc("000300.SH",A120,"12","26",1)</f>
        <v>8.6642921454557627</v>
      </c>
      <c r="BM120">
        <f>[1]!tapi("000300.SH",A120,6,"1",1)</f>
        <v>43110052.092966199</v>
      </c>
      <c r="BN120">
        <f>[1]!vstd("000300.SH",A120,10,1)</f>
        <v>18309636.33562411</v>
      </c>
      <c r="BO120">
        <f>[1]!adtm("000300.SH",A120,23,"8","1","1",1)</f>
        <v>0.82421791218555618</v>
      </c>
      <c r="BP120">
        <f>[1]!mi("000300.SH",A120,12,"1","1",1)</f>
        <v>12.629999999999654</v>
      </c>
      <c r="BQ120">
        <f>[1]!s_techind_rc("000300.SH",A120,50,1)</f>
        <v>113.14193126974857</v>
      </c>
      <c r="BR120">
        <f>[1]!srmi("000300.SH",A120,9,"1",1)</f>
        <v>2.026203310664916E-2</v>
      </c>
      <c r="BS120">
        <f>[1]!pwmi("000300.SH",A120,7,"1","1",1)</f>
        <v>0.8571428571428571</v>
      </c>
      <c r="BT120">
        <f>[1]!prdstrong("000300.SH",A120,20,"1","1",1)</f>
        <v>0</v>
      </c>
      <c r="BU120">
        <f>[1]!prdweak("000300.SH",A120,20,"1","1",1)</f>
        <v>7.1428571428571425E-2</v>
      </c>
      <c r="BV120">
        <f>[1]!bottom("000300.SH",A120,125,"5","20","1","1",1)</f>
        <v>1.0837964249328518</v>
      </c>
      <c r="BW120">
        <f>[1]!atr("000300.SH",A120,14,"1","3",3)</f>
        <v>124.38100000000031</v>
      </c>
      <c r="BX120">
        <f>[1]!std("000300.SH",A120,26,"1",1)</f>
        <v>0.91336962088479734</v>
      </c>
      <c r="BY120">
        <f>[1]!vhf("000300.SH",A120,28,"1",1)</f>
        <v>0.29289676599705738</v>
      </c>
      <c r="BZ120">
        <f>[1]!volati("000300.SH",A120,10,"1",1)</f>
        <v>-15.097055381960702</v>
      </c>
      <c r="CA120" s="2">
        <f>[1]!s_mq_close("000300.SH",A120,3)</f>
        <v>2450.9879999999998</v>
      </c>
    </row>
    <row r="121" spans="1:79" x14ac:dyDescent="0.25">
      <c r="A121" s="1">
        <v>41943</v>
      </c>
      <c r="B121">
        <f>[1]!s_mq_open("000300.SH",A121,1)</f>
        <v>2460.87</v>
      </c>
      <c r="C121">
        <f>[1]!s_mq_close("000300.SH",A121,1)</f>
        <v>2508.3249999999998</v>
      </c>
      <c r="D121">
        <f>[1]!s_mq_high("000300.SH",A121,1)</f>
        <v>2512.1889999999999</v>
      </c>
      <c r="E121">
        <f>[1]!s_mq_low("000300.SH",A121,1)</f>
        <v>2361.6799999999998</v>
      </c>
      <c r="F121">
        <f t="shared" si="6"/>
        <v>1.0208540069162533</v>
      </c>
      <c r="G121">
        <f t="shared" si="7"/>
        <v>0.95969311666199353</v>
      </c>
      <c r="H121">
        <f t="shared" si="11"/>
        <v>1.0192838305152243</v>
      </c>
      <c r="I121">
        <f t="shared" si="11"/>
        <v>1.0015404702341204</v>
      </c>
      <c r="J121">
        <f t="shared" si="9"/>
        <v>0.94153668284612246</v>
      </c>
      <c r="K121">
        <f t="shared" si="10"/>
        <v>1.0637296331425088</v>
      </c>
      <c r="L121">
        <f>[1]!s_mq_volume("000300.SH",A121,1)</f>
        <v>231079591400</v>
      </c>
      <c r="M121">
        <f>[1]!s_mq_amount("000300.SH",A121,1)</f>
        <v>1951336583945</v>
      </c>
      <c r="N121">
        <f>[1]!s_mq_pctchange("000016.SH",A121)</f>
        <v>2.3207427068149267</v>
      </c>
      <c r="O121">
        <f>[1]!s_mq_pctchange("000906.SH",A121)</f>
        <v>2.0697049299021275</v>
      </c>
      <c r="P121">
        <f>[1]!s_mq_pctchange("000905.SH",A121)</f>
        <v>1.4299287710488828</v>
      </c>
      <c r="Q121">
        <f>[1]!s_val_pe_ttm("000300.SH",A121)</f>
        <v>8.9237003326416016</v>
      </c>
      <c r="R121">
        <f>[1]!s_val_pb_lf("000300.SH",A121)</f>
        <v>1.305899977684021</v>
      </c>
      <c r="S121">
        <v>50.8</v>
      </c>
      <c r="T121">
        <v>7.7</v>
      </c>
      <c r="U121">
        <v>38.85</v>
      </c>
      <c r="V121">
        <v>-2.2427999999999999</v>
      </c>
      <c r="W121">
        <f>[1]!dmi("000300.SH",A121,14,6,1,3,2)</f>
        <v>33.360817256252503</v>
      </c>
      <c r="X121">
        <f>[1]!expma("000300.SH",A121,12,3,2)</f>
        <v>2409.8420294391935</v>
      </c>
      <c r="Y121">
        <f>[1]!ma("000300.SH",A121,5,3,1)</f>
        <v>2442.8238000000001</v>
      </c>
      <c r="Z121">
        <f>[1]!macd("000300.SH",A121,26,12,9,1,3,1)</f>
        <v>10.572307756583541</v>
      </c>
      <c r="AA121">
        <f>[1]!bbi("000300.SH",A121,3,"6","12","24","1",1)</f>
        <v>2446.2088854166664</v>
      </c>
      <c r="AB121">
        <f>[1]!dma("000300.SH",A121,"10","50",10,"1","1",1)</f>
        <v>17.832619999999679</v>
      </c>
      <c r="AC121">
        <f>[1]!mtm("000300.SH",A121,"6",6,"1","1",3)</f>
        <v>349.66599999999971</v>
      </c>
      <c r="AD121">
        <f>[1]!priceosc("000300.SH",A121,"26","12","1",1)</f>
        <v>-0.23980388578066023</v>
      </c>
      <c r="AE121">
        <f>[1]!sar("000300.SH",A121,4,"2","20","1",1)</f>
        <v>2368.0999295999995</v>
      </c>
      <c r="AF121">
        <f>[1]!trix("000300.SH",A121,12,"20","1","1",1)</f>
        <v>8.1937235899277264E-3</v>
      </c>
      <c r="AG121">
        <f>[1]!s_techind_b3612("000300.SH",A121,1,1)</f>
        <v>42.073833333332914</v>
      </c>
      <c r="AH121">
        <f>[1]!bias("000300.SH",A121,12,1,1)</f>
        <v>3.1043380660665538</v>
      </c>
      <c r="AI121">
        <f>[1]!kdj("000300.SH",A121,9,3,3,1,1,1)</f>
        <v>74.218916527274928</v>
      </c>
      <c r="AJ121">
        <f>[1]!slowkd("000300.SH",A121,9,"3","3","5","1","1",1)</f>
        <v>72.966793158620305</v>
      </c>
      <c r="AK121">
        <f>[1]!rsi("000300.SH",A121,6,1,1)</f>
        <v>75.881258100956487</v>
      </c>
      <c r="AL121">
        <f>[1]!cci("000300.SH",A121,14,"1",1)</f>
        <v>161.35923663222465</v>
      </c>
      <c r="AM121">
        <f>[1]!dpo("000300.SH",A121,20,"6","1","1",1)</f>
        <v>76.576272727272681</v>
      </c>
      <c r="AN121">
        <f>[1]!roc("000300.SH",A121,"12",6,"1","1",1)</f>
        <v>1.804110112773625</v>
      </c>
      <c r="AO121">
        <f>[1]!vrsi("000300.SH",A121,6,1)</f>
        <v>84.80071317768838</v>
      </c>
      <c r="AP121">
        <f>[1]!si("000300.SH",A121,"1",1)</f>
        <v>714.05997213668206</v>
      </c>
      <c r="AQ121">
        <f>[1]!srdm("000300.SH",A121,30,"1","1",1)</f>
        <v>0.46720415263128923</v>
      </c>
      <c r="AR121">
        <f>[1]!vroc("000300.SH",A121,12,1)</f>
        <v>76.118628459066557</v>
      </c>
      <c r="AS121">
        <f>[1]!wr("000300.SH",A121,14,"1",1)</f>
        <v>2.5672883349168707</v>
      </c>
      <c r="AT121">
        <f>[1]!arbr("000300.SH",A121,26,"1","1",1)</f>
        <v>235.68942581783094</v>
      </c>
      <c r="AU121">
        <f>[1]!cr("000300.SH",A121,26,"1",1)</f>
        <v>137.20514318766629</v>
      </c>
      <c r="AV121">
        <f>[1]!psy("000300.SH",A121,12,"6","1","1",1)</f>
        <v>50</v>
      </c>
      <c r="AW121">
        <f>[1]!vr("000300.SH",A121,26,1)</f>
        <v>1.1587683316760167</v>
      </c>
      <c r="AX121">
        <f>[1]!wad("000300.SH",A121,30,"1","1",1)</f>
        <v>9060.0800000000017</v>
      </c>
      <c r="AY121">
        <f>[1]!mfi("000300.SH",A121,14,"1",1)</f>
        <v>66.987509279821879</v>
      </c>
      <c r="AZ121">
        <f>[1]!obv("000300.SH",A121,"1","1",1)</f>
        <v>18414798357.759998</v>
      </c>
      <c r="BA121">
        <f>[1]!pvt("000300.SH",A121,"1",1)</f>
        <v>23508001189.35516</v>
      </c>
      <c r="BB121">
        <f>[1]!sobv("000300.SH",A121,1)</f>
        <v>1497379051094</v>
      </c>
      <c r="BC121">
        <f>[1]!wvad("000300.SH",A121,24,"6","1","1",1)</f>
        <v>525369348.02439553</v>
      </c>
      <c r="BD121">
        <f>[1]!bbiboll("000300.SH",A121,10,"3","1","1",1)</f>
        <v>2446.2088854166664</v>
      </c>
      <c r="BE121">
        <f>[1]!boll("000300.SH",A121,26,"2",1,1,1)</f>
        <v>2438.6365384615387</v>
      </c>
      <c r="BF121">
        <f>[1]!cdp("000300.SH",A121,"1","1",1)</f>
        <v>2463.9962500000001</v>
      </c>
      <c r="BG121">
        <f>[1]!env("000300.SH",A121,"14","1","1",1)</f>
        <v>2582.1650728571431</v>
      </c>
      <c r="BH121">
        <f>[1]!mike("000300.SH",A121,12,"1","1",1)</f>
        <v>2629.6653333333329</v>
      </c>
      <c r="BI121">
        <f>[1]!volumeratio("000300.SH",A121,5,1)</f>
        <v>1.9978623881587165</v>
      </c>
      <c r="BJ121">
        <f>[1]!vma("000300.SH",A121,5,1)</f>
        <v>152553665.80000001</v>
      </c>
      <c r="BK121">
        <f>[1]!vmacd("000300.SH",A121,"12","26",9,"1",1)</f>
        <v>13188456.882842427</v>
      </c>
      <c r="BL121">
        <f>[1]!vosc("000300.SH",A121,"12","26",1)</f>
        <v>1.4882345958921983</v>
      </c>
      <c r="BM121">
        <f>[1]!tapi("000300.SH",A121,6,"1",1)</f>
        <v>75037710.878703967</v>
      </c>
      <c r="BN121">
        <f>[1]!vstd("000300.SH",A121,10,1)</f>
        <v>55418035.248577923</v>
      </c>
      <c r="BO121">
        <f>[1]!adtm("000300.SH",A121,23,"8","1","1",1)</f>
        <v>0.45888971389564065</v>
      </c>
      <c r="BP121">
        <f>[1]!mi("000300.SH",A121,12,"1","1",1)</f>
        <v>44.451000000000022</v>
      </c>
      <c r="BQ121">
        <f>[1]!s_techind_rc("000300.SH",A121,50,1)</f>
        <v>107.3794545676375</v>
      </c>
      <c r="BR121">
        <f>[1]!srmi("000300.SH",A121,9,"1",1)</f>
        <v>2.1374423170841112E-2</v>
      </c>
      <c r="BS121">
        <f>[1]!pwmi("000300.SH",A121,7,"1","1",1)</f>
        <v>1</v>
      </c>
      <c r="BT121">
        <f>[1]!prdstrong("000300.SH",A121,20,"1","1",1)</f>
        <v>0</v>
      </c>
      <c r="BU121">
        <f>[1]!prdweak("000300.SH",A121,20,"1","1",1)</f>
        <v>0.1</v>
      </c>
      <c r="BV121">
        <f>[1]!bottom("000300.SH",A121,125,"5","20","1","1",1)</f>
        <v>1.0844918350099928</v>
      </c>
      <c r="BW121">
        <f>[1]!atr("000300.SH",A121,14,"1","3",3)</f>
        <v>150.50900000000001</v>
      </c>
      <c r="BX121">
        <f>[1]!std("000300.SH",A121,26,"1",1)</f>
        <v>0.96038548809848345</v>
      </c>
      <c r="BY121">
        <f>[1]!vhf("000300.SH",A121,28,"1",1)</f>
        <v>0.27417801434052513</v>
      </c>
      <c r="BZ121">
        <f>[1]!volati("000300.SH",A121,10,"1",1)</f>
        <v>2.2816526496753058</v>
      </c>
      <c r="CA121" s="2">
        <f>[1]!s_mq_close("000300.SH",A121,3)</f>
        <v>2508.3249999999998</v>
      </c>
    </row>
    <row r="122" spans="1:79" x14ac:dyDescent="0.25">
      <c r="A122" s="1">
        <v>41973</v>
      </c>
      <c r="B122">
        <f>[1]!s_mq_open("000300.SH",A122,1)</f>
        <v>2515.8240000000001</v>
      </c>
      <c r="C122">
        <f>[1]!s_mq_close("000300.SH",A122,1)</f>
        <v>2808.819</v>
      </c>
      <c r="D122">
        <f>[1]!s_mq_high("000300.SH",A122,1)</f>
        <v>2809.5430000000001</v>
      </c>
      <c r="E122">
        <f>[1]!s_mq_low("000300.SH",A122,1)</f>
        <v>2482.9830000000002</v>
      </c>
      <c r="F122">
        <f t="shared" si="6"/>
        <v>1.1167486278849394</v>
      </c>
      <c r="G122">
        <f t="shared" si="7"/>
        <v>0.98694622517314412</v>
      </c>
      <c r="H122">
        <f t="shared" si="11"/>
        <v>1.1164608494075896</v>
      </c>
      <c r="I122">
        <f t="shared" si="11"/>
        <v>1.0002577595779578</v>
      </c>
      <c r="J122">
        <f t="shared" si="9"/>
        <v>0.88399537314437138</v>
      </c>
      <c r="K122">
        <f t="shared" si="10"/>
        <v>1.1315192250611461</v>
      </c>
      <c r="L122">
        <f>[1]!s_mq_volume("000300.SH",A122,1)</f>
        <v>416076207900</v>
      </c>
      <c r="M122">
        <f>[1]!s_mq_amount("000300.SH",A122,1)</f>
        <v>3627741619075</v>
      </c>
      <c r="N122">
        <f>[1]!s_mq_pctchange("000016.SH",A122)</f>
        <v>15.516573482187134</v>
      </c>
      <c r="O122">
        <f>[1]!s_mq_pctchange("000906.SH",A122)</f>
        <v>9.9807481927604247</v>
      </c>
      <c r="P122">
        <f>[1]!s_mq_pctchange("000905.SH",A122)</f>
        <v>5.1911232436282928</v>
      </c>
      <c r="Q122">
        <f>[1]!s_val_pe_ttm("000300.SH",A122)</f>
        <v>9.9933004379272461</v>
      </c>
      <c r="R122">
        <f>[1]!s_val_pb_lf("000300.SH",A122)</f>
        <v>1.4608000516891479</v>
      </c>
      <c r="S122">
        <v>50.3</v>
      </c>
      <c r="T122">
        <v>7.2</v>
      </c>
      <c r="U122">
        <v>39.253300000000003</v>
      </c>
      <c r="V122">
        <v>-2.6928000000000001</v>
      </c>
      <c r="W122">
        <f>[1]!dmi("000300.SH",A122,14,6,1,3,2)</f>
        <v>41.122770155970088</v>
      </c>
      <c r="X122">
        <f>[1]!expma("000300.SH",A122,12,3,2)</f>
        <v>2521.2906898574711</v>
      </c>
      <c r="Y122">
        <f>[1]!ma("000300.SH",A122,5,3,1)</f>
        <v>2724.2291999999998</v>
      </c>
      <c r="Z122">
        <f>[1]!macd("000300.SH",A122,26,12,9,1,3,1)</f>
        <v>71.511047772496113</v>
      </c>
      <c r="AA122">
        <f>[1]!bbi("000300.SH",A122,3,"6","12","24","1",1)</f>
        <v>2665.158375</v>
      </c>
      <c r="AB122">
        <f>[1]!dma("000300.SH",A122,"10","50",10,"1","1",1)</f>
        <v>141.84749999999985</v>
      </c>
      <c r="AC122">
        <f>[1]!mtm("000300.SH",A122,"6",6,"1","1",3)</f>
        <v>652.35500000000002</v>
      </c>
      <c r="AD122">
        <f>[1]!priceosc("000300.SH",A122,"26","12","1",1)</f>
        <v>2.8461241700295168</v>
      </c>
      <c r="AE122">
        <f>[1]!sar("000300.SH",A122,4,"2","20","1",1)</f>
        <v>2560.4884566975993</v>
      </c>
      <c r="AF122">
        <f>[1]!trix("000300.SH",A122,12,"20","1","1",1)</f>
        <v>0.34844499405513552</v>
      </c>
      <c r="AG122">
        <f>[1]!s_techind_b3612("000300.SH",A122,1,1)</f>
        <v>61.342166666666799</v>
      </c>
      <c r="AH122">
        <f>[1]!bias("000300.SH",A122,12,1,1)</f>
        <v>6.838866634992435</v>
      </c>
      <c r="AI122">
        <f>[1]!kdj("000300.SH",A122,9,3,3,1,1,1)</f>
        <v>92.738811057800206</v>
      </c>
      <c r="AJ122">
        <f>[1]!slowkd("000300.SH",A122,9,"3","3","5","1","1",1)</f>
        <v>98.434181812758311</v>
      </c>
      <c r="AK122">
        <f>[1]!rsi("000300.SH",A122,6,1,1)</f>
        <v>93.077594713577128</v>
      </c>
      <c r="AL122">
        <f>[1]!cci("000300.SH",A122,14,"1",1)</f>
        <v>168.04333328615834</v>
      </c>
      <c r="AM122">
        <f>[1]!dpo("000300.SH",A122,20,"6","1","1",1)</f>
        <v>0</v>
      </c>
      <c r="AN122">
        <f>[1]!roc("000300.SH",A122,"12",6,"1","1",1)</f>
        <v>8.2681074563719541</v>
      </c>
      <c r="AO122">
        <f>[1]!vrsi("000300.SH",A122,6,1)</f>
        <v>80.761155704211234</v>
      </c>
      <c r="AP122">
        <f>[1]!si("000300.SH",A122,"1",1)</f>
        <v>918.15293609512401</v>
      </c>
      <c r="AQ122">
        <f>[1]!srdm("000300.SH",A122,30,"1","1",1)</f>
        <v>0.78021415000259142</v>
      </c>
      <c r="AR122">
        <f>[1]!vroc("000300.SH",A122,12,1)</f>
        <v>0</v>
      </c>
      <c r="AS122">
        <f>[1]!wr("000300.SH",A122,14,"1",1)</f>
        <v>0.25252261019094729</v>
      </c>
      <c r="AT122">
        <f>[1]!arbr("000300.SH",A122,26,"1","1",1)</f>
        <v>308.86283781564634</v>
      </c>
      <c r="AU122">
        <f>[1]!cr("000300.SH",A122,26,"1",1)</f>
        <v>440.81202393908666</v>
      </c>
      <c r="AV122">
        <f>[1]!psy("000300.SH",A122,12,"6","1","1",1)</f>
        <v>66.666666666666657</v>
      </c>
      <c r="AW122">
        <f>[1]!vr("000300.SH",A122,26,1)</f>
        <v>1.9044443962278712</v>
      </c>
      <c r="AX122">
        <f>[1]!wad("000300.SH",A122,30,"1","1",1)</f>
        <v>9328.264000000001</v>
      </c>
      <c r="AY122">
        <f>[1]!mfi("000300.SH",A122,14,"1",1)</f>
        <v>63.523730310201515</v>
      </c>
      <c r="AZ122">
        <f>[1]!obv("000300.SH",A122,"1","1",1)</f>
        <v>19630567770.759998</v>
      </c>
      <c r="BA122">
        <f>[1]!pvt("000300.SH",A122,"1",1)</f>
        <v>26517804877.423962</v>
      </c>
      <c r="BB122">
        <f>[1]!sobv("000300.SH",A122,1)</f>
        <v>1599025719594</v>
      </c>
      <c r="BC122">
        <f>[1]!wvad("000300.SH",A122,24,"6","1","1",1)</f>
        <v>1436480234.1888778</v>
      </c>
      <c r="BD122">
        <f>[1]!bbiboll("000300.SH",A122,10,"3","1","1",1)</f>
        <v>2665.158375</v>
      </c>
      <c r="BE122">
        <f>[1]!boll("000300.SH",A122,26,"2",1,1,1)</f>
        <v>2554.1983076923079</v>
      </c>
      <c r="BF122">
        <f>[1]!cdp("000300.SH",A122,"1","1",1)</f>
        <v>2745.5434999999998</v>
      </c>
      <c r="BG122">
        <f>[1]!env("000300.SH",A122,"14","1","1",1)</f>
        <v>2778.8061271428583</v>
      </c>
      <c r="BH122">
        <f>[1]!mike("000300.SH",A122,12,"1","1",1)</f>
        <v>3049.6546666666677</v>
      </c>
      <c r="BI122">
        <f>[1]!volumeratio("000300.SH",A122,5,1)</f>
        <v>0</v>
      </c>
      <c r="BJ122">
        <f>[1]!vma("000300.SH",A122,5,1)</f>
        <v>277440459.19999999</v>
      </c>
      <c r="BK122">
        <f>[1]!vmacd("000300.SH",A122,"12","26",9,"1",1)</f>
        <v>33169515.841496963</v>
      </c>
      <c r="BL122">
        <f>[1]!vosc("000300.SH",A122,"12","26",1)</f>
        <v>5.9445995204669577</v>
      </c>
      <c r="BM122">
        <f>[1]!tapi("000300.SH",A122,6,"1",1)</f>
        <v>123099640.20970353</v>
      </c>
      <c r="BN122">
        <f>[1]!vstd("000300.SH",A122,10,1)</f>
        <v>85392982.936978832</v>
      </c>
      <c r="BO122">
        <f>[1]!adtm("000300.SH",A122,23,"8","1","1",1)</f>
        <v>0.86017560511182567</v>
      </c>
      <c r="BP122">
        <f>[1]!mi("000300.SH",A122,12,"1","1",1)</f>
        <v>214.50099999999975</v>
      </c>
      <c r="BQ122">
        <f>[1]!s_techind_rc("000300.SH",A122,50,1)</f>
        <v>115.19305204567991</v>
      </c>
      <c r="BR122">
        <f>[1]!srmi("000300.SH",A122,9,"1",1)</f>
        <v>8.6056808929304396E-2</v>
      </c>
      <c r="BS122">
        <f>[1]!pwmi("000300.SH",A122,7,"1","1",1)</f>
        <v>1</v>
      </c>
      <c r="BT122">
        <f>[1]!prdstrong("000300.SH",A122,20,"1","1",1)</f>
        <v>0</v>
      </c>
      <c r="BU122">
        <f>[1]!prdweak("000300.SH",A122,20,"1","1",1)</f>
        <v>7.6923076923076927E-2</v>
      </c>
      <c r="BV122">
        <f>[1]!bottom("000300.SH",A122,125,"5","20","1","1",1)</f>
        <v>1.2086466165413534</v>
      </c>
      <c r="BW122">
        <f>[1]!atr("000300.SH",A122,14,"1","3",3)</f>
        <v>326.55999999999995</v>
      </c>
      <c r="BX122">
        <f>[1]!std("000300.SH",A122,26,"1",1)</f>
        <v>1.0832024772311217</v>
      </c>
      <c r="BY122">
        <f>[1]!vhf("000300.SH",A122,28,"1",1)</f>
        <v>0.66344834449668355</v>
      </c>
      <c r="BZ122">
        <f>[1]!volati("000300.SH",A122,10,"1",1)</f>
        <v>13.191725632370749</v>
      </c>
      <c r="CA122" s="2">
        <f>[1]!s_mq_close("000300.SH",A122,3)</f>
        <v>2808.819</v>
      </c>
    </row>
    <row r="123" spans="1:79" x14ac:dyDescent="0.25">
      <c r="A123" s="1">
        <v>42004</v>
      </c>
      <c r="B123">
        <f>[1]!s_mq_open("000300.SH",A123,1)</f>
        <v>2825.6109999999999</v>
      </c>
      <c r="C123">
        <f>[1]!s_mq_close("000300.SH",A123,1)</f>
        <v>3533.7049999999999</v>
      </c>
      <c r="D123">
        <f>[1]!s_mq_high("000300.SH",A123,1)</f>
        <v>3542.34</v>
      </c>
      <c r="E123">
        <f>[1]!s_mq_low("000300.SH",A123,1)</f>
        <v>2804.2930000000001</v>
      </c>
      <c r="F123">
        <f t="shared" si="6"/>
        <v>1.2536545193234314</v>
      </c>
      <c r="G123">
        <f t="shared" si="7"/>
        <v>0.99245543707184047</v>
      </c>
      <c r="H123">
        <f t="shared" si="11"/>
        <v>1.2505985431115607</v>
      </c>
      <c r="I123">
        <f t="shared" si="11"/>
        <v>1.0024436108843269</v>
      </c>
      <c r="J123">
        <f t="shared" si="9"/>
        <v>0.79358435409860195</v>
      </c>
      <c r="K123">
        <f t="shared" si="10"/>
        <v>1.2631846957504085</v>
      </c>
      <c r="L123">
        <f>[1]!s_mq_volume("000300.SH",A123,1)</f>
        <v>924954118700</v>
      </c>
      <c r="M123">
        <f>[1]!s_mq_amount("000300.SH",A123,1)</f>
        <v>10016975627958</v>
      </c>
      <c r="N123">
        <f>[1]!s_mq_pctchange("000016.SH",A123)</f>
        <v>34.847109337456381</v>
      </c>
      <c r="O123">
        <f>[1]!s_mq_pctchange("000906.SH",A123)</f>
        <v>18.824801594240537</v>
      </c>
      <c r="P123">
        <f>[1]!s_mq_pctchange("000905.SH",A123)</f>
        <v>1.4765120631609507</v>
      </c>
      <c r="Q123">
        <f>[1]!s_val_pe_ttm("000300.SH",A123)</f>
        <v>12.910099983215332</v>
      </c>
      <c r="R123">
        <f>[1]!s_val_pb_lf("000300.SH",A123)</f>
        <v>1.8877999782562256</v>
      </c>
      <c r="S123">
        <v>50.1</v>
      </c>
      <c r="T123">
        <v>7.9</v>
      </c>
      <c r="U123">
        <v>38.9054</v>
      </c>
      <c r="V123">
        <v>-3.3151999999999999</v>
      </c>
      <c r="W123">
        <f>[1]!dmi("000300.SH",A123,14,6,1,3,2)</f>
        <v>50.38491223477476</v>
      </c>
      <c r="X123">
        <f>[1]!expma("000300.SH",A123,12,3,2)</f>
        <v>3002.5675847005882</v>
      </c>
      <c r="Y123">
        <f>[1]!ma("000300.SH",A123,5,3,1)</f>
        <v>3445.5944000000004</v>
      </c>
      <c r="Z123">
        <f>[1]!macd("000300.SH",A123,26,12,9,1,3,1)</f>
        <v>171.30617534453131</v>
      </c>
      <c r="AA123">
        <f>[1]!bbi("000300.SH",A123,3,"6","12","24","1",1)</f>
        <v>3375.4569895833338</v>
      </c>
      <c r="AB123">
        <f>[1]!dma("000300.SH",A123,"10","50",10,"1","1",1)</f>
        <v>520.85976000000073</v>
      </c>
      <c r="AC123">
        <f>[1]!mtm("000300.SH",A123,"6",6,"1","1",3)</f>
        <v>1368.587</v>
      </c>
      <c r="AD123">
        <f>[1]!priceosc("000300.SH",A123,"26","12","1",1)</f>
        <v>5.6095526760922683</v>
      </c>
      <c r="AE123">
        <f>[1]!sar("000300.SH",A123,4,"2","20","1",1)</f>
        <v>3219.7021301759996</v>
      </c>
      <c r="AF123">
        <f>[1]!trix("000300.SH",A123,12,"20","1","1",1)</f>
        <v>0.86032858534555723</v>
      </c>
      <c r="AG123">
        <f>[1]!s_techind_b3612("000300.SH",A123,1,1)</f>
        <v>72.511833333332561</v>
      </c>
      <c r="AH123">
        <f>[1]!bias("000300.SH",A123,12,1,1)</f>
        <v>4.5195102612574836</v>
      </c>
      <c r="AI123">
        <f>[1]!kdj("000300.SH",A123,9,3,3,1,1,1)</f>
        <v>83.640133399411312</v>
      </c>
      <c r="AJ123">
        <f>[1]!slowkd("000300.SH",A123,9,"3","3","5","1","1",1)</f>
        <v>83.432962750364098</v>
      </c>
      <c r="AK123">
        <f>[1]!rsi("000300.SH",A123,6,1,1)</f>
        <v>77.567402265698092</v>
      </c>
      <c r="AL123">
        <f>[1]!cci("000300.SH",A123,14,"1",1)</f>
        <v>142.95676656595623</v>
      </c>
      <c r="AM123">
        <f>[1]!dpo("000300.SH",A123,20,"6","1","1",1)</f>
        <v>145.75463636363656</v>
      </c>
      <c r="AN123">
        <f>[1]!roc("000300.SH",A123,"12",6,"1","1",1)</f>
        <v>9.8369465888025296</v>
      </c>
      <c r="AO123">
        <f>[1]!vrsi("000300.SH",A123,6,1)</f>
        <v>45.891137461316838</v>
      </c>
      <c r="AP123">
        <f>[1]!si("000300.SH",A123,"1",1)</f>
        <v>1319.8145950710275</v>
      </c>
      <c r="AQ123">
        <f>[1]!srdm("000300.SH",A123,30,"1","1",1)</f>
        <v>0.3927889422115583</v>
      </c>
      <c r="AR123">
        <f>[1]!vroc("000300.SH",A123,12,1)</f>
        <v>19.208170356920817</v>
      </c>
      <c r="AS123">
        <f>[1]!wr("000300.SH",A123,14,"1",1)</f>
        <v>2.163927195816044</v>
      </c>
      <c r="AT123">
        <f>[1]!arbr("000300.SH",A123,26,"1","1",1)</f>
        <v>329.6575508632252</v>
      </c>
      <c r="AU123">
        <f>[1]!cr("000300.SH",A123,26,"1",1)</f>
        <v>287.91445319655844</v>
      </c>
      <c r="AV123">
        <f>[1]!psy("000300.SH",A123,12,"6","1","1",1)</f>
        <v>75</v>
      </c>
      <c r="AW123">
        <f>[1]!vr("000300.SH",A123,26,1)</f>
        <v>1.5930129566851152</v>
      </c>
      <c r="AX123">
        <f>[1]!wad("000300.SH",A123,30,"1","1",1)</f>
        <v>10292.730000000001</v>
      </c>
      <c r="AY123">
        <f>[1]!mfi("000300.SH",A123,14,"1",1)</f>
        <v>56.878012580361421</v>
      </c>
      <c r="AZ123">
        <f>[1]!obv("000300.SH",A123,"1","1",1)</f>
        <v>24793864667.759998</v>
      </c>
      <c r="BA123">
        <f>[1]!pvt("000300.SH",A123,"1",1)</f>
        <v>35335964421.813324</v>
      </c>
      <c r="BB123">
        <f>[1]!sobv("000300.SH",A123,1)</f>
        <v>1742318332294</v>
      </c>
      <c r="BC123">
        <f>[1]!wvad("000300.SH",A123,24,"6","1","1",1)</f>
        <v>2473179963.7356319</v>
      </c>
      <c r="BD123">
        <f>[1]!bbiboll("000300.SH",A123,10,"3","1","1",1)</f>
        <v>3375.4569895833338</v>
      </c>
      <c r="BE123">
        <f>[1]!boll("000300.SH",A123,26,"2",1,1,1)</f>
        <v>3191.2510384615398</v>
      </c>
      <c r="BF123">
        <f>[1]!cdp("000300.SH",A123,"1","1",1)</f>
        <v>3457.277</v>
      </c>
      <c r="BG123">
        <f>[1]!env("000300.SH",A123,"14","1","1",1)</f>
        <v>3557.1564042857149</v>
      </c>
      <c r="BH123">
        <f>[1]!mike("000300.SH",A123,12,"1","1",1)</f>
        <v>3830.5336666666662</v>
      </c>
      <c r="BI123">
        <f>[1]!volumeratio("000300.SH",A123,5,1)</f>
        <v>0.97992288045911879</v>
      </c>
      <c r="BJ123">
        <f>[1]!vma("000300.SH",A123,5,1)</f>
        <v>358719468.19999999</v>
      </c>
      <c r="BK123">
        <f>[1]!vmacd("000300.SH",A123,"12","26",9,"1",1)</f>
        <v>16446176.510208741</v>
      </c>
      <c r="BL123">
        <f>[1]!vosc("000300.SH",A123,"12","26",1)</f>
        <v>-1.5928315928280836</v>
      </c>
      <c r="BM123">
        <f>[1]!tapi("000300.SH",A123,6,"1",1)</f>
        <v>124807171.82766625</v>
      </c>
      <c r="BN123">
        <f>[1]!vstd("000300.SH",A123,10,1)</f>
        <v>70881375.591132998</v>
      </c>
      <c r="BO123">
        <f>[1]!adtm("000300.SH",A123,23,"8","1","1",1)</f>
        <v>0.66448424331799394</v>
      </c>
      <c r="BP123">
        <f>[1]!mi("000300.SH",A123,12,"1","1",1)</f>
        <v>316.47699999999986</v>
      </c>
      <c r="BQ123">
        <f>[1]!s_techind_rc("000300.SH",A123,50,1)</f>
        <v>146.10291481869365</v>
      </c>
      <c r="BR123">
        <f>[1]!srmi("000300.SH",A123,9,"1",1)</f>
        <v>5.313912734651019E-2</v>
      </c>
      <c r="BS123">
        <f>[1]!pwmi("000300.SH",A123,7,"1","1",1)</f>
        <v>1</v>
      </c>
      <c r="BT123">
        <f>[1]!prdstrong("000300.SH",A123,20,"1","1",1)</f>
        <v>0</v>
      </c>
      <c r="BU123">
        <f>[1]!prdweak("000300.SH",A123,20,"1","1",1)</f>
        <v>0.14285714285714285</v>
      </c>
      <c r="BV123">
        <f>[1]!bottom("000300.SH",A123,125,"5","20","1","1",1)</f>
        <v>1.5616496598639455</v>
      </c>
      <c r="BW123">
        <f>[1]!atr("000300.SH",A123,14,"1","3",3)</f>
        <v>738.04700000000003</v>
      </c>
      <c r="BX123">
        <f>[1]!std("000300.SH",A123,26,"1",1)</f>
        <v>2.167247972785403</v>
      </c>
      <c r="BY123">
        <f>[1]!vhf("000300.SH",A123,28,"1",1)</f>
        <v>0.52746501048433125</v>
      </c>
      <c r="BZ123">
        <f>[1]!volati("000300.SH",A123,10,"1",1)</f>
        <v>-8.3958837635133268</v>
      </c>
      <c r="CA123" s="2">
        <f>[1]!s_mq_close("000300.SH",A123,3)</f>
        <v>3533.7049999999999</v>
      </c>
    </row>
    <row r="124" spans="1:79" x14ac:dyDescent="0.25">
      <c r="A124" s="1">
        <v>42035</v>
      </c>
      <c r="B124">
        <f>[1]!s_mq_open("000300.SH",A124,1)</f>
        <v>3566.0889999999999</v>
      </c>
      <c r="C124">
        <f>[1]!s_mq_close("000300.SH",A124,1)</f>
        <v>3434.39</v>
      </c>
      <c r="D124">
        <f>[1]!s_mq_high("000300.SH",A124,1)</f>
        <v>3689.7530000000002</v>
      </c>
      <c r="E124">
        <f>[1]!s_mq_low("000300.SH",A124,1)</f>
        <v>3325.681</v>
      </c>
      <c r="F124">
        <f t="shared" si="6"/>
        <v>1.0346777660344428</v>
      </c>
      <c r="G124">
        <f t="shared" si="7"/>
        <v>0.93258496913565536</v>
      </c>
      <c r="H124">
        <f t="shared" si="11"/>
        <v>0.96306906529814595</v>
      </c>
      <c r="I124">
        <f t="shared" si="11"/>
        <v>1.0743546888967184</v>
      </c>
      <c r="J124">
        <f t="shared" si="9"/>
        <v>0.96834692623726493</v>
      </c>
      <c r="K124">
        <f t="shared" si="10"/>
        <v>1.1094729169755007</v>
      </c>
      <c r="L124">
        <f>[1]!s_mq_volume("000300.SH",A124,1)</f>
        <v>567362093500</v>
      </c>
      <c r="M124">
        <f>[1]!s_mq_amount("000300.SH",A124,1)</f>
        <v>7003939966871</v>
      </c>
      <c r="N124">
        <f>[1]!s_mq_pctchange("000016.SH",A124)</f>
        <v>-6.8248083431497246</v>
      </c>
      <c r="O124">
        <f>[1]!s_mq_pctchange("000906.SH",A124)</f>
        <v>-0.67687923977408637</v>
      </c>
      <c r="P124">
        <f>[1]!s_mq_pctchange("000905.SH",A124)</f>
        <v>5.8243595278649307</v>
      </c>
      <c r="Q124">
        <f>[1]!s_val_pe_ttm("000300.SH",A124)</f>
        <v>12.632900238037109</v>
      </c>
      <c r="R124">
        <f>[1]!s_val_pb_lf("000300.SH",A124)</f>
        <v>1.8407000303268433</v>
      </c>
      <c r="S124">
        <v>49.8</v>
      </c>
      <c r="T124">
        <v>9.6</v>
      </c>
      <c r="U124">
        <v>36.407600000000002</v>
      </c>
      <c r="V124">
        <v>-4.3201999999999998</v>
      </c>
      <c r="W124">
        <f>[1]!dmi("000300.SH",A124,14,6,1,3,2)</f>
        <v>43.013982975453843</v>
      </c>
      <c r="X124">
        <f>[1]!expma("000300.SH",A124,12,3,2)</f>
        <v>3263.4903254648407</v>
      </c>
      <c r="Y124">
        <f>[1]!ma("000300.SH",A124,5,3,1)</f>
        <v>3524.8854000000001</v>
      </c>
      <c r="Z124">
        <f>[1]!macd("000300.SH",A124,26,12,9,1,3,1)</f>
        <v>55.394424531546974</v>
      </c>
      <c r="AA124">
        <f>[1]!bbi("000300.SH",A124,3,"6","12","24","1",1)</f>
        <v>3517.5165729166665</v>
      </c>
      <c r="AB124">
        <f>[1]!dma("000300.SH",A124,"10","50",10,"1","1",1)</f>
        <v>220.53115999999955</v>
      </c>
      <c r="AC124">
        <f>[1]!mtm("000300.SH",A124,"6",6,"1","1",3)</f>
        <v>1084.1389999999997</v>
      </c>
      <c r="AD124">
        <f>[1]!priceosc("000300.SH",A124,"26","12","1",1)</f>
        <v>0.36340117360509899</v>
      </c>
      <c r="AE124">
        <f>[1]!sar("000300.SH",A124,4,"2","20","1",1)</f>
        <v>3598.6870432639998</v>
      </c>
      <c r="AF124">
        <f>[1]!trix("000300.SH",A124,12,"20","1","1",1)</f>
        <v>0.23434031644413919</v>
      </c>
      <c r="AG124">
        <f>[1]!s_techind_b3612("000300.SH",A124,1,1)</f>
        <v>-52.189500000000407</v>
      </c>
      <c r="AH124">
        <f>[1]!bias("000300.SH",A124,12,1,1)</f>
        <v>-2.5780990471642107</v>
      </c>
      <c r="AI124">
        <f>[1]!kdj("000300.SH",A124,9,3,3,1,1,1)</f>
        <v>52.938225062879702</v>
      </c>
      <c r="AJ124">
        <f>[1]!slowkd("000300.SH",A124,9,"3","3","5","1","1",1)</f>
        <v>61.042136906626702</v>
      </c>
      <c r="AK124">
        <f>[1]!rsi("000300.SH",A124,6,1,1)</f>
        <v>34.455325901539901</v>
      </c>
      <c r="AL124">
        <f>[1]!cci("000300.SH",A124,14,"1",1)</f>
        <v>-71.119183692031243</v>
      </c>
      <c r="AM124">
        <f>[1]!dpo("000300.SH",A124,20,"6","1","1",1)</f>
        <v>0</v>
      </c>
      <c r="AN124">
        <f>[1]!roc("000300.SH",A124,"12",6,"1","1",1)</f>
        <v>-1.9424552659687282</v>
      </c>
      <c r="AO124">
        <f>[1]!vrsi("000300.SH",A124,6,1)</f>
        <v>26.495825853037225</v>
      </c>
      <c r="AP124">
        <f>[1]!si("000300.SH",A124,"1",1)</f>
        <v>-922.99365005419213</v>
      </c>
      <c r="AQ124">
        <f>[1]!srdm("000300.SH",A124,30,"1","1",1)</f>
        <v>-0.45058498043965878</v>
      </c>
      <c r="AR124">
        <f>[1]!vroc("000300.SH",A124,12,1)</f>
        <v>0</v>
      </c>
      <c r="AS124">
        <f>[1]!wr("000300.SH",A124,14,"1",1)</f>
        <v>67.6919967783831</v>
      </c>
      <c r="AT124">
        <f>[1]!arbr("000300.SH",A124,26,"1","1",1)</f>
        <v>274.83256759187225</v>
      </c>
      <c r="AU124">
        <f>[1]!cr("000300.SH",A124,26,"1",1)</f>
        <v>112.15854823839868</v>
      </c>
      <c r="AV124">
        <f>[1]!psy("000300.SH",A124,12,"6","1","1",1)</f>
        <v>58.333333333333336</v>
      </c>
      <c r="AW124">
        <f>[1]!vr("000300.SH",A124,26,1)</f>
        <v>1.4634432229923602</v>
      </c>
      <c r="AX124">
        <f>[1]!wad("000300.SH",A124,30,"1","1",1)</f>
        <v>10079.836000000007</v>
      </c>
      <c r="AY124">
        <f>[1]!mfi("000300.SH",A124,14,"1",1)</f>
        <v>54.897442259221634</v>
      </c>
      <c r="AZ124">
        <f>[1]!obv("000300.SH",A124,"1","1",1)</f>
        <v>24927445058.759998</v>
      </c>
      <c r="BA124">
        <f>[1]!pvt("000300.SH",A124,"1",1)</f>
        <v>35216894990.055733</v>
      </c>
      <c r="BB124">
        <f>[1]!sobv("000300.SH",A124,1)</f>
        <v>1826158145994</v>
      </c>
      <c r="BC124">
        <f>[1]!wvad("000300.SH",A124,24,"6","1","1",1)</f>
        <v>1211679378.2508595</v>
      </c>
      <c r="BD124">
        <f>[1]!bbiboll("000300.SH",A124,10,"3","1","1",1)</f>
        <v>3517.5165729166665</v>
      </c>
      <c r="BE124">
        <f>[1]!boll("000300.SH",A124,26,"2",1,1,1)</f>
        <v>3512.4641923076924</v>
      </c>
      <c r="BF124">
        <f>[1]!cdp("000300.SH",A124,"1","1",1)</f>
        <v>3480.7697499999999</v>
      </c>
      <c r="BG124">
        <f>[1]!env("000300.SH",A124,"14","1","1",1)</f>
        <v>3734.2107028571427</v>
      </c>
      <c r="BH124">
        <f>[1]!mike("000300.SH",A124,12,"1","1",1)</f>
        <v>3594.681</v>
      </c>
      <c r="BI124">
        <f>[1]!volumeratio("000300.SH",A124,5,1)</f>
        <v>0</v>
      </c>
      <c r="BJ124">
        <f>[1]!vma("000300.SH",A124,5,1)</f>
        <v>230350722.59999999</v>
      </c>
      <c r="BK124">
        <f>[1]!vmacd("000300.SH",A124,"12","26",9,"1",1)</f>
        <v>-30250630.579934347</v>
      </c>
      <c r="BL124">
        <f>[1]!vosc("000300.SH",A124,"12","26",1)</f>
        <v>-12.752775550923479</v>
      </c>
      <c r="BM124">
        <f>[1]!tapi("000300.SH",A124,6,"1",1)</f>
        <v>73954501.05112724</v>
      </c>
      <c r="BN124">
        <f>[1]!vstd("000300.SH",A124,10,1)</f>
        <v>49274912.636780336</v>
      </c>
      <c r="BO124">
        <f>[1]!adtm("000300.SH",A124,23,"8","1","1",1)</f>
        <v>0.68958231109846069</v>
      </c>
      <c r="BP124">
        <f>[1]!mi("000300.SH",A124,12,"1","1",1)</f>
        <v>-68.032999999999902</v>
      </c>
      <c r="BQ124">
        <f>[1]!s_techind_rc("000300.SH",A124,50,1)</f>
        <v>135.36019498483185</v>
      </c>
      <c r="BR124">
        <f>[1]!srmi("000300.SH",A124,9,"1",1)</f>
        <v>2.3071054830697643E-2</v>
      </c>
      <c r="BS124">
        <f>[1]!pwmi("000300.SH",A124,7,"1","1",1)</f>
        <v>1</v>
      </c>
      <c r="BT124">
        <f>[1]!prdstrong("000300.SH",A124,20,"1","1",1)</f>
        <v>0</v>
      </c>
      <c r="BU124">
        <f>[1]!prdweak("000300.SH",A124,20,"1","1",1)</f>
        <v>8.3333333333333329E-2</v>
      </c>
      <c r="BV124">
        <f>[1]!bottom("000300.SH",A124,125,"5","20","1","1",1)</f>
        <v>1.5020027241665896</v>
      </c>
      <c r="BW124">
        <f>[1]!atr("000300.SH",A124,14,"1","3",3)</f>
        <v>364.07200000000012</v>
      </c>
      <c r="BX124">
        <f>[1]!std("000300.SH",A124,26,"1",1)</f>
        <v>2.4282546947710566</v>
      </c>
      <c r="BY124">
        <f>[1]!vhf("000300.SH",A124,28,"1",1)</f>
        <v>0.26311200327390338</v>
      </c>
      <c r="BZ124">
        <f>[1]!volati("000300.SH",A124,10,"1",1)</f>
        <v>-11.224366498459753</v>
      </c>
      <c r="CA124" s="2">
        <f>[1]!s_mq_close("000300.SH",A124,3)</f>
        <v>3434.39</v>
      </c>
    </row>
    <row r="125" spans="1:79" x14ac:dyDescent="0.25">
      <c r="A125" s="1">
        <v>42063</v>
      </c>
      <c r="B125">
        <f>[1]!s_mq_open("000300.SH",A125,1)</f>
        <v>3360.1930000000002</v>
      </c>
      <c r="C125">
        <f>[1]!s_mq_close("000300.SH",A125,1)</f>
        <v>3572.8429999999998</v>
      </c>
      <c r="D125">
        <f>[1]!s_mq_high("000300.SH",A125,1)</f>
        <v>3594.8130000000001</v>
      </c>
      <c r="E125">
        <f>[1]!s_mq_low("000300.SH",A125,1)</f>
        <v>3285.9349999999999</v>
      </c>
      <c r="F125">
        <f t="shared" si="6"/>
        <v>1.0698233702647437</v>
      </c>
      <c r="G125">
        <f t="shared" si="7"/>
        <v>0.97790067415770454</v>
      </c>
      <c r="H125">
        <f t="shared" si="11"/>
        <v>1.0632850553524751</v>
      </c>
      <c r="I125">
        <f t="shared" si="11"/>
        <v>1.0061491646848182</v>
      </c>
      <c r="J125">
        <f t="shared" si="9"/>
        <v>0.91969756297715854</v>
      </c>
      <c r="K125">
        <f t="shared" si="10"/>
        <v>1.0940000334760123</v>
      </c>
      <c r="L125">
        <f>[1]!s_mq_volume("000300.SH",A125,1)</f>
        <v>280450116400</v>
      </c>
      <c r="M125">
        <f>[1]!s_mq_amount("000300.SH",A125,1)</f>
        <v>3487824463277</v>
      </c>
      <c r="N125">
        <f>[1]!s_mq_pctchange("000016.SH",A125)</f>
        <v>2.877507919746547</v>
      </c>
      <c r="O125">
        <f>[1]!s_mq_pctchange("000906.SH",A125)</f>
        <v>4.7734080663513367</v>
      </c>
      <c r="P125">
        <f>[1]!s_mq_pctchange("000905.SH",A125)</f>
        <v>6.8481027310390186</v>
      </c>
      <c r="Q125">
        <f>[1]!s_val_pe_ttm("000300.SH",A125)</f>
        <v>12.980999946594238</v>
      </c>
      <c r="R125">
        <f>[1]!s_val_pb_lf("000300.SH",A125)</f>
        <v>1.8774000406265259</v>
      </c>
      <c r="S125">
        <v>49.9</v>
      </c>
      <c r="T125">
        <v>3.6</v>
      </c>
      <c r="U125">
        <v>23.22</v>
      </c>
      <c r="V125">
        <v>-4.7976000000000001</v>
      </c>
      <c r="W125">
        <f>[1]!dmi("000300.SH",A125,14,6,1,3,2)</f>
        <v>38.442713309565001</v>
      </c>
      <c r="X125">
        <f>[1]!expma("000300.SH",A125,12,3,2)</f>
        <v>3372.0656882157741</v>
      </c>
      <c r="Y125">
        <f>[1]!ma("000300.SH",A125,5,3,1)</f>
        <v>3527.9343999999996</v>
      </c>
      <c r="Z125">
        <f>[1]!macd("000300.SH",A125,26,12,9,1,3,1)</f>
        <v>27.761993080694992</v>
      </c>
      <c r="AA125">
        <f>[1]!bbi("000300.SH",A125,3,"6","12","24","1",1)</f>
        <v>3495.1997083333326</v>
      </c>
      <c r="AB125">
        <f>[1]!dma("000300.SH",A125,"10","50",10,"1","1",1)</f>
        <v>21.097479999999905</v>
      </c>
      <c r="AC125">
        <f>[1]!mtm("000300.SH",A125,"6",6,"1","1",3)</f>
        <v>1234.556</v>
      </c>
      <c r="AD125">
        <f>[1]!priceosc("000300.SH",A125,"26","12","1",1)</f>
        <v>-0.63572542501879103</v>
      </c>
      <c r="AE125">
        <f>[1]!sar("000300.SH",A125,4,"2","20","1",1)</f>
        <v>3361.5303490347369</v>
      </c>
      <c r="AF125">
        <f>[1]!trix("000300.SH",A125,12,"20","1","1",1)</f>
        <v>7.4163257339504714E-4</v>
      </c>
      <c r="AG125">
        <f>[1]!s_techind_b3612("000300.SH",A125,1,1)</f>
        <v>21.038999999999305</v>
      </c>
      <c r="AH125">
        <f>[1]!bias("000300.SH",A125,12,1,1)</f>
        <v>3.5138404057217723</v>
      </c>
      <c r="AI125">
        <f>[1]!kdj("000300.SH",A125,9,3,3,1,1,1)</f>
        <v>87.735439334291186</v>
      </c>
      <c r="AJ125">
        <f>[1]!slowkd("000300.SH",A125,9,"3","3","5","1","1",1)</f>
        <v>89.294188650486319</v>
      </c>
      <c r="AK125">
        <f>[1]!rsi("000300.SH",A125,6,1,1)</f>
        <v>70.910328417089204</v>
      </c>
      <c r="AL125">
        <f>[1]!cci("000300.SH",A125,14,"1",1)</f>
        <v>147.50274682821404</v>
      </c>
      <c r="AM125">
        <f>[1]!dpo("000300.SH",A125,20,"6","1","1",1)</f>
        <v>0</v>
      </c>
      <c r="AN125">
        <f>[1]!roc("000300.SH",A125,"12",6,"1","1",1)</f>
        <v>5.0290025657246415</v>
      </c>
      <c r="AO125">
        <f>[1]!vrsi("000300.SH",A125,6,1)</f>
        <v>67.877178724199467</v>
      </c>
      <c r="AP125">
        <f>[1]!si("000300.SH",A125,"1",1)</f>
        <v>291.56827984790766</v>
      </c>
      <c r="AQ125">
        <f>[1]!srdm("000300.SH",A125,30,"1","1",1)</f>
        <v>0.87988145626342595</v>
      </c>
      <c r="AR125">
        <f>[1]!vroc("000300.SH",A125,12,1)</f>
        <v>0</v>
      </c>
      <c r="AS125">
        <f>[1]!wr("000300.SH",A125,14,"1",1)</f>
        <v>7.1128406684840755</v>
      </c>
      <c r="AT125">
        <f>[1]!arbr("000300.SH",A125,26,"1","1",1)</f>
        <v>258.9124593459361</v>
      </c>
      <c r="AU125">
        <f>[1]!cr("000300.SH",A125,26,"1",1)</f>
        <v>102.44890638096071</v>
      </c>
      <c r="AV125">
        <f>[1]!psy("000300.SH",A125,12,"6","1","1",1)</f>
        <v>83.333333333333343</v>
      </c>
      <c r="AW125">
        <f>[1]!vr("000300.SH",A125,26,1)</f>
        <v>1.4958000468088188</v>
      </c>
      <c r="AX125">
        <f>[1]!wad("000300.SH",A125,30,"1","1",1)</f>
        <v>10158.013000000006</v>
      </c>
      <c r="AY125">
        <f>[1]!mfi("000300.SH",A125,14,"1",1)</f>
        <v>45.996058038972954</v>
      </c>
      <c r="AZ125">
        <f>[1]!obv("000300.SH",A125,"1","1",1)</f>
        <v>25741701834.759998</v>
      </c>
      <c r="BA125">
        <f>[1]!pvt("000300.SH",A125,"1",1)</f>
        <v>35913092438.457504</v>
      </c>
      <c r="BB125">
        <f>[1]!sobv("000300.SH",A125,1)</f>
        <v>1907583823594</v>
      </c>
      <c r="BC125">
        <f>[1]!wvad("000300.SH",A125,24,"6","1","1",1)</f>
        <v>675997072.22289419</v>
      </c>
      <c r="BD125">
        <f>[1]!bbiboll("000300.SH",A125,10,"3","1","1",1)</f>
        <v>3495.1997083333326</v>
      </c>
      <c r="BE125">
        <f>[1]!boll("000300.SH",A125,26,"2",1,1,1)</f>
        <v>3473.5031153846144</v>
      </c>
      <c r="BF125">
        <f>[1]!cdp("000300.SH",A125,"1","1",1)</f>
        <v>3539.6977500000003</v>
      </c>
      <c r="BG125">
        <f>[1]!env("000300.SH",A125,"14","1","1",1)</f>
        <v>3653.8155328571434</v>
      </c>
      <c r="BH125">
        <f>[1]!mike("000300.SH",A125,12,"1","1",1)</f>
        <v>3866.1390000000006</v>
      </c>
      <c r="BI125">
        <f>[1]!volumeratio("000300.SH",A125,5,1)</f>
        <v>0</v>
      </c>
      <c r="BJ125">
        <f>[1]!vma("000300.SH",A125,5,1)</f>
        <v>189724776.59999999</v>
      </c>
      <c r="BK125">
        <f>[1]!vmacd("000300.SH",A125,"12","26",9,"1",1)</f>
        <v>-23288154.251565401</v>
      </c>
      <c r="BL125">
        <f>[1]!vosc("000300.SH",A125,"12","26",1)</f>
        <v>-19.3322117940128</v>
      </c>
      <c r="BM125">
        <f>[1]!tapi("000300.SH",A125,6,"1",1)</f>
        <v>82126000.129897475</v>
      </c>
      <c r="BN125">
        <f>[1]!vstd("000300.SH",A125,10,1)</f>
        <v>29093735.069457237</v>
      </c>
      <c r="BO125">
        <f>[1]!adtm("000300.SH",A125,23,"8","1","1",1)</f>
        <v>0.8007832204964821</v>
      </c>
      <c r="BP125">
        <f>[1]!mi("000300.SH",A125,12,"1","1",1)</f>
        <v>171.07499999999982</v>
      </c>
      <c r="BQ125">
        <f>[1]!s_techind_rc("000300.SH",A125,50,1)</f>
        <v>110.90460915349338</v>
      </c>
      <c r="BR125">
        <f>[1]!srmi("000300.SH",A125,9,"1",1)</f>
        <v>6.3513006308981407E-2</v>
      </c>
      <c r="BS125">
        <f>[1]!pwmi("000300.SH",A125,7,"1","1",1)</f>
        <v>1</v>
      </c>
      <c r="BT125">
        <f>[1]!prdstrong("000300.SH",A125,20,"1","1",1)</f>
        <v>0</v>
      </c>
      <c r="BU125">
        <f>[1]!prdweak("000300.SH",A125,20,"1","1",1)</f>
        <v>0</v>
      </c>
      <c r="BV125">
        <f>[1]!bottom("000300.SH",A125,125,"5","20","1","1",1)</f>
        <v>1.510204081632653</v>
      </c>
      <c r="BW125">
        <f>[1]!atr("000300.SH",A125,14,"1","3",3)</f>
        <v>308.87800000000016</v>
      </c>
      <c r="BX125">
        <f>[1]!std("000300.SH",A125,26,"1",1)</f>
        <v>2.1943833692905304</v>
      </c>
      <c r="BY125">
        <f>[1]!vhf("000300.SH",A125,28,"1",1)</f>
        <v>0.21698710083002468</v>
      </c>
      <c r="BZ125">
        <f>[1]!volati("000300.SH",A125,10,"1",1)</f>
        <v>-29.465059809265089</v>
      </c>
      <c r="CA125" s="2">
        <f>[1]!s_mq_close("000300.SH",A125,3)</f>
        <v>3572.8429999999998</v>
      </c>
    </row>
    <row r="126" spans="1:79" x14ac:dyDescent="0.25">
      <c r="A126" s="1">
        <v>42094</v>
      </c>
      <c r="B126">
        <f>[1]!s_mq_open("000300.SH",A126,1)</f>
        <v>3603.4520000000002</v>
      </c>
      <c r="C126">
        <f>[1]!s_mq_close("000300.SH",A126,1)</f>
        <v>4051.2040000000002</v>
      </c>
      <c r="D126">
        <f>[1]!s_mq_high("000300.SH",A126,1)</f>
        <v>4166.018</v>
      </c>
      <c r="E126">
        <f>[1]!s_mq_low("000300.SH",A126,1)</f>
        <v>3417.4859999999999</v>
      </c>
      <c r="F126">
        <f t="shared" si="6"/>
        <v>1.1561186329108866</v>
      </c>
      <c r="G126">
        <f t="shared" si="7"/>
        <v>0.94839226386254061</v>
      </c>
      <c r="H126">
        <f t="shared" si="11"/>
        <v>1.124256407467062</v>
      </c>
      <c r="I126">
        <f t="shared" si="11"/>
        <v>1.0283407105640694</v>
      </c>
      <c r="J126">
        <f t="shared" si="9"/>
        <v>0.84357292301251674</v>
      </c>
      <c r="K126">
        <f t="shared" si="10"/>
        <v>1.2190300121200204</v>
      </c>
      <c r="L126">
        <f>[1]!s_mq_volume("000300.SH",A126,1)</f>
        <v>684358302500</v>
      </c>
      <c r="M126">
        <f>[1]!s_mq_amount("000300.SH",A126,1)</f>
        <v>8733484946315</v>
      </c>
      <c r="N126">
        <f>[1]!s_mq_pctchange("000016.SH",A126)</f>
        <v>11.317528726922998</v>
      </c>
      <c r="O126">
        <f>[1]!s_mq_pctchange("000906.SH",A126)</f>
        <v>15.304275438964465</v>
      </c>
      <c r="P126">
        <f>[1]!s_mq_pctchange("000905.SH",A126)</f>
        <v>20.514224312752294</v>
      </c>
      <c r="Q126">
        <f>[1]!s_val_pe_ttm("000300.SH",A126)</f>
        <v>14.699099540710449</v>
      </c>
      <c r="R126">
        <f>[1]!s_val_pb_lf("000300.SH",A126)</f>
        <v>2.0336999893188477</v>
      </c>
      <c r="S126">
        <v>50.1</v>
      </c>
      <c r="T126">
        <v>5.6</v>
      </c>
      <c r="U126">
        <v>34.798999999999999</v>
      </c>
      <c r="V126">
        <v>-4.5602999999999998</v>
      </c>
      <c r="W126">
        <f>[1]!dmi("000300.SH",A126,14,6,1,3,2)</f>
        <v>35.428183444412021</v>
      </c>
      <c r="X126">
        <f>[1]!expma("000300.SH",A126,12,3,2)</f>
        <v>3643.2267267975394</v>
      </c>
      <c r="Y126">
        <f>[1]!ma("000300.SH",A126,5,3,1)</f>
        <v>4000.2979999999998</v>
      </c>
      <c r="Z126">
        <f>[1]!macd("000300.SH",A126,26,12,9,1,3,1)</f>
        <v>141.66535672293503</v>
      </c>
      <c r="AA126">
        <f>[1]!bbi("000300.SH",A126,3,"6","12","24","1",1)</f>
        <v>3919.7661874999999</v>
      </c>
      <c r="AB126">
        <f>[1]!dma("000300.SH",A126,"10","50",10,"1","1",1)</f>
        <v>356.22152000000006</v>
      </c>
      <c r="AC126">
        <f>[1]!mtm("000300.SH",A126,"6",6,"1","1",3)</f>
        <v>1600.2160000000003</v>
      </c>
      <c r="AD126">
        <f>[1]!priceosc("000300.SH",A126,"26","12","1",1)</f>
        <v>5.1769582523699524</v>
      </c>
      <c r="AE126">
        <f>[1]!sar("000300.SH",A126,4,"2","20","1",1)</f>
        <v>3945.3710952252009</v>
      </c>
      <c r="AF126">
        <f>[1]!trix("000300.SH",A126,12,"20","1","1",1)</f>
        <v>0.58633822110964251</v>
      </c>
      <c r="AG126">
        <f>[1]!s_techind_b3612("000300.SH",A126,1,1)</f>
        <v>41.270333333333383</v>
      </c>
      <c r="AH126">
        <f>[1]!bias("000300.SH",A126,12,1,1)</f>
        <v>3.4619442791886312</v>
      </c>
      <c r="AI126">
        <f>[1]!kdj("000300.SH",A126,9,3,3,1,1,1)</f>
        <v>84.732865441518911</v>
      </c>
      <c r="AJ126">
        <f>[1]!slowkd("000300.SH",A126,9,"3","3","5","1","1",1)</f>
        <v>89.051844911410285</v>
      </c>
      <c r="AK126">
        <f>[1]!rsi("000300.SH",A126,6,1,1)</f>
        <v>77.790605387893081</v>
      </c>
      <c r="AL126">
        <f>[1]!cci("000300.SH",A126,14,"1",1)</f>
        <v>116.33963495789914</v>
      </c>
      <c r="AM126">
        <f>[1]!dpo("000300.SH",A126,20,"6","1","1",1)</f>
        <v>116.46881818181828</v>
      </c>
      <c r="AN126">
        <f>[1]!roc("000300.SH",A126,"12",6,"1","1",1)</f>
        <v>11.984193084087298</v>
      </c>
      <c r="AO126">
        <f>[1]!vrsi("000300.SH",A126,6,1)</f>
        <v>55.843234013780929</v>
      </c>
      <c r="AP126">
        <f>[1]!si("000300.SH",A126,"1",1)</f>
        <v>54.872198327899468</v>
      </c>
      <c r="AQ126">
        <f>[1]!srdm("000300.SH",A126,30,"1","1",1)</f>
        <v>0.8855155147648418</v>
      </c>
      <c r="AR126">
        <f>[1]!vroc("000300.SH",A126,12,1)</f>
        <v>76.641502362945531</v>
      </c>
      <c r="AS126">
        <f>[1]!wr("000300.SH",A126,14,"1",1)</f>
        <v>18.239383367964852</v>
      </c>
      <c r="AT126">
        <f>[1]!arbr("000300.SH",A126,26,"1","1",1)</f>
        <v>257.3874326090035</v>
      </c>
      <c r="AU126">
        <f>[1]!cr("000300.SH",A126,26,"1",1)</f>
        <v>370.08649033712146</v>
      </c>
      <c r="AV126">
        <f>[1]!psy("000300.SH",A126,12,"6","1","1",1)</f>
        <v>75</v>
      </c>
      <c r="AW126">
        <f>[1]!vr("000300.SH",A126,26,1)</f>
        <v>1.5896306334231072</v>
      </c>
      <c r="AX126">
        <f>[1]!wad("000300.SH",A126,30,"1","1",1)</f>
        <v>10751.175000000001</v>
      </c>
      <c r="AY126">
        <f>[1]!mfi("000300.SH",A126,14,"1",1)</f>
        <v>59.760113412302459</v>
      </c>
      <c r="AZ126">
        <f>[1]!obv("000300.SH",A126,"1","1",1)</f>
        <v>28459798617.759998</v>
      </c>
      <c r="BA126">
        <f>[1]!pvt("000300.SH",A126,"1",1)</f>
        <v>40533393528.976967</v>
      </c>
      <c r="BB126">
        <f>[1]!sobv("000300.SH",A126,1)</f>
        <v>2036042014494</v>
      </c>
      <c r="BC126">
        <f>[1]!wvad("000300.SH",A126,24,"6","1","1",1)</f>
        <v>1593326962.4842367</v>
      </c>
      <c r="BD126">
        <f>[1]!bbiboll("000300.SH",A126,10,"3","1","1",1)</f>
        <v>3919.7661874999999</v>
      </c>
      <c r="BE126">
        <f>[1]!boll("000300.SH",A126,26,"2",1,1,1)</f>
        <v>3712.9351153846146</v>
      </c>
      <c r="BF126">
        <f>[1]!cdp("000300.SH",A126,"1","1",1)</f>
        <v>4069.2577499999998</v>
      </c>
      <c r="BG126">
        <f>[1]!env("000300.SH",A126,"14","1","1",1)</f>
        <v>4103.5824671428563</v>
      </c>
      <c r="BH126">
        <f>[1]!mike("000300.SH",A126,12,"1","1",1)</f>
        <v>4548.8763333333336</v>
      </c>
      <c r="BI126">
        <f>[1]!volumeratio("000300.SH",A126,5,1)</f>
        <v>1.1341937367490256</v>
      </c>
      <c r="BJ126">
        <f>[1]!vma("000300.SH",A126,5,1)</f>
        <v>377968777</v>
      </c>
      <c r="BK126">
        <f>[1]!vmacd("000300.SH",A126,"12","26",9,"1",1)</f>
        <v>46241049.701907158</v>
      </c>
      <c r="BL126">
        <f>[1]!vosc("000300.SH",A126,"12","26",1)</f>
        <v>23.565086501744481</v>
      </c>
      <c r="BM126">
        <f>[1]!tapi("000300.SH",A126,6,"1",1)</f>
        <v>159588540.84461722</v>
      </c>
      <c r="BN126">
        <f>[1]!vstd("000300.SH",A126,10,1)</f>
        <v>47726185.581912726</v>
      </c>
      <c r="BO126">
        <f>[1]!adtm("000300.SH",A126,23,"8","1","1",1)</f>
        <v>0.75524250119874237</v>
      </c>
      <c r="BP126">
        <f>[1]!mi("000300.SH",A126,12,"1","1",1)</f>
        <v>433.54700000000003</v>
      </c>
      <c r="BQ126">
        <f>[1]!s_techind_rc("000300.SH",A126,50,1)</f>
        <v>115.28622326439084</v>
      </c>
      <c r="BR126">
        <f>[1]!srmi("000300.SH",A126,9,"1",1)</f>
        <v>5.0639019906181061E-2</v>
      </c>
      <c r="BS126">
        <f>[1]!pwmi("000300.SH",A126,7,"1","1",1)</f>
        <v>1</v>
      </c>
      <c r="BT126">
        <f>[1]!prdstrong("000300.SH",A126,20,"1","1",1)</f>
        <v>0</v>
      </c>
      <c r="BU126">
        <f>[1]!prdweak("000300.SH",A126,20,"1","1",1)</f>
        <v>7.1428571428571425E-2</v>
      </c>
      <c r="BV126">
        <f>[1]!bottom("000300.SH",A126,125,"5","20","1","1",1)</f>
        <v>1.6942645698427381</v>
      </c>
      <c r="BW126">
        <f>[1]!atr("000300.SH",A126,14,"1","3",3)</f>
        <v>748.53200000000015</v>
      </c>
      <c r="BX126">
        <f>[1]!std("000300.SH",A126,26,"1",1)</f>
        <v>1.3584292576200989</v>
      </c>
      <c r="BY126">
        <f>[1]!vhf("000300.SH",A126,28,"1",1)</f>
        <v>0.52716338612213709</v>
      </c>
      <c r="BZ126">
        <f>[1]!volati("000300.SH",A126,10,"1",1)</f>
        <v>43.55017235781991</v>
      </c>
      <c r="CA126" s="2">
        <f>[1]!s_mq_close("000300.SH",A126,3)</f>
        <v>4051.2040000000002</v>
      </c>
    </row>
    <row r="127" spans="1:79" x14ac:dyDescent="0.25">
      <c r="A127" s="1">
        <v>42124</v>
      </c>
      <c r="B127">
        <f>[1]!s_mq_open("000300.SH",A127,1)</f>
        <v>4057.5010000000002</v>
      </c>
      <c r="C127">
        <f>[1]!s_mq_close("000300.SH",A127,1)</f>
        <v>4749.8860000000004</v>
      </c>
      <c r="D127">
        <f>[1]!s_mq_high("000300.SH",A127,1)</f>
        <v>4839.0780000000004</v>
      </c>
      <c r="E127">
        <f>[1]!s_mq_low("000300.SH",A127,1)</f>
        <v>4046.9389999999999</v>
      </c>
      <c r="F127">
        <f t="shared" si="6"/>
        <v>1.192625214386885</v>
      </c>
      <c r="G127">
        <f t="shared" si="7"/>
        <v>0.99739691992682189</v>
      </c>
      <c r="H127">
        <f t="shared" si="11"/>
        <v>1.1706432111785061</v>
      </c>
      <c r="I127">
        <f t="shared" si="11"/>
        <v>1.0187777138230265</v>
      </c>
      <c r="J127">
        <f t="shared" si="9"/>
        <v>0.85200760607728254</v>
      </c>
      <c r="K127">
        <f t="shared" si="10"/>
        <v>1.1957378156675948</v>
      </c>
      <c r="L127">
        <f>[1]!s_mq_volume("000300.SH",A127,1)</f>
        <v>955501351600</v>
      </c>
      <c r="M127">
        <f>[1]!s_mq_amount("000300.SH",A127,1)</f>
        <v>13597587196728</v>
      </c>
      <c r="N127">
        <f>[1]!s_mq_pctchange("000016.SH",A127)</f>
        <v>17.999766214172496</v>
      </c>
      <c r="O127">
        <f>[1]!s_mq_pctchange("000906.SH",A127)</f>
        <v>17.113666747921652</v>
      </c>
      <c r="P127">
        <f>[1]!s_mq_pctchange("000905.SH",A127)</f>
        <v>16.773080876821854</v>
      </c>
      <c r="Q127">
        <f>[1]!s_val_pe_ttm("000300.SH",A127)</f>
        <v>17.039899826049805</v>
      </c>
      <c r="R127">
        <f>[1]!s_val_pb_lf("000300.SH",A127)</f>
        <v>2.2543001174926758</v>
      </c>
      <c r="S127">
        <v>50.1</v>
      </c>
      <c r="T127">
        <v>5.9</v>
      </c>
      <c r="U127">
        <v>37.651600000000002</v>
      </c>
      <c r="V127">
        <v>-4.5724999999999998</v>
      </c>
      <c r="W127">
        <f>[1]!dmi("000300.SH",A127,14,6,1,3,2)</f>
        <v>50.299628800550387</v>
      </c>
      <c r="X127">
        <f>[1]!expma("000300.SH",A127,12,3,2)</f>
        <v>4131.1219958080437</v>
      </c>
      <c r="Y127">
        <f>[1]!ma("000300.SH",A127,5,3,1)</f>
        <v>4755.2611999999999</v>
      </c>
      <c r="Z127">
        <f>[1]!macd("000300.SH",A127,26,12,9,1,3,1)</f>
        <v>220.54794460871381</v>
      </c>
      <c r="AA127">
        <f>[1]!bbi("000300.SH",A127,3,"6","12","24","1",1)</f>
        <v>4650.1478333333334</v>
      </c>
      <c r="AB127">
        <f>[1]!dma("000300.SH",A127,"10","50",10,"1","1",1)</f>
        <v>673.86999999999989</v>
      </c>
      <c r="AC127">
        <f>[1]!mtm("000300.SH",A127,"6",6,"1","1",3)</f>
        <v>2241.5610000000006</v>
      </c>
      <c r="AD127">
        <f>[1]!priceosc("000300.SH",A127,"26","12","1",1)</f>
        <v>5.5830999247303286</v>
      </c>
      <c r="AE127">
        <f>[1]!sar("000300.SH",A127,4,"2","20","1",1)</f>
        <v>4724.45</v>
      </c>
      <c r="AF127">
        <f>[1]!trix("000300.SH",A127,12,"20","1","1",1)</f>
        <v>0.82155777654766027</v>
      </c>
      <c r="AG127">
        <f>[1]!s_techind_b3612("000300.SH",A127,1,1)</f>
        <v>2.4913333333324772</v>
      </c>
      <c r="AH127">
        <f>[1]!bias("000300.SH",A127,12,1,1)</f>
        <v>1.9867167165071884</v>
      </c>
      <c r="AI127">
        <f>[1]!kdj("000300.SH",A127,9,3,3,1,1,1)</f>
        <v>81.91665837761532</v>
      </c>
      <c r="AJ127">
        <f>[1]!slowkd("000300.SH",A127,9,"3","3","5","1","1",1)</f>
        <v>84.438247119409894</v>
      </c>
      <c r="AK127">
        <f>[1]!rsi("000300.SH",A127,6,1,1)</f>
        <v>65.576279173845975</v>
      </c>
      <c r="AL127">
        <f>[1]!cci("000300.SH",A127,14,"1",1)</f>
        <v>82.337745334151961</v>
      </c>
      <c r="AM127">
        <f>[1]!dpo("000300.SH",A127,20,"6","1","1",1)</f>
        <v>67.360818181819013</v>
      </c>
      <c r="AN127">
        <f>[1]!roc("000300.SH",A127,"12",6,"1","1",1)</f>
        <v>7.023187862423014</v>
      </c>
      <c r="AO127">
        <f>[1]!vrsi("000300.SH",A127,6,1)</f>
        <v>34.7848999113356</v>
      </c>
      <c r="AP127">
        <f>[1]!si("000300.SH",A127,"1",1)</f>
        <v>40.387770472669274</v>
      </c>
      <c r="AQ127">
        <f>[1]!srdm("000300.SH",A127,30,"1","1",1)</f>
        <v>0.54880378721469203</v>
      </c>
      <c r="AR127">
        <f>[1]!vroc("000300.SH",A127,12,1)</f>
        <v>-7.9885164846211225</v>
      </c>
      <c r="AS127">
        <f>[1]!wr("000300.SH",A127,14,"1",1)</f>
        <v>17.71622888560486</v>
      </c>
      <c r="AT127">
        <f>[1]!arbr("000300.SH",A127,26,"1","1",1)</f>
        <v>246.24505726403555</v>
      </c>
      <c r="AU127">
        <f>[1]!cr("000300.SH",A127,26,"1",1)</f>
        <v>335.62784278886534</v>
      </c>
      <c r="AV127">
        <f>[1]!psy("000300.SH",A127,12,"6","1","1",1)</f>
        <v>66.666666666666657</v>
      </c>
      <c r="AW127">
        <f>[1]!vr("000300.SH",A127,26,1)</f>
        <v>1.6870940016857046</v>
      </c>
      <c r="AX127">
        <f>[1]!wad("000300.SH",A127,30,"1","1",1)</f>
        <v>11592.151999999998</v>
      </c>
      <c r="AY127">
        <f>[1]!mfi("000300.SH",A127,14,"1",1)</f>
        <v>66.722603972833809</v>
      </c>
      <c r="AZ127">
        <f>[1]!obv("000300.SH",A127,"1","1",1)</f>
        <v>31841188067.759998</v>
      </c>
      <c r="BA127">
        <f>[1]!pvt("000300.SH",A127,"1",1)</f>
        <v>47004980920.481094</v>
      </c>
      <c r="BB127">
        <f>[1]!sobv("000300.SH",A127,1)</f>
        <v>2302911258494</v>
      </c>
      <c r="BC127">
        <f>[1]!wvad("000300.SH",A127,24,"6","1","1",1)</f>
        <v>1957842931.9316189</v>
      </c>
      <c r="BD127">
        <f>[1]!bbiboll("000300.SH",A127,10,"3","1","1",1)</f>
        <v>4650.1478333333334</v>
      </c>
      <c r="BE127">
        <f>[1]!boll("000300.SH",A127,26,"2",1,1,1)</f>
        <v>4397.3325769230769</v>
      </c>
      <c r="BF127">
        <f>[1]!cdp("000300.SH",A127,"1","1",1)</f>
        <v>4760.5929999999998</v>
      </c>
      <c r="BG127">
        <f>[1]!env("000300.SH",A127,"14","1","1",1)</f>
        <v>4902.3142728571429</v>
      </c>
      <c r="BH127">
        <f>[1]!mike("000300.SH",A127,12,"1","1",1)</f>
        <v>5209.7673333333341</v>
      </c>
      <c r="BI127">
        <f>[1]!volumeratio("000300.SH",A127,5,1)</f>
        <v>0.80126383308828486</v>
      </c>
      <c r="BJ127">
        <f>[1]!vma("000300.SH",A127,5,1)</f>
        <v>479330490.60000002</v>
      </c>
      <c r="BK127">
        <f>[1]!vmacd("000300.SH",A127,"12","26",9,"1",1)</f>
        <v>32974151.750265274</v>
      </c>
      <c r="BL127">
        <f>[1]!vosc("000300.SH",A127,"12","26",1)</f>
        <v>12.467577926763306</v>
      </c>
      <c r="BM127">
        <f>[1]!tapi("000300.SH",A127,6,"1",1)</f>
        <v>137901618.91569698</v>
      </c>
      <c r="BN127">
        <f>[1]!vstd("000300.SH",A127,10,1)</f>
        <v>87806531.449653372</v>
      </c>
      <c r="BO127">
        <f>[1]!adtm("000300.SH",A127,23,"8","1","1",1)</f>
        <v>0.88697452257116449</v>
      </c>
      <c r="BP127">
        <f>[1]!mi("000300.SH",A127,12,"1","1",1)</f>
        <v>311.70200000000023</v>
      </c>
      <c r="BQ127">
        <f>[1]!s_techind_rc("000300.SH",A127,50,1)</f>
        <v>138.31434159046094</v>
      </c>
      <c r="BR127">
        <f>[1]!srmi("000300.SH",A127,9,"1",1)</f>
        <v>3.2369197913381498E-2</v>
      </c>
      <c r="BS127">
        <f>[1]!pwmi("000300.SH",A127,7,"1","1",1)</f>
        <v>0.8571428571428571</v>
      </c>
      <c r="BT127">
        <f>[1]!prdstrong("000300.SH",A127,20,"1","1",1)</f>
        <v>0</v>
      </c>
      <c r="BU127">
        <f>[1]!prdweak("000300.SH",A127,20,"1","1",1)</f>
        <v>7.1428571428571425E-2</v>
      </c>
      <c r="BV127">
        <f>[1]!bottom("000300.SH",A127,125,"5","20","1","1",1)</f>
        <v>1.9913837344353511</v>
      </c>
      <c r="BW127">
        <f>[1]!atr("000300.SH",A127,14,"1","3",3)</f>
        <v>792.13900000000058</v>
      </c>
      <c r="BX127">
        <f>[1]!std("000300.SH",A127,26,"1",1)</f>
        <v>1.437486258872809</v>
      </c>
      <c r="BY127">
        <f>[1]!vhf("000300.SH",A127,28,"1",1)</f>
        <v>0.5472969646785879</v>
      </c>
      <c r="BZ127">
        <f>[1]!volati("000300.SH",A127,10,"1",1)</f>
        <v>-6.2818516144255616</v>
      </c>
      <c r="CA127" s="2">
        <f>[1]!s_mq_close("000300.SH",A127,3)</f>
        <v>4749.8860000000004</v>
      </c>
    </row>
    <row r="128" spans="1:79" x14ac:dyDescent="0.25">
      <c r="A128" s="1">
        <v>42155</v>
      </c>
      <c r="B128">
        <f>[1]!s_mq_open("000300.SH",A128,1)</f>
        <v>4757.6369999999997</v>
      </c>
      <c r="C128">
        <f>[1]!s_mq_close("000300.SH",A128,1)</f>
        <v>4840.8289999999997</v>
      </c>
      <c r="D128">
        <f>[1]!s_mq_high("000300.SH",A128,1)</f>
        <v>5226.8440000000001</v>
      </c>
      <c r="E128">
        <f>[1]!s_mq_low("000300.SH",A128,1)</f>
        <v>4445.5919999999996</v>
      </c>
      <c r="F128">
        <f t="shared" si="6"/>
        <v>1.0986218578676767</v>
      </c>
      <c r="G128">
        <f t="shared" si="7"/>
        <v>0.93441176785870794</v>
      </c>
      <c r="H128">
        <f t="shared" si="11"/>
        <v>1.0174859914701353</v>
      </c>
      <c r="I128">
        <f t="shared" si="11"/>
        <v>1.0797415070848404</v>
      </c>
      <c r="J128">
        <f t="shared" si="9"/>
        <v>0.9183534473124334</v>
      </c>
      <c r="K128">
        <f t="shared" si="10"/>
        <v>1.1757363248809158</v>
      </c>
      <c r="L128">
        <f>[1]!s_mq_volume("000300.SH",A128,1)</f>
        <v>773452443300</v>
      </c>
      <c r="M128">
        <f>[1]!s_mq_amount("000300.SH",A128,1)</f>
        <v>12110737565875</v>
      </c>
      <c r="N128">
        <f>[1]!s_mq_pctchange("000016.SH",A128)</f>
        <v>-4.2810776221431261</v>
      </c>
      <c r="O128">
        <f>[1]!s_mq_pctchange("000906.SH",A128)</f>
        <v>6.3241084008951676</v>
      </c>
      <c r="P128">
        <f>[1]!s_mq_pctchange("000905.SH",A128)</f>
        <v>17.676857182089535</v>
      </c>
      <c r="Q128">
        <f>[1]!s_val_pe_ttm("000300.SH",A128)</f>
        <v>16.833999633789063</v>
      </c>
      <c r="R128">
        <f>[1]!s_val_pb_lf("000300.SH",A128)</f>
        <v>2.2184000015258789</v>
      </c>
      <c r="S128">
        <v>50.2</v>
      </c>
      <c r="T128">
        <v>6.1</v>
      </c>
      <c r="U128">
        <v>38.947000000000003</v>
      </c>
      <c r="V128">
        <v>-4.6070000000000002</v>
      </c>
      <c r="W128">
        <f>[1]!dmi("000300.SH",A128,14,6,1,3,2)</f>
        <v>50.029278610626093</v>
      </c>
      <c r="X128">
        <f>[1]!expma("000300.SH",A128,12,3,2)</f>
        <v>4440.4767117616875</v>
      </c>
      <c r="Y128">
        <f>[1]!ma("000300.SH",A128,5,3,1)</f>
        <v>5030.9366</v>
      </c>
      <c r="Z128">
        <f>[1]!macd("000300.SH",A128,26,12,9,1,3,1)</f>
        <v>137.82387994276633</v>
      </c>
      <c r="AA128">
        <f>[1]!bbi("000300.SH",A128,3,"6","12","24","1",1)</f>
        <v>4900.5234687499997</v>
      </c>
      <c r="AB128">
        <f>[1]!dma("000300.SH",A128,"10","50",10,"1","1",1)</f>
        <v>391.67995999999857</v>
      </c>
      <c r="AC128">
        <f>[1]!mtm("000300.SH",A128,"6",6,"1","1",3)</f>
        <v>2032.0099999999998</v>
      </c>
      <c r="AD128">
        <f>[1]!priceosc("000300.SH",A128,"26","12","1",1)</f>
        <v>1.9051566221161762</v>
      </c>
      <c r="AE128">
        <f>[1]!sar("000300.SH",A128,4,"2","20","1",1)</f>
        <v>4665.5209999999997</v>
      </c>
      <c r="AF128">
        <f>[1]!trix("000300.SH",A128,12,"20","1","1",1)</f>
        <v>0.4155001447658439</v>
      </c>
      <c r="AG128">
        <f>[1]!s_techind_b3612("000300.SH",A128,1,1)</f>
        <v>-65.579666666666526</v>
      </c>
      <c r="AH128">
        <f>[1]!bias("000300.SH",A128,12,1,1)</f>
        <v>-0.40560449660268749</v>
      </c>
      <c r="AI128">
        <f>[1]!kdj("000300.SH",A128,9,3,3,1,1,1)</f>
        <v>64.185365206548184</v>
      </c>
      <c r="AJ128">
        <f>[1]!slowkd("000300.SH",A128,9,"3","3","5","1","1",1)</f>
        <v>77.894582257201989</v>
      </c>
      <c r="AK128">
        <f>[1]!rsi("000300.SH",A128,6,1,1)</f>
        <v>44.775121910267551</v>
      </c>
      <c r="AL128">
        <f>[1]!cci("000300.SH",A128,14,"1",1)</f>
        <v>-11.282518634099899</v>
      </c>
      <c r="AM128">
        <f>[1]!dpo("000300.SH",A128,20,"6","1","1",1)</f>
        <v>0</v>
      </c>
      <c r="AN128">
        <f>[1]!roc("000300.SH",A128,"12",6,"1","1",1)</f>
        <v>2.5939315485046324</v>
      </c>
      <c r="AO128">
        <f>[1]!vrsi("000300.SH",A128,6,1)</f>
        <v>43.706195406448622</v>
      </c>
      <c r="AP128">
        <f>[1]!si("000300.SH",A128,"1",1)</f>
        <v>-3002.3547125386112</v>
      </c>
      <c r="AQ128">
        <f>[1]!srdm("000300.SH",A128,30,"1","1",1)</f>
        <v>0.11042767677565345</v>
      </c>
      <c r="AR128">
        <f>[1]!vroc("000300.SH",A128,12,1)</f>
        <v>0</v>
      </c>
      <c r="AS128">
        <f>[1]!wr("000300.SH",A128,14,"1",1)</f>
        <v>58.329543067742776</v>
      </c>
      <c r="AT128">
        <f>[1]!arbr("000300.SH",A128,26,"1","1",1)</f>
        <v>148.45616052172596</v>
      </c>
      <c r="AU128">
        <f>[1]!cr("000300.SH",A128,26,"1",1)</f>
        <v>106.81853839945128</v>
      </c>
      <c r="AV128">
        <f>[1]!psy("000300.SH",A128,12,"6","1","1",1)</f>
        <v>66.666666666666657</v>
      </c>
      <c r="AW128">
        <f>[1]!vr("000300.SH",A128,26,1)</f>
        <v>1.1305175838027617</v>
      </c>
      <c r="AX128">
        <f>[1]!wad("000300.SH",A128,30,"1","1",1)</f>
        <v>11830.712000000003</v>
      </c>
      <c r="AY128">
        <f>[1]!mfi("000300.SH",A128,14,"1",1)</f>
        <v>55.333882836728279</v>
      </c>
      <c r="AZ128">
        <f>[1]!obv("000300.SH",A128,"1","1",1)</f>
        <v>32609817422.759998</v>
      </c>
      <c r="BA128">
        <f>[1]!pvt("000300.SH",A128,"1",1)</f>
        <v>46786657517.523109</v>
      </c>
      <c r="BB128">
        <f>[1]!sobv("000300.SH",A128,1)</f>
        <v>2379774193994</v>
      </c>
      <c r="BC128">
        <f>[1]!wvad("000300.SH",A128,24,"6","1","1",1)</f>
        <v>371445701.88220996</v>
      </c>
      <c r="BD128">
        <f>[1]!bbiboll("000300.SH",A128,10,"3","1","1",1)</f>
        <v>4900.5234687499997</v>
      </c>
      <c r="BE128">
        <f>[1]!boll("000300.SH",A128,26,"2",1,1,1)</f>
        <v>4767.9426153846152</v>
      </c>
      <c r="BF128">
        <f>[1]!cdp("000300.SH",A128,"1","1",1)</f>
        <v>4928.1314999999995</v>
      </c>
      <c r="BG128">
        <f>[1]!env("000300.SH",A128,"14","1","1",1)</f>
        <v>5132.8516285714295</v>
      </c>
      <c r="BH128">
        <f>[1]!mike("000300.SH",A128,12,"1","1",1)</f>
        <v>5055.3743333333332</v>
      </c>
      <c r="BI128">
        <f>[1]!volumeratio("000300.SH",A128,5,1)</f>
        <v>0</v>
      </c>
      <c r="BJ128">
        <f>[1]!vma("000300.SH",A128,5,1)</f>
        <v>484838517</v>
      </c>
      <c r="BK128">
        <f>[1]!vmacd("000300.SH",A128,"12","26",9,"1",1)</f>
        <v>18094901.527162705</v>
      </c>
      <c r="BL128">
        <f>[1]!vosc("000300.SH",A128,"12","26",1)</f>
        <v>-2.2322862410758759</v>
      </c>
      <c r="BM128">
        <f>[1]!tapi("000300.SH",A128,6,"1",1)</f>
        <v>137910550.24086332</v>
      </c>
      <c r="BN128">
        <f>[1]!vstd("000300.SH",A128,10,1)</f>
        <v>96313645.616948858</v>
      </c>
      <c r="BO128">
        <f>[1]!adtm("000300.SH",A128,23,"8","1","1",1)</f>
        <v>0.17474789926333298</v>
      </c>
      <c r="BP128">
        <f>[1]!mi("000300.SH",A128,12,"1","1",1)</f>
        <v>122.39300000000003</v>
      </c>
      <c r="BQ128">
        <f>[1]!s_techind_rc("000300.SH",A128,50,1)</f>
        <v>125.86478872507023</v>
      </c>
      <c r="BR128">
        <f>[1]!srmi("000300.SH",A128,9,"1",1)</f>
        <v>5.4885020726821672E-2</v>
      </c>
      <c r="BS128">
        <f>[1]!pwmi("000300.SH",A128,7,"1","1",1)</f>
        <v>0.8571428571428571</v>
      </c>
      <c r="BT128">
        <f>[1]!prdstrong("000300.SH",A128,20,"1","1",1)</f>
        <v>0</v>
      </c>
      <c r="BU128">
        <f>[1]!prdweak("000300.SH",A128,20,"1","1",1)</f>
        <v>0.21428571428571427</v>
      </c>
      <c r="BV128">
        <f>[1]!bottom("000300.SH",A128,125,"5","20","1","1",1)</f>
        <v>2.005226480836237</v>
      </c>
      <c r="BW128">
        <f>[1]!atr("000300.SH",A128,14,"1","3",3)</f>
        <v>781.25200000000041</v>
      </c>
      <c r="BX128">
        <f>[1]!std("000300.SH",A128,26,"1",1)</f>
        <v>2.2378067391710754</v>
      </c>
      <c r="BY128">
        <f>[1]!vhf("000300.SH",A128,28,"1",1)</f>
        <v>0.31890067654309318</v>
      </c>
      <c r="BZ128">
        <f>[1]!volati("000300.SH",A128,10,"1",1)</f>
        <v>72.7923583221163</v>
      </c>
      <c r="CA128" s="2">
        <f>[1]!s_mq_close("000300.SH",A128,3)</f>
        <v>4840.8289999999997</v>
      </c>
    </row>
    <row r="129" spans="1:79" x14ac:dyDescent="0.25">
      <c r="A129" s="1">
        <v>42185</v>
      </c>
      <c r="B129">
        <f>[1]!s_mq_open("000300.SH",A129,1)</f>
        <v>4862.7560000000003</v>
      </c>
      <c r="C129">
        <f>[1]!s_mq_close("000300.SH",A129,1)</f>
        <v>4472.9975999999997</v>
      </c>
      <c r="D129">
        <f>[1]!s_mq_high("000300.SH",A129,1)</f>
        <v>5380.4260000000004</v>
      </c>
      <c r="E129">
        <f>[1]!s_mq_low("000300.SH",A129,1)</f>
        <v>4000.9261000000001</v>
      </c>
      <c r="F129">
        <f t="shared" si="6"/>
        <v>1.1064560919774713</v>
      </c>
      <c r="G129">
        <f t="shared" si="7"/>
        <v>0.82276924854958788</v>
      </c>
      <c r="H129">
        <f t="shared" si="11"/>
        <v>0.91984825066279274</v>
      </c>
      <c r="I129">
        <f t="shared" si="11"/>
        <v>1.2028680721849707</v>
      </c>
      <c r="J129">
        <f t="shared" si="9"/>
        <v>0.89446193756061942</v>
      </c>
      <c r="K129">
        <f t="shared" si="10"/>
        <v>1.344795146303752</v>
      </c>
      <c r="L129">
        <f>[1]!s_mq_volume("000300.SH",A129,1)</f>
        <v>949809627500</v>
      </c>
      <c r="M129">
        <f>[1]!s_mq_amount("000300.SH",A129,1)</f>
        <v>14354494689537</v>
      </c>
      <c r="N129">
        <f>[1]!s_mq_pctchange("000016.SH",A129)</f>
        <v>-7.7557954240849769</v>
      </c>
      <c r="O129">
        <f>[1]!s_mq_pctchange("000906.SH",A129)</f>
        <v>-8.4893483164243939</v>
      </c>
      <c r="P129">
        <f>[1]!s_mq_pctchange("000905.SH",A129)</f>
        <v>-10.643536645748963</v>
      </c>
      <c r="Q129">
        <f>[1]!s_val_pe_ttm("000300.SH",A129)</f>
        <v>16.552299499511719</v>
      </c>
      <c r="R129">
        <f>[1]!s_val_pb_lf("000300.SH",A129)</f>
        <v>2.1756999492645264</v>
      </c>
      <c r="S129">
        <v>50.2</v>
      </c>
      <c r="T129">
        <v>6.8</v>
      </c>
      <c r="U129">
        <v>38.108800000000002</v>
      </c>
      <c r="V129">
        <v>-4.8135000000000003</v>
      </c>
      <c r="W129">
        <f>[1]!dmi("000300.SH",A129,14,6,1,3,2)</f>
        <v>28.780015219520049</v>
      </c>
      <c r="X129">
        <f>[1]!expma("000300.SH",A129,12,3,2)</f>
        <v>4599.2506610254741</v>
      </c>
      <c r="Y129">
        <f>[1]!ma("000300.SH",A129,5,3,1)</f>
        <v>4517.4765800000005</v>
      </c>
      <c r="Z129">
        <f>[1]!macd("000300.SH",A129,26,12,9,1,3,1)</f>
        <v>-121.65314500776913</v>
      </c>
      <c r="AA129">
        <f>[1]!bbi("000300.SH",A129,3,"6","12","24","1",1)</f>
        <v>4672.2878708333337</v>
      </c>
      <c r="AB129">
        <f>[1]!dma("000300.SH",A129,"10","50",10,"1","1",1)</f>
        <v>-138.10605599999872</v>
      </c>
      <c r="AC129">
        <f>[1]!mtm("000300.SH",A129,"6",6,"1","1",3)</f>
        <v>939.29259999999977</v>
      </c>
      <c r="AD129">
        <f>[1]!priceosc("000300.SH",A129,"26","12","1",1)</f>
        <v>-3.933296104938548</v>
      </c>
      <c r="AE129">
        <f>[1]!sar("000300.SH",A129,4,"2","20","1",1)</f>
        <v>4745.0351694797937</v>
      </c>
      <c r="AF129">
        <f>[1]!trix("000300.SH",A129,12,"20","1","1",1)</f>
        <v>-0.25758388652606234</v>
      </c>
      <c r="AG129">
        <f>[1]!s_techind_b3612("000300.SH",A129,1,1)</f>
        <v>-228.66528333333372</v>
      </c>
      <c r="AH129">
        <f>[1]!bias("000300.SH",A129,12,1,1)</f>
        <v>-6.975678161378676</v>
      </c>
      <c r="AI129">
        <f>[1]!kdj("000300.SH",A129,9,3,3,1,1,1)</f>
        <v>27.671510573536764</v>
      </c>
      <c r="AJ129">
        <f>[1]!slowkd("000300.SH",A129,9,"3","3","5","1","1",1)</f>
        <v>21.177647502307252</v>
      </c>
      <c r="AK129">
        <f>[1]!rsi("000300.SH",A129,6,1,1)</f>
        <v>38.483253372781419</v>
      </c>
      <c r="AL129">
        <f>[1]!cci("000300.SH",A129,14,"1",1)</f>
        <v>-118.6511066747577</v>
      </c>
      <c r="AM129">
        <f>[1]!dpo("000300.SH",A129,20,"6","1","1",1)</f>
        <v>-287.53810000000067</v>
      </c>
      <c r="AN129">
        <f>[1]!roc("000300.SH",A129,"12",6,"1","1",1)</f>
        <v>-15.708626443723755</v>
      </c>
      <c r="AO129">
        <f>[1]!vrsi("000300.SH",A129,6,1)</f>
        <v>100</v>
      </c>
      <c r="AP129">
        <f>[1]!si("000300.SH",A129,"1",1)</f>
        <v>1537.4964310060548</v>
      </c>
      <c r="AQ129">
        <f>[1]!srdm("000300.SH",A129,30,"1","1",1)</f>
        <v>-0.79228391845774826</v>
      </c>
      <c r="AR129">
        <f>[1]!vroc("000300.SH",A129,12,1)</f>
        <v>34.334238788110547</v>
      </c>
      <c r="AS129">
        <f>[1]!wr("000300.SH",A129,14,"1",1)</f>
        <v>65.640126835691177</v>
      </c>
      <c r="AT129">
        <f>[1]!arbr("000300.SH",A129,26,"1","1",1)</f>
        <v>95.293298679111999</v>
      </c>
      <c r="AU129">
        <f>[1]!cr("000300.SH",A129,26,"1",1)</f>
        <v>57.79583021082815</v>
      </c>
      <c r="AV129">
        <f>[1]!psy("000300.SH",A129,12,"6","1","1",1)</f>
        <v>41.666666666666671</v>
      </c>
      <c r="AW129">
        <f>[1]!vr("000300.SH",A129,26,1)</f>
        <v>1.1283588783936078</v>
      </c>
      <c r="AX129">
        <f>[1]!wad("000300.SH",A129,30,"1","1",1)</f>
        <v>12109.659300000003</v>
      </c>
      <c r="AY129">
        <f>[1]!mfi("000300.SH",A129,14,"1",1)</f>
        <v>52.049989297036767</v>
      </c>
      <c r="AZ129">
        <f>[1]!obv("000300.SH",A129,"1","1",1)</f>
        <v>32412813463.759998</v>
      </c>
      <c r="BA129">
        <f>[1]!pvt("000300.SH",A129,"1",1)</f>
        <v>44931545603.77829</v>
      </c>
      <c r="BB129">
        <f>[1]!sobv("000300.SH",A129,1)</f>
        <v>2417782445094</v>
      </c>
      <c r="BC129">
        <f>[1]!wvad("000300.SH",A129,24,"6","1","1",1)</f>
        <v>-1230442617.7387519</v>
      </c>
      <c r="BD129">
        <f>[1]!bbiboll("000300.SH",A129,10,"3","1","1",1)</f>
        <v>4672.2878708333337</v>
      </c>
      <c r="BE129">
        <f>[1]!boll("000300.SH",A129,26,"2",1,1,1)</f>
        <v>4997.5466076923067</v>
      </c>
      <c r="BF129">
        <f>[1]!cdp("000300.SH",A129,"1","1",1)</f>
        <v>4208.7973000000002</v>
      </c>
      <c r="BG129">
        <f>[1]!env("000300.SH",A129,"14","1","1",1)</f>
        <v>5172.5508848571426</v>
      </c>
      <c r="BH129">
        <f>[1]!mike("000300.SH",A129,12,"1","1",1)</f>
        <v>4642.2589666666663</v>
      </c>
      <c r="BI129">
        <f>[1]!volumeratio("000300.SH",A129,5,1)</f>
        <v>1.1880209514863209</v>
      </c>
      <c r="BJ129">
        <f>[1]!vma("000300.SH",A129,5,1)</f>
        <v>476024451.39999998</v>
      </c>
      <c r="BK129">
        <f>[1]!vmacd("000300.SH",A129,"12","26",9,"1",1)</f>
        <v>11209857.365481263</v>
      </c>
      <c r="BL129">
        <f>[1]!vosc("000300.SH",A129,"12","26",1)</f>
        <v>-6.1787578557621838</v>
      </c>
      <c r="BM129">
        <f>[1]!tapi("000300.SH",A129,6,"1",1)</f>
        <v>167409089.69394365</v>
      </c>
      <c r="BN129">
        <f>[1]!vstd("000300.SH",A129,10,1)</f>
        <v>61622240.967751838</v>
      </c>
      <c r="BO129">
        <f>[1]!adtm("000300.SH",A129,23,"8","1","1",1)</f>
        <v>-0.47727504396493736</v>
      </c>
      <c r="BP129">
        <f>[1]!mi("000300.SH",A129,12,"1","1",1)</f>
        <v>-833.59240000000045</v>
      </c>
      <c r="BQ129">
        <f>[1]!s_techind_rc("000300.SH",A129,50,1)</f>
        <v>97.320827756184741</v>
      </c>
      <c r="BR129">
        <f>[1]!srmi("000300.SH",A129,9,"1",1)</f>
        <v>-0.11684985049422882</v>
      </c>
      <c r="BS129">
        <f>[1]!pwmi("000300.SH",A129,7,"1","1",1)</f>
        <v>1</v>
      </c>
      <c r="BT129">
        <f>[1]!prdstrong("000300.SH",A129,20,"1","1",1)</f>
        <v>0</v>
      </c>
      <c r="BU129">
        <f>[1]!prdweak("000300.SH",A129,20,"1","1",1)</f>
        <v>9.0909090909090912E-2</v>
      </c>
      <c r="BV129">
        <f>[1]!bottom("000300.SH",A129,125,"5","20","1","1",1)</f>
        <v>1.5620748299319729</v>
      </c>
      <c r="BW129">
        <f>[1]!atr("000300.SH",A129,14,"1","3",3)</f>
        <v>1379.4999000000003</v>
      </c>
      <c r="BX129">
        <f>[1]!std("000300.SH",A129,26,"1",1)</f>
        <v>3.4748635621313699</v>
      </c>
      <c r="BY129">
        <f>[1]!vhf("000300.SH",A129,28,"1",1)</f>
        <v>0.33204991629628022</v>
      </c>
      <c r="BZ129">
        <f>[1]!volati("000300.SH",A129,10,"1",1)</f>
        <v>114.46430392623392</v>
      </c>
      <c r="CA129" s="2">
        <f>[1]!s_mq_close("000300.SH",A129,3)</f>
        <v>4472.9975999999997</v>
      </c>
    </row>
    <row r="130" spans="1:79" x14ac:dyDescent="0.25">
      <c r="A130" s="1">
        <v>42216</v>
      </c>
      <c r="B130">
        <f>[1]!s_mq_open("000300.SH",A130,1)</f>
        <v>4408.9843000000001</v>
      </c>
      <c r="C130">
        <f>[1]!s_mq_close("000300.SH",A130,1)</f>
        <v>3816.6993000000002</v>
      </c>
      <c r="D130">
        <f>[1]!s_mq_high("000300.SH",A130,1)</f>
        <v>4526.1270999999997</v>
      </c>
      <c r="E130">
        <f>[1]!s_mq_low("000300.SH",A130,1)</f>
        <v>3537.826</v>
      </c>
      <c r="F130">
        <f t="shared" si="6"/>
        <v>1.0265691125277991</v>
      </c>
      <c r="G130">
        <f t="shared" si="7"/>
        <v>0.80241292762144789</v>
      </c>
      <c r="H130">
        <f t="shared" si="11"/>
        <v>0.86566407142797042</v>
      </c>
      <c r="I130">
        <f t="shared" si="11"/>
        <v>1.1858746902067971</v>
      </c>
      <c r="J130">
        <f t="shared" si="9"/>
        <v>0.92693338456084284</v>
      </c>
      <c r="K130">
        <f t="shared" si="10"/>
        <v>1.2793526589493094</v>
      </c>
      <c r="L130">
        <f>[1]!s_mq_volume("000300.SH",A130,1)</f>
        <v>952770408900</v>
      </c>
      <c r="M130">
        <f>[1]!s_mq_amount("000300.SH",A130,1)</f>
        <v>12166460560816</v>
      </c>
      <c r="N130">
        <f>[1]!s_mq_pctchange("000016.SH",A130)</f>
        <v>-14.243261200519729</v>
      </c>
      <c r="O130">
        <f>[1]!s_mq_pctchange("000906.SH",A130)</f>
        <v>-14.247898845429374</v>
      </c>
      <c r="P130">
        <f>[1]!s_mq_pctchange("000905.SH",A130)</f>
        <v>-13.237780439797342</v>
      </c>
      <c r="Q130">
        <f>[1]!s_val_pe_ttm("000300.SH",A130)</f>
        <v>14.149800300598145</v>
      </c>
      <c r="R130">
        <f>[1]!s_val_pb_lf("000300.SH",A130)</f>
        <v>1.923799991607666</v>
      </c>
      <c r="S130">
        <v>50</v>
      </c>
      <c r="T130">
        <v>6</v>
      </c>
      <c r="U130">
        <v>38.472000000000001</v>
      </c>
      <c r="V130">
        <v>-5.3692000000000002</v>
      </c>
      <c r="W130">
        <f>[1]!dmi("000300.SH",A130,14,6,1,3,2)</f>
        <v>12.129281488980929</v>
      </c>
      <c r="X130">
        <f>[1]!expma("000300.SH",A130,12,3,2)</f>
        <v>4282.2551961748841</v>
      </c>
      <c r="Y130">
        <f>[1]!ma("000300.SH",A130,5,3,1)</f>
        <v>3838.4628400000001</v>
      </c>
      <c r="Z130">
        <f>[1]!macd("000300.SH",A130,26,12,9,1,3,1)</f>
        <v>-162.9123861243861</v>
      </c>
      <c r="AA130">
        <f>[1]!bbi("000300.SH",A130,3,"6","12","24","1",1)</f>
        <v>3951.4040041666672</v>
      </c>
      <c r="AB130">
        <f>[1]!dma("000300.SH",A130,"10","50",10,"1","1",1)</f>
        <v>-535.10212399999955</v>
      </c>
      <c r="AC130">
        <f>[1]!mtm("000300.SH",A130,"6",6,"1","1",3)</f>
        <v>382.30930000000035</v>
      </c>
      <c r="AD130">
        <f>[1]!priceosc("000300.SH",A130,"26","12","1",1)</f>
        <v>-0.80167688157881023</v>
      </c>
      <c r="AE130">
        <f>[1]!sar("000300.SH",A130,4,"2","20","1",1)</f>
        <v>4213.6286216453118</v>
      </c>
      <c r="AF130">
        <f>[1]!trix("000300.SH",A130,12,"20","1","1",1)</f>
        <v>-0.53764516266947782</v>
      </c>
      <c r="AG130">
        <f>[1]!s_techind_b3612("000300.SH",A130,1,1)</f>
        <v>-40.602083333333212</v>
      </c>
      <c r="AH130">
        <f>[1]!bias("000300.SH",A130,12,1,1)</f>
        <v>-5.0808963837293453</v>
      </c>
      <c r="AI130">
        <f>[1]!kdj("000300.SH",A130,9,3,3,1,1,1)</f>
        <v>35.273119577894242</v>
      </c>
      <c r="AJ130">
        <f>[1]!slowkd("000300.SH",A130,9,"3","3","5","1","1",1)</f>
        <v>30.473288716539116</v>
      </c>
      <c r="AK130">
        <f>[1]!rsi("000300.SH",A130,6,1,1)</f>
        <v>34.248988639462539</v>
      </c>
      <c r="AL130">
        <f>[1]!cci("000300.SH",A130,14,"1",1)</f>
        <v>-103.77346720468307</v>
      </c>
      <c r="AM130">
        <f>[1]!dpo("000300.SH",A130,20,"6","1","1",1)</f>
        <v>-206.45266363636347</v>
      </c>
      <c r="AN130">
        <f>[1]!roc("000300.SH",A130,"12",6,"1","1",1)</f>
        <v>-3.782917462709154</v>
      </c>
      <c r="AO130">
        <f>[1]!vrsi("000300.SH",A130,6,1)</f>
        <v>22.952153227417785</v>
      </c>
      <c r="AP130">
        <f>[1]!si("000300.SH",A130,"1",1)</f>
        <v>-848.91524420370069</v>
      </c>
      <c r="AQ130">
        <f>[1]!srdm("000300.SH",A130,30,"1","1",1)</f>
        <v>-0.47653030028721605</v>
      </c>
      <c r="AR130">
        <f>[1]!vroc("000300.SH",A130,12,1)</f>
        <v>-47.298634552894427</v>
      </c>
      <c r="AS130">
        <f>[1]!wr("000300.SH",A130,14,"1",1)</f>
        <v>71.843211599392632</v>
      </c>
      <c r="AT130">
        <f>[1]!arbr("000300.SH",A130,26,"1","1",1)</f>
        <v>161.73449919292068</v>
      </c>
      <c r="AU130">
        <f>[1]!cr("000300.SH",A130,26,"1",1)</f>
        <v>53.371026598724633</v>
      </c>
      <c r="AV130">
        <f>[1]!psy("000300.SH",A130,12,"6","1","1",1)</f>
        <v>58.333333333333336</v>
      </c>
      <c r="AW130">
        <f>[1]!vr("000300.SH",A130,26,1)</f>
        <v>1.2766662564915225</v>
      </c>
      <c r="AX130">
        <f>[1]!wad("000300.SH",A130,30,"1","1",1)</f>
        <v>11627.472399999999</v>
      </c>
      <c r="AY130">
        <f>[1]!mfi("000300.SH",A130,14,"1",1)</f>
        <v>45.190693759804383</v>
      </c>
      <c r="AZ130">
        <f>[1]!obv("000300.SH",A130,"1","1",1)</f>
        <v>31567644158.759998</v>
      </c>
      <c r="BA130">
        <f>[1]!pvt("000300.SH",A130,"1",1)</f>
        <v>38889077010.712822</v>
      </c>
      <c r="BB130">
        <f>[1]!sobv("000300.SH",A130,1)</f>
        <v>2596311671994</v>
      </c>
      <c r="BC130">
        <f>[1]!wvad("000300.SH",A130,24,"6","1","1",1)</f>
        <v>580378947.62152052</v>
      </c>
      <c r="BD130">
        <f>[1]!bbiboll("000300.SH",A130,10,"3","1","1",1)</f>
        <v>3951.4040041666672</v>
      </c>
      <c r="BE130">
        <f>[1]!boll("000300.SH",A130,26,"2",1,1,1)</f>
        <v>4053.2377038461541</v>
      </c>
      <c r="BF130">
        <f>[1]!cdp("000300.SH",A130,"1","1",1)</f>
        <v>3850.5598749999999</v>
      </c>
      <c r="BG130">
        <f>[1]!env("000300.SH",A130,"14","1","1",1)</f>
        <v>4265.0564617142854</v>
      </c>
      <c r="BH130">
        <f>[1]!mike("000300.SH",A130,12,"1","1",1)</f>
        <v>3998.1198666666669</v>
      </c>
      <c r="BI130">
        <f>[1]!volumeratio("000300.SH",A130,5,1)</f>
        <v>0.65825104340582563</v>
      </c>
      <c r="BJ130">
        <f>[1]!vma("000300.SH",A130,5,1)</f>
        <v>303896000.80000001</v>
      </c>
      <c r="BK130">
        <f>[1]!vmacd("000300.SH",A130,"12","26",9,"1",1)</f>
        <v>-48330899.186559178</v>
      </c>
      <c r="BL130">
        <f>[1]!vosc("000300.SH",A130,"12","26",1)</f>
        <v>-29.910390106151073</v>
      </c>
      <c r="BM130">
        <f>[1]!tapi("000300.SH",A130,6,"1",1)</f>
        <v>81696223.03427963</v>
      </c>
      <c r="BN130">
        <f>[1]!vstd("000300.SH",A130,10,1)</f>
        <v>54702650.51159475</v>
      </c>
      <c r="BO130">
        <f>[1]!adtm("000300.SH",A130,23,"8","1","1",1)</f>
        <v>0.20655738359848486</v>
      </c>
      <c r="BP130">
        <f>[1]!mi("000300.SH",A130,12,"1","1",1)</f>
        <v>-150.05919999999969</v>
      </c>
      <c r="BQ130">
        <f>[1]!s_techind_rc("000300.SH",A130,50,1)</f>
        <v>78.841524932162457</v>
      </c>
      <c r="BR130">
        <f>[1]!srmi("000300.SH",A130,9,"1",1)</f>
        <v>-8.2659161681021887E-2</v>
      </c>
      <c r="BS130">
        <f>[1]!pwmi("000300.SH",A130,7,"1","1",1)</f>
        <v>1</v>
      </c>
      <c r="BT130">
        <f>[1]!prdstrong("000300.SH",A130,20,"1","1",1)</f>
        <v>0</v>
      </c>
      <c r="BU130">
        <f>[1]!prdweak("000300.SH",A130,20,"1","1",1)</f>
        <v>0</v>
      </c>
      <c r="BV130">
        <f>[1]!bottom("000300.SH",A130,125,"5","20","1","1",1)</f>
        <v>1.3588265333548351</v>
      </c>
      <c r="BW130">
        <f>[1]!atr("000300.SH",A130,14,"1","3",3)</f>
        <v>988.30109999999968</v>
      </c>
      <c r="BX130">
        <f>[1]!std("000300.SH",A130,26,"1",1)</f>
        <v>4.1790120365353074</v>
      </c>
      <c r="BY130">
        <f>[1]!vhf("000300.SH",A130,28,"1",1)</f>
        <v>0.31448665289968281</v>
      </c>
      <c r="BZ130">
        <f>[1]!volati("000300.SH",A130,10,"1",1)</f>
        <v>-25.812682679130067</v>
      </c>
      <c r="CA130" s="2">
        <f>[1]!s_mq_close("000300.SH",A130,3)</f>
        <v>3816.6993000000002</v>
      </c>
    </row>
    <row r="131" spans="1:79" x14ac:dyDescent="0.25">
      <c r="A131" s="1">
        <v>42247</v>
      </c>
      <c r="B131">
        <f>[1]!s_mq_open("000300.SH",A131,1)</f>
        <v>3766.0718999999999</v>
      </c>
      <c r="C131">
        <f>[1]!s_mq_close("000300.SH",A131,1)</f>
        <v>3366.5358999999999</v>
      </c>
      <c r="D131">
        <f>[1]!s_mq_high("000300.SH",A131,1)</f>
        <v>4113.1584999999995</v>
      </c>
      <c r="E131">
        <f>[1]!s_mq_low("000300.SH",A131,1)</f>
        <v>2952.0082000000002</v>
      </c>
      <c r="F131">
        <f t="shared" si="6"/>
        <v>1.0921614374914084</v>
      </c>
      <c r="G131">
        <f t="shared" si="7"/>
        <v>0.7838427620035614</v>
      </c>
      <c r="H131">
        <f t="shared" si="11"/>
        <v>0.89391174395794193</v>
      </c>
      <c r="I131">
        <f t="shared" si="11"/>
        <v>1.2217777033062382</v>
      </c>
      <c r="J131">
        <f t="shared" si="9"/>
        <v>0.87686817776100368</v>
      </c>
      <c r="K131">
        <f t="shared" si="10"/>
        <v>1.393342504942906</v>
      </c>
      <c r="L131">
        <f>[1]!s_mq_volume("000300.SH",A131,1)</f>
        <v>534020185900</v>
      </c>
      <c r="M131">
        <f>[1]!s_mq_amount("000300.SH",A131,1)</f>
        <v>6542992652257</v>
      </c>
      <c r="N131">
        <f>[1]!s_mq_pctchange("000016.SH",A131)</f>
        <v>-10.18971696422466</v>
      </c>
      <c r="O131">
        <f>[1]!s_mq_pctchange("000906.SH",A131)</f>
        <v>-12.699464464917543</v>
      </c>
      <c r="P131">
        <f>[1]!s_mq_pctchange("000905.SH",A131)</f>
        <v>-14.827735016657307</v>
      </c>
      <c r="Q131">
        <f>[1]!s_val_pe_ttm("000300.SH",A131)</f>
        <v>12.098099708557129</v>
      </c>
      <c r="R131">
        <f>[1]!s_val_pb_lf("000300.SH",A131)</f>
        <v>1.6200000047683716</v>
      </c>
      <c r="S131">
        <v>49.7</v>
      </c>
      <c r="T131">
        <v>6.1</v>
      </c>
      <c r="U131">
        <v>39.465899999999998</v>
      </c>
      <c r="V131">
        <v>-5.9226999999999999</v>
      </c>
      <c r="W131">
        <f>[1]!dmi("000300.SH",A131,14,6,1,3,2)</f>
        <v>6.0676172317481241</v>
      </c>
      <c r="X131">
        <f>[1]!expma("000300.SH",A131,12,3,2)</f>
        <v>3893.6573792804097</v>
      </c>
      <c r="Y131">
        <f>[1]!ma("000300.SH",A131,5,3,1)</f>
        <v>3196.6156599999995</v>
      </c>
      <c r="Z131">
        <f>[1]!macd("000300.SH",A131,26,12,9,1,3,1)</f>
        <v>-226.36199392634171</v>
      </c>
      <c r="AA131">
        <f>[1]!bbi("000300.SH",A131,3,"6","12","24","1",1)</f>
        <v>3447.4584895833332</v>
      </c>
      <c r="AB131">
        <f>[1]!dma("000300.SH",A131,"10","50",10,"1","1",1)</f>
        <v>-524.98867600000085</v>
      </c>
      <c r="AC131">
        <f>[1]!mtm("000300.SH",A131,"6",6,"1","1",3)</f>
        <v>-206.30709999999999</v>
      </c>
      <c r="AD131">
        <f>[1]!priceosc("000300.SH",A131,"26","12","1",1)</f>
        <v>-5.7231895703529849</v>
      </c>
      <c r="AE131">
        <f>[1]!sar("000300.SH",A131,4,"2","20","1",1)</f>
        <v>3436.7810762498616</v>
      </c>
      <c r="AF131">
        <f>[1]!trix("000300.SH",A131,12,"20","1","1",1)</f>
        <v>-0.7908247486730885</v>
      </c>
      <c r="AG131">
        <f>[1]!s_techind_b3612("000300.SH",A131,1,1)</f>
        <v>95.051150000000234</v>
      </c>
      <c r="AH131">
        <f>[1]!bias("000300.SH",A131,12,1,1)</f>
        <v>-4.8834623643992865</v>
      </c>
      <c r="AI131">
        <f>[1]!kdj("000300.SH",A131,9,3,3,1,1,1)</f>
        <v>28.868675825915194</v>
      </c>
      <c r="AJ131">
        <f>[1]!slowkd("000300.SH",A131,9,"3","3","5","1","1",1)</f>
        <v>21.392283935132337</v>
      </c>
      <c r="AK131">
        <f>[1]!rsi("000300.SH",A131,6,1,1)</f>
        <v>43.006872160361446</v>
      </c>
      <c r="AL131">
        <f>[1]!cci("000300.SH",A131,14,"1",1)</f>
        <v>-57.720860359515157</v>
      </c>
      <c r="AM131">
        <f>[1]!dpo("000300.SH",A131,20,"6","1","1",1)</f>
        <v>-124.28431818181843</v>
      </c>
      <c r="AN131">
        <f>[1]!roc("000300.SH",A131,"12",6,"1","1",1)</f>
        <v>-17.395007634715377</v>
      </c>
      <c r="AO131">
        <f>[1]!vrsi("000300.SH",A131,6,1)</f>
        <v>67.038890046026239</v>
      </c>
      <c r="AP131">
        <f>[1]!si("000300.SH",A131,"1",1)</f>
        <v>1944.1260953080553</v>
      </c>
      <c r="AQ131">
        <f>[1]!srdm("000300.SH",A131,30,"1","1",1)</f>
        <v>-0.70723962422427156</v>
      </c>
      <c r="AR131">
        <f>[1]!vroc("000300.SH",A131,12,1)</f>
        <v>15.406806720322441</v>
      </c>
      <c r="AS131">
        <f>[1]!wr("000300.SH",A131,14,"1",1)</f>
        <v>64.300254669873496</v>
      </c>
      <c r="AT131">
        <f>[1]!arbr("000300.SH",A131,26,"1","1",1)</f>
        <v>197.69316591857077</v>
      </c>
      <c r="AU131">
        <f>[1]!cr("000300.SH",A131,26,"1",1)</f>
        <v>39.008521463092016</v>
      </c>
      <c r="AV131">
        <f>[1]!psy("000300.SH",A131,12,"6","1","1",1)</f>
        <v>50</v>
      </c>
      <c r="AW131">
        <f>[1]!vr("000300.SH",A131,26,1)</f>
        <v>1.1058215725293288</v>
      </c>
      <c r="AX131">
        <f>[1]!wad("000300.SH",A131,30,"1","1",1)</f>
        <v>11399.537799999995</v>
      </c>
      <c r="AY131">
        <f>[1]!mfi("000300.SH",A131,14,"1",1)</f>
        <v>52.085894053598736</v>
      </c>
      <c r="AZ131">
        <f>[1]!obv("000300.SH",A131,"1","1",1)</f>
        <v>31371525287.759998</v>
      </c>
      <c r="BA131">
        <f>[1]!pvt("000300.SH",A131,"1",1)</f>
        <v>36247382601.137596</v>
      </c>
      <c r="BB131">
        <f>[1]!sobv("000300.SH",A131,1)</f>
        <v>2606155523694</v>
      </c>
      <c r="BC131">
        <f>[1]!wvad("000300.SH",A131,24,"6","1","1",1)</f>
        <v>427824569.49259973</v>
      </c>
      <c r="BD131">
        <f>[1]!bbiboll("000300.SH",A131,10,"3","1","1",1)</f>
        <v>3447.4584895833332</v>
      </c>
      <c r="BE131">
        <f>[1]!boll("000300.SH",A131,26,"2",1,1,1)</f>
        <v>3741.9456384615387</v>
      </c>
      <c r="BF131">
        <f>[1]!cdp("000300.SH",A131,"1","1",1)</f>
        <v>3315.3595500000001</v>
      </c>
      <c r="BG131">
        <f>[1]!env("000300.SH",A131,"14","1","1",1)</f>
        <v>3828.4286211428571</v>
      </c>
      <c r="BH131">
        <f>[1]!mike("000300.SH",A131,12,"1","1",1)</f>
        <v>3674.8926666666666</v>
      </c>
      <c r="BI131">
        <f>[1]!volumeratio("000300.SH",A131,5,1)</f>
        <v>0.99621072767977681</v>
      </c>
      <c r="BJ131">
        <f>[1]!vma("000300.SH",A131,5,1)</f>
        <v>286279137.60000002</v>
      </c>
      <c r="BK131">
        <f>[1]!vmacd("000300.SH",A131,"12","26",9,"1",1)</f>
        <v>-14239070.77918232</v>
      </c>
      <c r="BL131">
        <f>[1]!vosc("000300.SH",A131,"12","26",1)</f>
        <v>1.562168158154686</v>
      </c>
      <c r="BM131">
        <f>[1]!tapi("000300.SH",A131,6,"1",1)</f>
        <v>95637017.427558556</v>
      </c>
      <c r="BN131">
        <f>[1]!vstd("000300.SH",A131,10,1)</f>
        <v>35326634.507411674</v>
      </c>
      <c r="BO131">
        <f>[1]!adtm("000300.SH",A131,23,"8","1","1",1)</f>
        <v>0.40334498543355984</v>
      </c>
      <c r="BP131">
        <f>[1]!mi("000300.SH",A131,12,"1","1",1)</f>
        <v>-708.92710000000034</v>
      </c>
      <c r="BQ131">
        <f>[1]!s_techind_rc("000300.SH",A131,50,1)</f>
        <v>72.600784244005737</v>
      </c>
      <c r="BR131">
        <f>[1]!srmi("000300.SH",A131,9,"1",1)</f>
        <v>-0.11995473324417179</v>
      </c>
      <c r="BS131">
        <f>[1]!pwmi("000300.SH",A131,7,"1","1",1)</f>
        <v>1</v>
      </c>
      <c r="BT131">
        <f>[1]!prdstrong("000300.SH",A131,20,"1","1",1)</f>
        <v>0</v>
      </c>
      <c r="BU131">
        <f>[1]!prdweak("000300.SH",A131,20,"1","1",1)</f>
        <v>9.0909090909090912E-2</v>
      </c>
      <c r="BV131">
        <f>[1]!bottom("000300.SH",A131,125,"5","20","1","1",1)</f>
        <v>1.2564935064935066</v>
      </c>
      <c r="BW131">
        <f>[1]!atr("000300.SH",A131,14,"1","3",3)</f>
        <v>1161.1502999999993</v>
      </c>
      <c r="BX131">
        <f>[1]!std("000300.SH",A131,26,"1",1)</f>
        <v>3.865523620542807</v>
      </c>
      <c r="BY131">
        <f>[1]!vhf("000300.SH",A131,28,"1",1)</f>
        <v>0.41992272420734039</v>
      </c>
      <c r="BZ131">
        <f>[1]!volati("000300.SH",A131,10,"1",1)</f>
        <v>75.729742760557244</v>
      </c>
      <c r="CA131" s="2">
        <f>[1]!s_mq_close("000300.SH",A131,3)</f>
        <v>3366.5358999999999</v>
      </c>
    </row>
    <row r="132" spans="1:79" x14ac:dyDescent="0.25">
      <c r="A132" s="1">
        <v>42277</v>
      </c>
      <c r="B132">
        <f>[1]!s_mq_open("000300.SH",A132,1)</f>
        <v>3296.5288999999998</v>
      </c>
      <c r="C132">
        <f>[1]!s_mq_close("000300.SH",A132,1)</f>
        <v>3202.9475000000002</v>
      </c>
      <c r="D132">
        <f>[1]!s_mq_high("000300.SH",A132,1)</f>
        <v>3426.6509000000001</v>
      </c>
      <c r="E132">
        <f>[1]!s_mq_low("000300.SH",A132,1)</f>
        <v>3131.3703</v>
      </c>
      <c r="F132">
        <f t="shared" ref="F132:F180" si="12">D132/B132</f>
        <v>1.0394724281046044</v>
      </c>
      <c r="G132">
        <f t="shared" ref="G132:G180" si="13">E132/B132</f>
        <v>0.94989924098648137</v>
      </c>
      <c r="H132">
        <f t="shared" ref="H132:I163" si="14">C132/B132</f>
        <v>0.97161214027275788</v>
      </c>
      <c r="I132">
        <f t="shared" si="14"/>
        <v>1.0698429805671181</v>
      </c>
      <c r="J132">
        <f t="shared" ref="J132:J180" si="15">E132/C132</f>
        <v>0.97765270895011547</v>
      </c>
      <c r="K132">
        <f t="shared" ref="K132:K180" si="16">D132/E132</f>
        <v>1.0942975667872943</v>
      </c>
      <c r="L132">
        <f>[1]!s_mq_volume("000300.SH",A132,1)</f>
        <v>317354020800</v>
      </c>
      <c r="M132">
        <f>[1]!s_mq_amount("000300.SH",A132,1)</f>
        <v>3493767794350</v>
      </c>
      <c r="N132">
        <f>[1]!s_mq_pctchange("000016.SH",A132)</f>
        <v>-2.9102126733026368</v>
      </c>
      <c r="O132">
        <f>[1]!s_mq_pctchange("000906.SH",A132)</f>
        <v>-5.46901879283398</v>
      </c>
      <c r="P132">
        <f>[1]!s_mq_pctchange("000905.SH",A132)</f>
        <v>-6.952796818178852</v>
      </c>
      <c r="Q132">
        <f>[1]!s_val_pe_ttm("000300.SH",A132)</f>
        <v>11.59630012512207</v>
      </c>
      <c r="R132">
        <f>[1]!s_val_pb_lf("000300.SH",A132)</f>
        <v>1.5542999505996704</v>
      </c>
      <c r="S132">
        <v>49.8</v>
      </c>
      <c r="T132">
        <v>5.7</v>
      </c>
      <c r="U132">
        <v>41.0244</v>
      </c>
      <c r="V132">
        <v>-5.9450000000000003</v>
      </c>
      <c r="W132">
        <f>[1]!dmi("000300.SH",A132,14,6,1,3,2)</f>
        <v>5.2800564935030065</v>
      </c>
      <c r="X132">
        <f>[1]!expma("000300.SH",A132,12,3,2)</f>
        <v>3579.5076419899592</v>
      </c>
      <c r="Y132">
        <f>[1]!ma("000300.SH",A132,5,3,1)</f>
        <v>3228.3009599999996</v>
      </c>
      <c r="Z132">
        <f>[1]!macd("000300.SH",A132,26,12,9,1,3,1)</f>
        <v>-102.14992506142335</v>
      </c>
      <c r="AA132">
        <f>[1]!bbi("000300.SH",A132,3,"6","12","24","1",1)</f>
        <v>3242.2604927083335</v>
      </c>
      <c r="AB132">
        <f>[1]!dma("000300.SH",A132,"10","50",10,"1","1",1)</f>
        <v>-340.79204399999935</v>
      </c>
      <c r="AC132">
        <f>[1]!mtm("000300.SH",A132,"6",6,"1","1",3)</f>
        <v>-848.25649999999996</v>
      </c>
      <c r="AD132">
        <f>[1]!priceosc("000300.SH",A132,"26","12","1",1)</f>
        <v>-0.53772985630959425</v>
      </c>
      <c r="AE132">
        <f>[1]!sar("000300.SH",A132,4,"2","20","1",1)</f>
        <v>3314.1352636972865</v>
      </c>
      <c r="AF132">
        <f>[1]!trix("000300.SH",A132,12,"20","1","1",1)</f>
        <v>-0.40895491226058384</v>
      </c>
      <c r="AG132">
        <f>[1]!s_techind_b3612("000300.SH",A132,1,1)</f>
        <v>-25.903949999999895</v>
      </c>
      <c r="AH132">
        <f>[1]!bias("000300.SH",A132,12,1,1)</f>
        <v>-1.451713941778616</v>
      </c>
      <c r="AI132">
        <f>[1]!kdj("000300.SH",A132,9,3,3,1,1,1)</f>
        <v>31.583730081103827</v>
      </c>
      <c r="AJ132">
        <f>[1]!slowkd("000300.SH",A132,9,"3","3","5","1","1",1)</f>
        <v>36.186188132365295</v>
      </c>
      <c r="AK132">
        <f>[1]!rsi("000300.SH",A132,6,1,1)</f>
        <v>39.660207274753176</v>
      </c>
      <c r="AL132">
        <f>[1]!cci("000300.SH",A132,14,"1",1)</f>
        <v>-93.365085505397886</v>
      </c>
      <c r="AM132">
        <f>[1]!dpo("000300.SH",A132,20,"6","1","1",1)</f>
        <v>-56.082427272727273</v>
      </c>
      <c r="AN132">
        <f>[1]!roc("000300.SH",A132,"12",6,"1","1",1)</f>
        <v>-2.3828424808428048</v>
      </c>
      <c r="AO132">
        <f>[1]!vrsi("000300.SH",A132,6,1)</f>
        <v>24.436262200919888</v>
      </c>
      <c r="AP132">
        <f>[1]!si("000300.SH",A132,"1",1)</f>
        <v>95.998017089204595</v>
      </c>
      <c r="AQ132">
        <f>[1]!srdm("000300.SH",A132,30,"1","1",1)</f>
        <v>-8.8031306536169862E-2</v>
      </c>
      <c r="AR132">
        <f>[1]!vroc("000300.SH",A132,12,1)</f>
        <v>-61.763652235374252</v>
      </c>
      <c r="AS132">
        <f>[1]!wr("000300.SH",A132,14,"1",1)</f>
        <v>71.569667564996436</v>
      </c>
      <c r="AT132">
        <f>[1]!arbr("000300.SH",A132,26,"1","1",1)</f>
        <v>240.55345815091394</v>
      </c>
      <c r="AU132">
        <f>[1]!cr("000300.SH",A132,26,"1",1)</f>
        <v>52.708224823950609</v>
      </c>
      <c r="AV132">
        <f>[1]!psy("000300.SH",A132,12,"6","1","1",1)</f>
        <v>66.666666666666657</v>
      </c>
      <c r="AW132">
        <f>[1]!vr("000300.SH",A132,26,1)</f>
        <v>1.303908885161924</v>
      </c>
      <c r="AX132">
        <f>[1]!wad("000300.SH",A132,30,"1","1",1)</f>
        <v>11430.622699999993</v>
      </c>
      <c r="AY132">
        <f>[1]!mfi("000300.SH",A132,14,"1",1)</f>
        <v>58.015287338864624</v>
      </c>
      <c r="AZ132">
        <f>[1]!obv("000300.SH",A132,"1","1",1)</f>
        <v>31224526373.759998</v>
      </c>
      <c r="BA132">
        <f>[1]!pvt("000300.SH",A132,"1",1)</f>
        <v>35516723405.070282</v>
      </c>
      <c r="BB132">
        <f>[1]!sobv("000300.SH",A132,1)</f>
        <v>2669543235894</v>
      </c>
      <c r="BC132">
        <f>[1]!wvad("000300.SH",A132,24,"6","1","1",1)</f>
        <v>937456799.07017887</v>
      </c>
      <c r="BD132">
        <f>[1]!bbiboll("000300.SH",A132,10,"3","1","1",1)</f>
        <v>3242.2604927083335</v>
      </c>
      <c r="BE132">
        <f>[1]!boll("000300.SH",A132,26,"2",1,1,1)</f>
        <v>3267.6070115384614</v>
      </c>
      <c r="BF132">
        <f>[1]!cdp("000300.SH",A132,"1","1",1)</f>
        <v>3181.2918</v>
      </c>
      <c r="BG132">
        <f>[1]!env("000300.SH",A132,"14","1","1",1)</f>
        <v>3454.8338168571431</v>
      </c>
      <c r="BH132">
        <f>[1]!mike("000300.SH",A132,12,"1","1",1)</f>
        <v>3277.7111</v>
      </c>
      <c r="BI132">
        <f>[1]!volumeratio("000300.SH",A132,5,1)</f>
        <v>0.7732644746111782</v>
      </c>
      <c r="BJ132">
        <f>[1]!vma("000300.SH",A132,5,1)</f>
        <v>92671993.200000003</v>
      </c>
      <c r="BK132">
        <f>[1]!vmacd("000300.SH",A132,"12","26",9,"1",1)</f>
        <v>-46747816.60671442</v>
      </c>
      <c r="BL132">
        <f>[1]!vosc("000300.SH",A132,"12","26",1)</f>
        <v>-56.311648095744779</v>
      </c>
      <c r="BM132">
        <f>[1]!tapi("000300.SH",A132,6,"1",1)</f>
        <v>31407947.758395016</v>
      </c>
      <c r="BN132">
        <f>[1]!vstd("000300.SH",A132,10,1)</f>
        <v>29946043.920165803</v>
      </c>
      <c r="BO132">
        <f>[1]!adtm("000300.SH",A132,23,"8","1","1",1)</f>
        <v>0.43299261529315214</v>
      </c>
      <c r="BP132">
        <f>[1]!mi("000300.SH",A132,12,"1","1",1)</f>
        <v>-78.184199999999691</v>
      </c>
      <c r="BQ132">
        <f>[1]!s_techind_rc("000300.SH",A132,50,1)</f>
        <v>76.98260496292373</v>
      </c>
      <c r="BR132">
        <f>[1]!srmi("000300.SH",A132,9,"1",1)</f>
        <v>-1.0519343443645504E-2</v>
      </c>
      <c r="BS132">
        <f>[1]!pwmi("000300.SH",A132,7,"1","1",1)</f>
        <v>0.8571428571428571</v>
      </c>
      <c r="BT132">
        <f>[1]!prdstrong("000300.SH",A132,20,"1","1",1)</f>
        <v>0.1111111111111111</v>
      </c>
      <c r="BU132">
        <f>[1]!prdweak("000300.SH",A132,20,"1","1",1)</f>
        <v>9.0909090909090912E-2</v>
      </c>
      <c r="BV132">
        <f>[1]!bottom("000300.SH",A132,125,"5","20","1","1",1)</f>
        <v>1.1259497369959086</v>
      </c>
      <c r="BW132">
        <f>[1]!atr("000300.SH",A132,14,"1","3",3)</f>
        <v>295.28060000000005</v>
      </c>
      <c r="BX132">
        <f>[1]!std("000300.SH",A132,26,"1",1)</f>
        <v>3.2689357182566012</v>
      </c>
      <c r="BY132">
        <f>[1]!vhf("000300.SH",A132,28,"1",1)</f>
        <v>0.31964054703663014</v>
      </c>
      <c r="BZ132">
        <f>[1]!volati("000300.SH",A132,10,"1",1)</f>
        <v>-51.459884958323578</v>
      </c>
      <c r="CA132" s="2">
        <f>[1]!s_mq_close("000300.SH",A132,3)</f>
        <v>3202.9475000000002</v>
      </c>
    </row>
    <row r="133" spans="1:79" x14ac:dyDescent="0.25">
      <c r="A133" s="1">
        <v>42308</v>
      </c>
      <c r="B133">
        <f>[1]!s_mq_open("000300.SH",A133,1)</f>
        <v>3324.9810000000002</v>
      </c>
      <c r="C133">
        <f>[1]!s_mq_close("000300.SH",A133,1)</f>
        <v>3534.0787999999998</v>
      </c>
      <c r="D133">
        <f>[1]!s_mq_high("000300.SH",A133,1)</f>
        <v>3620.7564000000002</v>
      </c>
      <c r="E133">
        <f>[1]!s_mq_low("000300.SH",A133,1)</f>
        <v>3293.9650000000001</v>
      </c>
      <c r="F133">
        <f t="shared" si="12"/>
        <v>1.0889555158360302</v>
      </c>
      <c r="G133">
        <f t="shared" si="13"/>
        <v>0.99067182639539897</v>
      </c>
      <c r="H133">
        <f t="shared" si="14"/>
        <v>1.0628869157447816</v>
      </c>
      <c r="I133">
        <f t="shared" si="14"/>
        <v>1.0245262216564046</v>
      </c>
      <c r="J133">
        <f t="shared" si="15"/>
        <v>0.93205759871568239</v>
      </c>
      <c r="K133">
        <f t="shared" si="16"/>
        <v>1.099209129423051</v>
      </c>
      <c r="L133">
        <f>[1]!s_mq_volume("000300.SH",A133,1)</f>
        <v>304030788900</v>
      </c>
      <c r="M133">
        <f>[1]!s_mq_amount("000300.SH",A133,1)</f>
        <v>3722381175148</v>
      </c>
      <c r="N133">
        <f>[1]!s_mq_pctchange("000016.SH",A133)</f>
        <v>7.7747728689662177</v>
      </c>
      <c r="O133">
        <f>[1]!s_mq_pctchange("000906.SH",A133)</f>
        <v>11.874017505551393</v>
      </c>
      <c r="P133">
        <f>[1]!s_mq_pctchange("000905.SH",A133)</f>
        <v>15.697027924528451</v>
      </c>
      <c r="Q133">
        <f>[1]!s_val_pe_ttm("000300.SH",A133)</f>
        <v>13.000699996948242</v>
      </c>
      <c r="R133">
        <f>[1]!s_val_pb_lf("000300.SH",A133)</f>
        <v>1.6574000120162964</v>
      </c>
      <c r="S133">
        <v>49.8</v>
      </c>
      <c r="T133">
        <v>5.6</v>
      </c>
      <c r="U133">
        <v>40.630400000000002</v>
      </c>
      <c r="V133">
        <v>-5.9</v>
      </c>
      <c r="W133">
        <f>[1]!dmi("000300.SH",A133,14,6,1,3,2)</f>
        <v>15.041524987174942</v>
      </c>
      <c r="X133">
        <f>[1]!expma("000300.SH",A133,12,3,2)</f>
        <v>3544.1247156253276</v>
      </c>
      <c r="Y133">
        <f>[1]!ma("000300.SH",A133,5,3,1)</f>
        <v>3554.8891400000002</v>
      </c>
      <c r="Z133">
        <f>[1]!macd("000300.SH",A133,26,12,9,1,3,1)</f>
        <v>42.040711952383845</v>
      </c>
      <c r="AA133">
        <f>[1]!bbi("000300.SH",A133,3,"6","12","24","1",1)</f>
        <v>3512.8012260416667</v>
      </c>
      <c r="AB133">
        <f>[1]!dma("000300.SH",A133,"10","50",10,"1","1",1)</f>
        <v>112.35836199999994</v>
      </c>
      <c r="AC133">
        <f>[1]!mtm("000300.SH",A133,"6",6,"1","1",3)</f>
        <v>-1215.8072000000006</v>
      </c>
      <c r="AD133">
        <f>[1]!priceosc("000300.SH",A133,"26","12","1",1)</f>
        <v>3.6042796389570051</v>
      </c>
      <c r="AE133">
        <f>[1]!sar("000300.SH",A133,4,"2","20","1",1)</f>
        <v>3497.5677000000001</v>
      </c>
      <c r="AF133">
        <f>[1]!trix("000300.SH",A133,12,"20","1","1",1)</f>
        <v>0.29496179386389826</v>
      </c>
      <c r="AG133">
        <f>[1]!s_techind_b3612("000300.SH",A133,1,1)</f>
        <v>-26.846066666666957</v>
      </c>
      <c r="AH133">
        <f>[1]!bias("000300.SH",A133,12,1,1)</f>
        <v>-0.15842880557023242</v>
      </c>
      <c r="AI133">
        <f>[1]!kdj("000300.SH",A133,9,3,3,1,1,1)</f>
        <v>64.39405805784429</v>
      </c>
      <c r="AJ133">
        <f>[1]!slowkd("000300.SH",A133,9,"3","3","5","1","1",1)</f>
        <v>65.558844365541745</v>
      </c>
      <c r="AK133">
        <f>[1]!rsi("000300.SH",A133,6,1,1)</f>
        <v>54.075996190231294</v>
      </c>
      <c r="AL133">
        <f>[1]!cci("000300.SH",A133,14,"1",1)</f>
        <v>29.86391324904152</v>
      </c>
      <c r="AM133">
        <f>[1]!dpo("000300.SH",A133,20,"6","1","1",1)</f>
        <v>0</v>
      </c>
      <c r="AN133">
        <f>[1]!roc("000300.SH",A133,"12",6,"1","1",1)</f>
        <v>3.756987880256172</v>
      </c>
      <c r="AO133">
        <f>[1]!vrsi("000300.SH",A133,6,1)</f>
        <v>17.31306429216465</v>
      </c>
      <c r="AP133">
        <f>[1]!si("000300.SH",A133,"1",1)</f>
        <v>-38.366809804125914</v>
      </c>
      <c r="AQ133">
        <f>[1]!srdm("000300.SH",A133,30,"1","1",1)</f>
        <v>-0.25062220381080119</v>
      </c>
      <c r="AR133">
        <f>[1]!vroc("000300.SH",A133,12,1)</f>
        <v>0</v>
      </c>
      <c r="AS133">
        <f>[1]!wr("000300.SH",A133,14,"1",1)</f>
        <v>39.680242006737053</v>
      </c>
      <c r="AT133">
        <f>[1]!arbr("000300.SH",A133,26,"1","1",1)</f>
        <v>228.42445691280511</v>
      </c>
      <c r="AU133">
        <f>[1]!cr("000300.SH",A133,26,"1",1)</f>
        <v>153.23746822749362</v>
      </c>
      <c r="AV133">
        <f>[1]!psy("000300.SH",A133,12,"6","1","1",1)</f>
        <v>83.333333333333343</v>
      </c>
      <c r="AW133">
        <f>[1]!vr("000300.SH",A133,26,1)</f>
        <v>1.3342123602265183</v>
      </c>
      <c r="AX133">
        <f>[1]!wad("000300.SH",A133,30,"1","1",1)</f>
        <v>11982.09039999999</v>
      </c>
      <c r="AY133">
        <f>[1]!mfi("000300.SH",A133,14,"1",1)</f>
        <v>52.831091800155335</v>
      </c>
      <c r="AZ133">
        <f>[1]!obv("000300.SH",A133,"1","1",1)</f>
        <v>32763512518.759998</v>
      </c>
      <c r="BA133">
        <f>[1]!pvt("000300.SH",A133,"1",1)</f>
        <v>37050488217.039169</v>
      </c>
      <c r="BB133">
        <f>[1]!sobv("000300.SH",A133,1)</f>
        <v>2718339043394</v>
      </c>
      <c r="BC133">
        <f>[1]!wvad("000300.SH",A133,24,"6","1","1",1)</f>
        <v>414153647.22562271</v>
      </c>
      <c r="BD133">
        <f>[1]!bbiboll("000300.SH",A133,10,"3","1","1",1)</f>
        <v>3512.8012260416667</v>
      </c>
      <c r="BE133">
        <f>[1]!boll("000300.SH",A133,26,"2",1,1,1)</f>
        <v>3412.106476923077</v>
      </c>
      <c r="BF133">
        <f>[1]!cdp("000300.SH",A133,"1","1",1)</f>
        <v>3534.0981750000001</v>
      </c>
      <c r="BG133">
        <f>[1]!env("000300.SH",A133,"14","1","1",1)</f>
        <v>3734.7884710000003</v>
      </c>
      <c r="BH133">
        <f>[1]!mike("000300.SH",A133,12,"1","1",1)</f>
        <v>3668.4303333333337</v>
      </c>
      <c r="BI133">
        <f>[1]!volumeratio("000300.SH",A133,5,1)</f>
        <v>0</v>
      </c>
      <c r="BJ133">
        <f>[1]!vma("000300.SH",A133,5,1)</f>
        <v>166686892.19999999</v>
      </c>
      <c r="BK133">
        <f>[1]!vmacd("000300.SH",A133,"12","26",9,"1",1)</f>
        <v>-4096837.8837340926</v>
      </c>
      <c r="BL133">
        <f>[1]!vosc("000300.SH",A133,"12","26",1)</f>
        <v>18.431151121741852</v>
      </c>
      <c r="BM133">
        <f>[1]!tapi("000300.SH",A133,6,"1",1)</f>
        <v>54194776.883563846</v>
      </c>
      <c r="BN133">
        <f>[1]!vstd("000300.SH",A133,10,1)</f>
        <v>42308060.065727353</v>
      </c>
      <c r="BO133">
        <f>[1]!adtm("000300.SH",A133,23,"8","1","1",1)</f>
        <v>0.45873637497151132</v>
      </c>
      <c r="BP133">
        <f>[1]!mi("000300.SH",A133,12,"1","1",1)</f>
        <v>127.96719999999959</v>
      </c>
      <c r="BQ133">
        <f>[1]!s_techind_rc("000300.SH",A133,50,1)</f>
        <v>87.997204868711535</v>
      </c>
      <c r="BR133">
        <f>[1]!srmi("000300.SH",A133,9,"1",1)</f>
        <v>-2.9228827795890186E-5</v>
      </c>
      <c r="BS133">
        <f>[1]!pwmi("000300.SH",A133,7,"1","1",1)</f>
        <v>1</v>
      </c>
      <c r="BT133">
        <f>[1]!prdstrong("000300.SH",A133,20,"1","1",1)</f>
        <v>0.1111111111111111</v>
      </c>
      <c r="BU133">
        <f>[1]!prdweak("000300.SH",A133,20,"1","1",1)</f>
        <v>0</v>
      </c>
      <c r="BV133">
        <f>[1]!bottom("000300.SH",A133,125,"5","20","1","1",1)</f>
        <v>1.1115819209039546</v>
      </c>
      <c r="BW133">
        <f>[1]!atr("000300.SH",A133,14,"1","3",3)</f>
        <v>417.80889999999999</v>
      </c>
      <c r="BX133">
        <f>[1]!std("000300.SH",A133,26,"1",1)</f>
        <v>1.5622843379635065</v>
      </c>
      <c r="BY133">
        <f>[1]!vhf("000300.SH",A133,28,"1",1)</f>
        <v>0.30892267781586347</v>
      </c>
      <c r="BZ133">
        <f>[1]!volati("000300.SH",A133,10,"1",1)</f>
        <v>17.45332386144192</v>
      </c>
      <c r="CA133" s="2">
        <f>[1]!s_mq_close("000300.SH",A133,3)</f>
        <v>3534.0787999999998</v>
      </c>
    </row>
    <row r="134" spans="1:79" x14ac:dyDescent="0.25">
      <c r="A134" s="1">
        <v>42338</v>
      </c>
      <c r="B134">
        <f>[1]!s_mq_open("000300.SH",A134,1)</f>
        <v>3489.2251999999999</v>
      </c>
      <c r="C134">
        <f>[1]!s_mq_close("000300.SH",A134,1)</f>
        <v>3566.4122000000002</v>
      </c>
      <c r="D134">
        <f>[1]!s_mq_high("000300.SH",A134,1)</f>
        <v>3891.7730000000001</v>
      </c>
      <c r="E134">
        <f>[1]!s_mq_low("000300.SH",A134,1)</f>
        <v>3452.6203</v>
      </c>
      <c r="F134">
        <f t="shared" si="12"/>
        <v>1.1153688217086133</v>
      </c>
      <c r="G134">
        <f t="shared" si="13"/>
        <v>0.98950916094495711</v>
      </c>
      <c r="H134">
        <f t="shared" si="14"/>
        <v>1.0221215300176096</v>
      </c>
      <c r="I134">
        <f t="shared" si="14"/>
        <v>1.0912291630227151</v>
      </c>
      <c r="J134">
        <f t="shared" si="15"/>
        <v>0.96809345257399015</v>
      </c>
      <c r="K134">
        <f t="shared" si="16"/>
        <v>1.1271940328914825</v>
      </c>
      <c r="L134">
        <f>[1]!s_mq_volume("000300.SH",A134,1)</f>
        <v>439433238300</v>
      </c>
      <c r="M134">
        <f>[1]!s_mq_amount("000300.SH",A134,1)</f>
        <v>5852576451685</v>
      </c>
      <c r="N134">
        <f>[1]!s_mq_pctchange("000016.SH",A134)</f>
        <v>1.0080745402304192</v>
      </c>
      <c r="O134">
        <f>[1]!s_mq_pctchange("000906.SH",A134)</f>
        <v>1.9975379240801727</v>
      </c>
      <c r="P134">
        <f>[1]!s_mq_pctchange("000905.SH",A134)</f>
        <v>4.5649900085682926</v>
      </c>
      <c r="Q134">
        <f>[1]!s_val_pe_ttm("000300.SH",A134)</f>
        <v>13.095999717712402</v>
      </c>
      <c r="R134">
        <f>[1]!s_val_pb_lf("000300.SH",A134)</f>
        <v>1.6678999662399292</v>
      </c>
      <c r="S134">
        <v>49.6</v>
      </c>
      <c r="T134">
        <v>6.2</v>
      </c>
      <c r="U134">
        <v>41.358899999999998</v>
      </c>
      <c r="V134">
        <v>-5.9</v>
      </c>
      <c r="W134">
        <f>[1]!dmi("000300.SH",A134,14,6,1,3,2)</f>
        <v>25.294353439231788</v>
      </c>
      <c r="X134">
        <f>[1]!expma("000300.SH",A134,12,3,2)</f>
        <v>3613.0868565865085</v>
      </c>
      <c r="Y134">
        <f>[1]!ma("000300.SH",A134,5,3,1)</f>
        <v>3683.6657600000008</v>
      </c>
      <c r="Z134">
        <f>[1]!macd("000300.SH",A134,26,12,9,1,3,1)</f>
        <v>27.472198571764693</v>
      </c>
      <c r="AA134">
        <f>[1]!bbi("000300.SH",A134,3,"6","12","24","1",1)</f>
        <v>3685.7247749999997</v>
      </c>
      <c r="AB134">
        <f>[1]!dma("000300.SH",A134,"10","50",10,"1","1",1)</f>
        <v>189.68832799999836</v>
      </c>
      <c r="AC134">
        <f>[1]!mtm("000300.SH",A134,"6",6,"1","1",3)</f>
        <v>-1274.4167999999995</v>
      </c>
      <c r="AD134">
        <f>[1]!priceosc("000300.SH",A134,"26","12","1",1)</f>
        <v>1.042620204535035</v>
      </c>
      <c r="AE134">
        <f>[1]!sar("000300.SH",A134,4,"2","20","1",1)</f>
        <v>3800.4144379999998</v>
      </c>
      <c r="AF134">
        <f>[1]!trix("000300.SH",A134,12,"20","1","1",1)</f>
        <v>0.22053108934265217</v>
      </c>
      <c r="AG134">
        <f>[1]!s_techind_b3612("000300.SH",A134,1,1)</f>
        <v>-67.666249999999764</v>
      </c>
      <c r="AH134">
        <f>[1]!bias("000300.SH",A134,12,1,1)</f>
        <v>-4.2688507148308759</v>
      </c>
      <c r="AI134">
        <f>[1]!kdj("000300.SH",A134,9,3,3,1,1,1)</f>
        <v>33.665053313622465</v>
      </c>
      <c r="AJ134">
        <f>[1]!slowkd("000300.SH",A134,9,"3","3","5","1","1",1)</f>
        <v>38.234836466972162</v>
      </c>
      <c r="AK134">
        <f>[1]!rsi("000300.SH",A134,6,1,1)</f>
        <v>22.853656259409142</v>
      </c>
      <c r="AL134">
        <f>[1]!cci("000300.SH",A134,14,"1",1)</f>
        <v>-274.03357095998143</v>
      </c>
      <c r="AM134">
        <f>[1]!dpo("000300.SH",A134,20,"6","1","1",1)</f>
        <v>-157.14315454545476</v>
      </c>
      <c r="AN134">
        <f>[1]!roc("000300.SH",A134,"12",6,"1","1",1)</f>
        <v>-6.0314190295368881</v>
      </c>
      <c r="AO134">
        <f>[1]!vrsi("000300.SH",A134,6,1)</f>
        <v>45.253944501204714</v>
      </c>
      <c r="AP134">
        <f>[1]!si("000300.SH",A134,"1",1)</f>
        <v>-1670.6581998326965</v>
      </c>
      <c r="AQ134">
        <f>[1]!srdm("000300.SH",A134,30,"1","1",1)</f>
        <v>-0.62330135180912749</v>
      </c>
      <c r="AR134">
        <f>[1]!vroc("000300.SH",A134,12,1)</f>
        <v>-20.38106259373119</v>
      </c>
      <c r="AS134">
        <f>[1]!wr("000300.SH",A134,14,"1",1)</f>
        <v>72.003392452321563</v>
      </c>
      <c r="AT134">
        <f>[1]!arbr("000300.SH",A134,26,"1","1",1)</f>
        <v>225.97821553011605</v>
      </c>
      <c r="AU134">
        <f>[1]!cr("000300.SH",A134,26,"1",1)</f>
        <v>93.549731750164796</v>
      </c>
      <c r="AV134">
        <f>[1]!psy("000300.SH",A134,12,"6","1","1",1)</f>
        <v>50</v>
      </c>
      <c r="AW134">
        <f>[1]!vr("000300.SH",A134,26,1)</f>
        <v>1.2398946209917319</v>
      </c>
      <c r="AX134">
        <f>[1]!wad("000300.SH",A134,30,"1","1",1)</f>
        <v>12061.679299999991</v>
      </c>
      <c r="AY134">
        <f>[1]!mfi("000300.SH",A134,14,"1",1)</f>
        <v>37.047117046903111</v>
      </c>
      <c r="AZ134">
        <f>[1]!obv("000300.SH",A134,"1","1",1)</f>
        <v>32921409945.759998</v>
      </c>
      <c r="BA134">
        <f>[1]!pvt("000300.SH",A134,"1",1)</f>
        <v>38144767228.049484</v>
      </c>
      <c r="BB134">
        <f>[1]!sobv("000300.SH",A134,1)</f>
        <v>2791432706694</v>
      </c>
      <c r="BC134">
        <f>[1]!wvad("000300.SH",A134,24,"6","1","1",1)</f>
        <v>427857225.22802305</v>
      </c>
      <c r="BD134">
        <f>[1]!bbiboll("000300.SH",A134,10,"3","1","1",1)</f>
        <v>3685.7247749999997</v>
      </c>
      <c r="BE134">
        <f>[1]!boll("000300.SH",A134,26,"2",1,1,1)</f>
        <v>3686.6036730769233</v>
      </c>
      <c r="BF134">
        <f>[1]!cdp("000300.SH",A134,"1","1",1)</f>
        <v>3597.7792250000002</v>
      </c>
      <c r="BG134">
        <f>[1]!env("000300.SH",A134,"14","1","1",1)</f>
        <v>3962.4557252857153</v>
      </c>
      <c r="BH134">
        <f>[1]!mike("000300.SH",A134,12,"1","1",1)</f>
        <v>3617.8990333333331</v>
      </c>
      <c r="BI134">
        <f>[1]!volumeratio("000300.SH",A134,5,1)</f>
        <v>1.0147476682467931</v>
      </c>
      <c r="BJ134">
        <f>[1]!vma("000300.SH",A134,5,1)</f>
        <v>170198842.59999999</v>
      </c>
      <c r="BK134">
        <f>[1]!vmacd("000300.SH",A134,"12","26",9,"1",1)</f>
        <v>-7154128.3863039017</v>
      </c>
      <c r="BL134">
        <f>[1]!vosc("000300.SH",A134,"12","26",1)</f>
        <v>-11.312349768085602</v>
      </c>
      <c r="BM134">
        <f>[1]!tapi("000300.SH",A134,6,"1",1)</f>
        <v>63881691.869994499</v>
      </c>
      <c r="BN134">
        <f>[1]!vstd("000300.SH",A134,10,1)</f>
        <v>30719248.825946506</v>
      </c>
      <c r="BO134">
        <f>[1]!adtm("000300.SH",A134,23,"8","1","1",1)</f>
        <v>0.16543870351007159</v>
      </c>
      <c r="BP134">
        <f>[1]!mi("000300.SH",A134,12,"1","1",1)</f>
        <v>-228.9118999999996</v>
      </c>
      <c r="BQ134">
        <f>[1]!s_techind_rc("000300.SH",A134,50,1)</f>
        <v>108.69457632560133</v>
      </c>
      <c r="BR134">
        <f>[1]!srmi("000300.SH",A134,9,"1",1)</f>
        <v>-5.1079014776259403E-2</v>
      </c>
      <c r="BS134">
        <f>[1]!pwmi("000300.SH",A134,7,"1","1",1)</f>
        <v>0.8571428571428571</v>
      </c>
      <c r="BT134">
        <f>[1]!prdstrong("000300.SH",A134,20,"1","1",1)</f>
        <v>0</v>
      </c>
      <c r="BU134">
        <f>[1]!prdweak("000300.SH",A134,20,"1","1",1)</f>
        <v>8.3333333333333329E-2</v>
      </c>
      <c r="BV134">
        <f>[1]!bottom("000300.SH",A134,125,"5","20","1","1",1)</f>
        <v>1.0906270260257478</v>
      </c>
      <c r="BW134">
        <f>[1]!atr("000300.SH",A134,14,"1","3",3)</f>
        <v>439.1527000000001</v>
      </c>
      <c r="BX134">
        <f>[1]!std("000300.SH",A134,26,"1",1)</f>
        <v>1.7612865334944234</v>
      </c>
      <c r="BY134">
        <f>[1]!vhf("000300.SH",A134,28,"1",1)</f>
        <v>0.32742482266257505</v>
      </c>
      <c r="BZ134">
        <f>[1]!volati("000300.SH",A134,10,"1",1)</f>
        <v>14.74747941836268</v>
      </c>
      <c r="CA134" s="2">
        <f>[1]!s_mq_close("000300.SH",A134,3)</f>
        <v>3566.4122000000002</v>
      </c>
    </row>
    <row r="135" spans="1:79" x14ac:dyDescent="0.25">
      <c r="A135" s="1">
        <v>42369</v>
      </c>
      <c r="B135">
        <f>[1]!s_mq_open("000300.SH",A135,1)</f>
        <v>3562.3186000000001</v>
      </c>
      <c r="C135">
        <f>[1]!s_mq_close("000300.SH",A135,1)</f>
        <v>3731.0047</v>
      </c>
      <c r="D135">
        <f>[1]!s_mq_high("000300.SH",A135,1)</f>
        <v>3926.6857</v>
      </c>
      <c r="E135">
        <f>[1]!s_mq_low("000300.SH",A135,1)</f>
        <v>3536.1156000000001</v>
      </c>
      <c r="F135">
        <f t="shared" si="12"/>
        <v>1.1022836924243664</v>
      </c>
      <c r="G135">
        <f t="shared" si="13"/>
        <v>0.99264439738770138</v>
      </c>
      <c r="H135">
        <f t="shared" si="14"/>
        <v>1.0473528953867293</v>
      </c>
      <c r="I135">
        <f t="shared" si="14"/>
        <v>1.0524472670859943</v>
      </c>
      <c r="J135">
        <f t="shared" si="15"/>
        <v>0.94776498137351584</v>
      </c>
      <c r="K135">
        <f t="shared" si="16"/>
        <v>1.110451734100548</v>
      </c>
      <c r="L135">
        <f>[1]!s_mq_volume("000300.SH",A135,1)</f>
        <v>335848743400</v>
      </c>
      <c r="M135">
        <f>[1]!s_mq_amount("000300.SH",A135,1)</f>
        <v>4535081044751</v>
      </c>
      <c r="N135">
        <f>[1]!s_mq_pctchange("000016.SH",A135)</f>
        <v>3.6172944774885085</v>
      </c>
      <c r="O135">
        <f>[1]!s_mq_pctchange("000906.SH",A135)</f>
        <v>4.0779780508893637</v>
      </c>
      <c r="P135">
        <f>[1]!s_mq_pctchange("000905.SH",A135)</f>
        <v>2.8250396023496993</v>
      </c>
      <c r="Q135">
        <f>[1]!s_val_pe_ttm("000300.SH",A135)</f>
        <v>13.674599647521973</v>
      </c>
      <c r="R135">
        <f>[1]!s_val_pb_lf("000300.SH",A135)</f>
        <v>1.7409000396728516</v>
      </c>
      <c r="S135">
        <v>49.7</v>
      </c>
      <c r="T135">
        <v>5.9</v>
      </c>
      <c r="U135">
        <v>40.135100000000001</v>
      </c>
      <c r="V135">
        <v>-5.9</v>
      </c>
      <c r="W135">
        <f>[1]!dmi("000300.SH",A135,14,6,1,3,2)</f>
        <v>32.513924197040971</v>
      </c>
      <c r="X135">
        <f>[1]!expma("000300.SH",A135,12,3,2)</f>
        <v>3685.8865319536858</v>
      </c>
      <c r="Y135">
        <f>[1]!ma("000300.SH",A135,5,3,1)</f>
        <v>3764.7774000000004</v>
      </c>
      <c r="Z135">
        <f>[1]!macd("000300.SH",A135,26,12,9,1,3,1)</f>
        <v>27.093346380386265</v>
      </c>
      <c r="AA135">
        <f>[1]!bbi("000300.SH",A135,3,"6","12","24","1",1)</f>
        <v>3760.2374052083333</v>
      </c>
      <c r="AB135">
        <f>[1]!dma("000300.SH",A135,"10","50",10,"1","1",1)</f>
        <v>98.657975999999508</v>
      </c>
      <c r="AC135">
        <f>[1]!mtm("000300.SH",A135,"6",6,"1","1",3)</f>
        <v>-741.99289999999974</v>
      </c>
      <c r="AD135">
        <f>[1]!priceosc("000300.SH",A135,"26","12","1",1)</f>
        <v>1.8710746351722121</v>
      </c>
      <c r="AE135">
        <f>[1]!sar("000300.SH",A135,4,"2","20","1",1)</f>
        <v>3906.0662314688002</v>
      </c>
      <c r="AF135">
        <f>[1]!trix("000300.SH",A135,12,"20","1","1",1)</f>
        <v>0.13830126717350313</v>
      </c>
      <c r="AG135">
        <f>[1]!s_techind_b3612("000300.SH",A135,1,1)</f>
        <v>-22.863400000001093</v>
      </c>
      <c r="AH135">
        <f>[1]!bias("000300.SH",A135,12,1,1)</f>
        <v>-1.5384377603107742</v>
      </c>
      <c r="AI135">
        <f>[1]!kdj("000300.SH",A135,9,3,3,1,1,1)</f>
        <v>29.376588609372096</v>
      </c>
      <c r="AJ135">
        <f>[1]!slowkd("000300.SH",A135,9,"3","3","5","1","1",1)</f>
        <v>26.314588688524712</v>
      </c>
      <c r="AK135">
        <f>[1]!rsi("000300.SH",A135,6,1,1)</f>
        <v>39.804351396514711</v>
      </c>
      <c r="AL135">
        <f>[1]!cci("000300.SH",A135,14,"1",1)</f>
        <v>-36.897956992540202</v>
      </c>
      <c r="AM135">
        <f>[1]!dpo("000300.SH",A135,20,"6","1","1",1)</f>
        <v>-67.737936363636436</v>
      </c>
      <c r="AN135">
        <f>[1]!roc("000300.SH",A135,"12",6,"1","1",1)</f>
        <v>0.9911301965128988</v>
      </c>
      <c r="AO135">
        <f>[1]!vrsi("000300.SH",A135,6,1)</f>
        <v>21.012662876239077</v>
      </c>
      <c r="AP135">
        <f>[1]!si("000300.SH",A135,"1",1)</f>
        <v>-605.02858819233825</v>
      </c>
      <c r="AQ135">
        <f>[1]!srdm("000300.SH",A135,30,"1","1",1)</f>
        <v>0.11511490452655722</v>
      </c>
      <c r="AR135">
        <f>[1]!vroc("000300.SH",A135,12,1)</f>
        <v>-19.455899196808769</v>
      </c>
      <c r="AS135">
        <f>[1]!wr("000300.SH",A135,14,"1",1)</f>
        <v>55.014803708532142</v>
      </c>
      <c r="AT135">
        <f>[1]!arbr("000300.SH",A135,26,"1","1",1)</f>
        <v>194.60534034571012</v>
      </c>
      <c r="AU135">
        <f>[1]!cr("000300.SH",A135,26,"1",1)</f>
        <v>90.913726436435098</v>
      </c>
      <c r="AV135">
        <f>[1]!psy("000300.SH",A135,12,"6","1","1",1)</f>
        <v>66.666666666666657</v>
      </c>
      <c r="AW135">
        <f>[1]!vr("000300.SH",A135,26,1)</f>
        <v>1.404941767087805</v>
      </c>
      <c r="AX135">
        <f>[1]!wad("000300.SH",A135,30,"1","1",1)</f>
        <v>12328.833699999992</v>
      </c>
      <c r="AY135">
        <f>[1]!mfi("000300.SH",A135,14,"1",1)</f>
        <v>48.86505198500145</v>
      </c>
      <c r="AZ135">
        <f>[1]!obv("000300.SH",A135,"1","1",1)</f>
        <v>33569090011.759998</v>
      </c>
      <c r="BA135">
        <f>[1]!pvt("000300.SH",A135,"1",1)</f>
        <v>39394605701.848335</v>
      </c>
      <c r="BB135">
        <f>[1]!sobv("000300.SH",A135,1)</f>
        <v>2878265209494</v>
      </c>
      <c r="BC135">
        <f>[1]!wvad("000300.SH",A135,24,"6","1","1",1)</f>
        <v>433224000.75088918</v>
      </c>
      <c r="BD135">
        <f>[1]!bbiboll("000300.SH",A135,10,"3","1","1",1)</f>
        <v>3760.2374052083333</v>
      </c>
      <c r="BE135">
        <f>[1]!boll("000300.SH",A135,26,"2",1,1,1)</f>
        <v>3718.4000884615398</v>
      </c>
      <c r="BF135">
        <f>[1]!cdp("000300.SH",A135,"1","1",1)</f>
        <v>3755.5713500000002</v>
      </c>
      <c r="BG135">
        <f>[1]!env("000300.SH",A135,"14","1","1",1)</f>
        <v>4003.5684612857144</v>
      </c>
      <c r="BH135">
        <f>[1]!mike("000300.SH",A135,12,"1","1",1)</f>
        <v>3809.8478333333328</v>
      </c>
      <c r="BI135">
        <f>[1]!volumeratio("000300.SH",A135,5,1)</f>
        <v>0.81069583302085457</v>
      </c>
      <c r="BJ135">
        <f>[1]!vma("000300.SH",A135,5,1)</f>
        <v>116600303.8</v>
      </c>
      <c r="BK135">
        <f>[1]!vmacd("000300.SH",A135,"12","26",9,"1",1)</f>
        <v>-14276903.633280335</v>
      </c>
      <c r="BL135">
        <f>[1]!vosc("000300.SH",A135,"12","26",1)</f>
        <v>-0.49289153839362143</v>
      </c>
      <c r="BM135">
        <f>[1]!tapi("000300.SH",A135,6,"1",1)</f>
        <v>40982265.459928311</v>
      </c>
      <c r="BN135">
        <f>[1]!vstd("000300.SH",A135,10,1)</f>
        <v>43213654.185124911</v>
      </c>
      <c r="BO135">
        <f>[1]!adtm("000300.SH",A135,23,"8","1","1",1)</f>
        <v>0.71714629197889035</v>
      </c>
      <c r="BP135">
        <f>[1]!mi("000300.SH",A135,12,"1","1",1)</f>
        <v>36.616199999999935</v>
      </c>
      <c r="BQ135">
        <f>[1]!s_techind_rc("000300.SH",A135,50,1)</f>
        <v>105.85810225857099</v>
      </c>
      <c r="BR135">
        <f>[1]!srmi("000300.SH",A135,9,"1",1)</f>
        <v>-9.7953699990084974E-3</v>
      </c>
      <c r="BS135">
        <f>[1]!pwmi("000300.SH",A135,7,"1","1",1)</f>
        <v>1</v>
      </c>
      <c r="BT135">
        <f>[1]!prdstrong("000300.SH",A135,20,"1","1",1)</f>
        <v>0.1</v>
      </c>
      <c r="BU135">
        <f>[1]!prdweak("000300.SH",A135,20,"1","1",1)</f>
        <v>0</v>
      </c>
      <c r="BV135">
        <f>[1]!bottom("000300.SH",A135,125,"5","20","1","1",1)</f>
        <v>1.1481230838639553</v>
      </c>
      <c r="BW135">
        <f>[1]!atr("000300.SH",A135,14,"1","3",3)</f>
        <v>390.57009999999991</v>
      </c>
      <c r="BX135">
        <f>[1]!std("000300.SH",A135,26,"1",1)</f>
        <v>1.7985684835322353</v>
      </c>
      <c r="BY135">
        <f>[1]!vhf("000300.SH",A135,28,"1",1)</f>
        <v>0.2684299330428126</v>
      </c>
      <c r="BZ135">
        <f>[1]!volati("000300.SH",A135,10,"1",1)</f>
        <v>-4.7192305680566919</v>
      </c>
      <c r="CA135" s="2">
        <f>[1]!s_mq_close("000300.SH",A135,3)</f>
        <v>3731.0047</v>
      </c>
    </row>
    <row r="136" spans="1:79" x14ac:dyDescent="0.25">
      <c r="A136" s="1">
        <v>42400</v>
      </c>
      <c r="B136">
        <f>[1]!s_mq_open("000300.SH",A136,1)</f>
        <v>3725.8561</v>
      </c>
      <c r="C136">
        <f>[1]!s_mq_close("000300.SH",A136,1)</f>
        <v>2946.0902000000001</v>
      </c>
      <c r="D136">
        <f>[1]!s_mq_high("000300.SH",A136,1)</f>
        <v>3726.2446</v>
      </c>
      <c r="E136">
        <f>[1]!s_mq_low("000300.SH",A136,1)</f>
        <v>2839.2899000000002</v>
      </c>
      <c r="F136">
        <f t="shared" si="12"/>
        <v>1.0001042713378008</v>
      </c>
      <c r="G136">
        <f t="shared" si="13"/>
        <v>0.76205033790757515</v>
      </c>
      <c r="H136">
        <f t="shared" si="14"/>
        <v>0.79071497152023673</v>
      </c>
      <c r="I136">
        <f t="shared" si="14"/>
        <v>1.2648100862628036</v>
      </c>
      <c r="J136">
        <f t="shared" si="15"/>
        <v>0.9637484622840129</v>
      </c>
      <c r="K136">
        <f t="shared" si="16"/>
        <v>1.3123861004823776</v>
      </c>
      <c r="L136">
        <f>[1]!s_mq_volume("000300.SH",A136,1)</f>
        <v>244998998700</v>
      </c>
      <c r="M136">
        <f>[1]!s_mq_amount("000300.SH",A136,1)</f>
        <v>2647189141269</v>
      </c>
      <c r="N136">
        <f>[1]!s_mq_pctchange("000016.SH",A136)</f>
        <v>-18.497829313341263</v>
      </c>
      <c r="O136">
        <f>[1]!s_mq_pctchange("000906.SH",A136)</f>
        <v>-23.229120379294933</v>
      </c>
      <c r="P136">
        <f>[1]!s_mq_pctchange("000905.SH",A136)</f>
        <v>-28.20492671727607</v>
      </c>
      <c r="Q136">
        <f>[1]!s_val_pe_ttm("000300.SH",A136)</f>
        <v>11.027500152587891</v>
      </c>
      <c r="R136">
        <f>[1]!s_val_pb_lf("000300.SH",A136)</f>
        <v>1.3898999691009521</v>
      </c>
      <c r="S136">
        <v>49.4</v>
      </c>
      <c r="T136">
        <v>5.8657240000000002</v>
      </c>
      <c r="U136">
        <v>33.720999999999997</v>
      </c>
      <c r="V136">
        <v>-5.3</v>
      </c>
      <c r="W136">
        <f>[1]!dmi("000300.SH",A136,14,6,1,3,2)</f>
        <v>15.542257700109863</v>
      </c>
      <c r="X136">
        <f>[1]!expma("000300.SH",A136,12,3,2)</f>
        <v>3404.8543514909811</v>
      </c>
      <c r="Y136">
        <f>[1]!ma("000300.SH",A136,5,3,1)</f>
        <v>2959.9185600000001</v>
      </c>
      <c r="Z136">
        <f>[1]!macd("000300.SH",A136,26,12,9,1,3,1)</f>
        <v>-174.82436096792935</v>
      </c>
      <c r="AA136">
        <f>[1]!bbi("000300.SH",A136,3,"6","12","24","1",1)</f>
        <v>3060.1660093749997</v>
      </c>
      <c r="AB136">
        <f>[1]!dma("000300.SH",A136,"10","50",10,"1","1",1)</f>
        <v>-453.98051799999939</v>
      </c>
      <c r="AC136">
        <f>[1]!mtm("000300.SH",A136,"6",6,"1","1",3)</f>
        <v>-870.60910000000013</v>
      </c>
      <c r="AD136">
        <f>[1]!priceosc("000300.SH",A136,"26","12","1",1)</f>
        <v>-7.9556738038321289</v>
      </c>
      <c r="AE136">
        <f>[1]!sar("000300.SH",A136,4,"2","20","1",1)</f>
        <v>3001.1918925504001</v>
      </c>
      <c r="AF136">
        <f>[1]!trix("000300.SH",A136,12,"20","1","1",1)</f>
        <v>-0.81331916062542342</v>
      </c>
      <c r="AG136">
        <f>[1]!s_techind_b3612("000300.SH",A136,1,1)</f>
        <v>-75.443133333332753</v>
      </c>
      <c r="AH136">
        <f>[1]!bias("000300.SH",A136,12,1,1)</f>
        <v>-4.0958540728651247</v>
      </c>
      <c r="AI136">
        <f>[1]!kdj("000300.SH",A136,9,3,3,1,1,1)</f>
        <v>18.923809854422746</v>
      </c>
      <c r="AJ136">
        <f>[1]!slowkd("000300.SH",A136,9,"3","3","5","1","1",1)</f>
        <v>16.230051016188156</v>
      </c>
      <c r="AK136">
        <f>[1]!rsi("000300.SH",A136,6,1,1)</f>
        <v>35.472053460227407</v>
      </c>
      <c r="AL136">
        <f>[1]!cci("000300.SH",A136,14,"1",1)</f>
        <v>-119.92455366165377</v>
      </c>
      <c r="AM136">
        <f>[1]!dpo("000300.SH",A136,20,"6","1","1",1)</f>
        <v>0</v>
      </c>
      <c r="AN136">
        <f>[1]!roc("000300.SH",A136,"12",6,"1","1",1)</f>
        <v>-6.6475463711580582</v>
      </c>
      <c r="AO136">
        <f>[1]!vrsi("000300.SH",A136,6,1)</f>
        <v>48.810923979113646</v>
      </c>
      <c r="AP136">
        <f>[1]!si("000300.SH",A136,"1",1)</f>
        <v>1065.5342093310951</v>
      </c>
      <c r="AQ136">
        <f>[1]!srdm("000300.SH",A136,30,"1","1",1)</f>
        <v>-0.67517898869264903</v>
      </c>
      <c r="AR136">
        <f>[1]!vroc("000300.SH",A136,12,1)</f>
        <v>0</v>
      </c>
      <c r="AS136">
        <f>[1]!wr("000300.SH",A136,14,"1",1)</f>
        <v>74.450019066739358</v>
      </c>
      <c r="AT136">
        <f>[1]!arbr("000300.SH",A136,26,"1","1",1)</f>
        <v>118.00030810293225</v>
      </c>
      <c r="AU136">
        <f>[1]!cr("000300.SH",A136,26,"1",1)</f>
        <v>24.070805500601363</v>
      </c>
      <c r="AV136">
        <f>[1]!psy("000300.SH",A136,12,"6","1","1",1)</f>
        <v>50</v>
      </c>
      <c r="AW136">
        <f>[1]!vr("000300.SH",A136,26,1)</f>
        <v>0.63917968049204621</v>
      </c>
      <c r="AX136">
        <f>[1]!wad("000300.SH",A136,30,"1","1",1)</f>
        <v>11796.33709999999</v>
      </c>
      <c r="AY136">
        <f>[1]!mfi("000300.SH",A136,14,"1",1)</f>
        <v>46.765896838424077</v>
      </c>
      <c r="AZ136">
        <f>[1]!obv("000300.SH",A136,"1","1",1)</f>
        <v>33659867488.759998</v>
      </c>
      <c r="BA136">
        <f>[1]!pvt("000300.SH",A136,"1",1)</f>
        <v>37155853426.460693</v>
      </c>
      <c r="BB136">
        <f>[1]!sobv("000300.SH",A136,1)</f>
        <v>2815852837394</v>
      </c>
      <c r="BC136">
        <f>[1]!wvad("000300.SH",A136,24,"6","1","1",1)</f>
        <v>-307985792.76946223</v>
      </c>
      <c r="BD136">
        <f>[1]!bbiboll("000300.SH",A136,10,"3","1","1",1)</f>
        <v>3060.1660093749997</v>
      </c>
      <c r="BE136">
        <f>[1]!boll("000300.SH",A136,26,"2",1,1,1)</f>
        <v>3316.3024346153843</v>
      </c>
      <c r="BF136">
        <f>[1]!cdp("000300.SH",A136,"1","1",1)</f>
        <v>2872.8107999999997</v>
      </c>
      <c r="BG136">
        <f>[1]!env("000300.SH",A136,"14","1","1",1)</f>
        <v>3273.4710271428567</v>
      </c>
      <c r="BH136">
        <f>[1]!mike("000300.SH",A136,12,"1","1",1)</f>
        <v>3004.5572333333325</v>
      </c>
      <c r="BI136">
        <f>[1]!volumeratio("000300.SH",A136,5,1)</f>
        <v>0</v>
      </c>
      <c r="BJ136">
        <f>[1]!vma("000300.SH",A136,5,1)</f>
        <v>110646072.59999999</v>
      </c>
      <c r="BK136">
        <f>[1]!vmacd("000300.SH",A136,"12","26",9,"1",1)</f>
        <v>-9763828.3787681777</v>
      </c>
      <c r="BL136">
        <f>[1]!vosc("000300.SH",A136,"12","26",1)</f>
        <v>-6.9069629506802048</v>
      </c>
      <c r="BM136">
        <f>[1]!tapi("000300.SH",A136,6,"1",1)</f>
        <v>39984788.383985974</v>
      </c>
      <c r="BN136">
        <f>[1]!vstd("000300.SH",A136,10,1)</f>
        <v>18009460.028579235</v>
      </c>
      <c r="BO136">
        <f>[1]!adtm("000300.SH",A136,23,"8","1","1",1)</f>
        <v>-0.62108337265331204</v>
      </c>
      <c r="BP136">
        <f>[1]!mi("000300.SH",A136,12,"1","1",1)</f>
        <v>-209.78850000000011</v>
      </c>
      <c r="BQ136">
        <f>[1]!s_techind_rc("000300.SH",A136,50,1)</f>
        <v>78.042765384298519</v>
      </c>
      <c r="BR136">
        <f>[1]!srmi("000300.SH",A136,9,"1",1)</f>
        <v>-5.8976265878530706E-2</v>
      </c>
      <c r="BS136">
        <f>[1]!pwmi("000300.SH",A136,7,"1","1",1)</f>
        <v>0.7142857142857143</v>
      </c>
      <c r="BT136">
        <f>[1]!prdstrong("000300.SH",A136,20,"1","1",1)</f>
        <v>8.3333333333333329E-2</v>
      </c>
      <c r="BU136">
        <f>[1]!prdweak("000300.SH",A136,20,"1","1",1)</f>
        <v>0.25</v>
      </c>
      <c r="BV136">
        <f>[1]!bottom("000300.SH",A136,125,"5","20","1","1",1)</f>
        <v>1.1702964307320023</v>
      </c>
      <c r="BW136">
        <f>[1]!atr("000300.SH",A136,14,"1","3",3)</f>
        <v>891.71479999999974</v>
      </c>
      <c r="BX136">
        <f>[1]!std("000300.SH",A136,26,"1",1)</f>
        <v>2.8859779507858416</v>
      </c>
      <c r="BY136">
        <f>[1]!vhf("000300.SH",A136,28,"1",1)</f>
        <v>0.51760054661503208</v>
      </c>
      <c r="BZ136">
        <f>[1]!volati("000300.SH",A136,10,"1",1)</f>
        <v>-10.785198286703704</v>
      </c>
      <c r="CA136" s="2">
        <f>[1]!s_mq_close("000300.SH",A136,3)</f>
        <v>2946.0902000000001</v>
      </c>
    </row>
    <row r="137" spans="1:79" x14ac:dyDescent="0.25">
      <c r="A137" s="1">
        <v>42429</v>
      </c>
      <c r="B137">
        <f>[1]!s_mq_open("000300.SH",A137,1)</f>
        <v>2939.0401000000002</v>
      </c>
      <c r="C137">
        <f>[1]!s_mq_close("000300.SH",A137,1)</f>
        <v>2877.4666000000002</v>
      </c>
      <c r="D137">
        <f>[1]!s_mq_high("000300.SH",A137,1)</f>
        <v>3128.2069000000001</v>
      </c>
      <c r="E137">
        <f>[1]!s_mq_low("000300.SH",A137,1)</f>
        <v>2821.2148999999999</v>
      </c>
      <c r="F137">
        <f t="shared" si="12"/>
        <v>1.0643634634314789</v>
      </c>
      <c r="G137">
        <f t="shared" si="13"/>
        <v>0.95991031221384149</v>
      </c>
      <c r="H137">
        <f t="shared" si="14"/>
        <v>0.97904979248156565</v>
      </c>
      <c r="I137">
        <f t="shared" si="14"/>
        <v>1.0871392564556615</v>
      </c>
      <c r="J137">
        <f t="shared" si="15"/>
        <v>0.98045096335783699</v>
      </c>
      <c r="K137">
        <f t="shared" si="16"/>
        <v>1.1088155319185362</v>
      </c>
      <c r="L137">
        <f>[1]!s_mq_volume("000300.SH",A137,1)</f>
        <v>170636450700</v>
      </c>
      <c r="M137">
        <f>[1]!s_mq_amount("000300.SH",A137,1)</f>
        <v>1681359748025</v>
      </c>
      <c r="N137">
        <f>[1]!s_mq_pctchange("000016.SH",A137)</f>
        <v>-1.4391295066024101</v>
      </c>
      <c r="O137">
        <f>[1]!s_mq_pctchange("000906.SH",A137)</f>
        <v>-2.2837240358483557</v>
      </c>
      <c r="P137">
        <f>[1]!s_mq_pctchange("000905.SH",A137)</f>
        <v>-2.1702135409072953</v>
      </c>
      <c r="Q137">
        <f>[1]!s_val_pe_ttm("000300.SH",A137)</f>
        <v>10.78279972076416</v>
      </c>
      <c r="R137">
        <f>[1]!s_val_pb_lf("000300.SH",A137)</f>
        <v>1.3545000553131104</v>
      </c>
      <c r="S137">
        <v>49</v>
      </c>
      <c r="T137">
        <v>4.9069370000000001</v>
      </c>
      <c r="U137">
        <v>21.05</v>
      </c>
      <c r="V137">
        <v>-4.9000000000000004</v>
      </c>
      <c r="W137">
        <f>[1]!dmi("000300.SH",A137,14,6,1,3,2)</f>
        <v>11.133654436688637</v>
      </c>
      <c r="X137">
        <f>[1]!expma("000300.SH",A137,12,3,2)</f>
        <v>3184.2278759209921</v>
      </c>
      <c r="Y137">
        <f>[1]!ma("000300.SH",A137,5,3,1)</f>
        <v>2988.6311799999994</v>
      </c>
      <c r="Z137">
        <f>[1]!macd("000300.SH",A137,26,12,9,1,3,1)</f>
        <v>-71.881332166359698</v>
      </c>
      <c r="AA137">
        <f>[1]!bbi("000300.SH",A137,3,"6","12","24","1",1)</f>
        <v>2986.4698437500006</v>
      </c>
      <c r="AB137">
        <f>[1]!dma("000300.SH",A137,"10","50",10,"1","1",1)</f>
        <v>-261.67041600000039</v>
      </c>
      <c r="AC137">
        <f>[1]!mtm("000300.SH",A137,"6",6,"1","1",3)</f>
        <v>-489.06929999999966</v>
      </c>
      <c r="AD137">
        <f>[1]!priceosc("000300.SH",A137,"26","12","1",1)</f>
        <v>-0.14104759821070878</v>
      </c>
      <c r="AE137">
        <f>[1]!sar("000300.SH",A137,4,"2","20","1",1)</f>
        <v>3114.9197363200001</v>
      </c>
      <c r="AF137">
        <f>[1]!trix("000300.SH",A137,12,"20","1","1",1)</f>
        <v>-0.27133430270452291</v>
      </c>
      <c r="AG137">
        <f>[1]!s_techind_b3612("000300.SH",A137,1,1)</f>
        <v>-95.58813333333319</v>
      </c>
      <c r="AH137">
        <f>[1]!bias("000300.SH",A137,12,1,1)</f>
        <v>-4.5567795227253427</v>
      </c>
      <c r="AI137">
        <f>[1]!kdj("000300.SH",A137,9,3,3,1,1,1)</f>
        <v>38.319567177274273</v>
      </c>
      <c r="AJ137">
        <f>[1]!slowkd("000300.SH",A137,9,"3","3","5","1","1",1)</f>
        <v>40.827394538716106</v>
      </c>
      <c r="AK137">
        <f>[1]!rsi("000300.SH",A137,6,1,1)</f>
        <v>29.725426464116516</v>
      </c>
      <c r="AL137">
        <f>[1]!cci("000300.SH",A137,14,"1",1)</f>
        <v>-138.55412490624187</v>
      </c>
      <c r="AM137">
        <f>[1]!dpo("000300.SH",A137,20,"6","1","1",1)</f>
        <v>-142.02146363636348</v>
      </c>
      <c r="AN137">
        <f>[1]!roc("000300.SH",A137,"12",6,"1","1",1)</f>
        <v>-3.5947013223643536</v>
      </c>
      <c r="AO137">
        <f>[1]!vrsi("000300.SH",A137,6,1)</f>
        <v>60.392067085984579</v>
      </c>
      <c r="AP137">
        <f>[1]!si("000300.SH",A137,"1",1)</f>
        <v>-1466.6458285617125</v>
      </c>
      <c r="AQ137">
        <f>[1]!srdm("000300.SH",A137,30,"1","1",1)</f>
        <v>-0.43772834151543483</v>
      </c>
      <c r="AR137">
        <f>[1]!vroc("000300.SH",A137,12,1)</f>
        <v>40.92548371577147</v>
      </c>
      <c r="AS137">
        <f>[1]!wr("000300.SH",A137,14,"1",1)</f>
        <v>81.676493198519765</v>
      </c>
      <c r="AT137">
        <f>[1]!arbr("000300.SH",A137,26,"1","1",1)</f>
        <v>161.51213193164239</v>
      </c>
      <c r="AU137">
        <f>[1]!cr("000300.SH",A137,26,"1",1)</f>
        <v>59.068548248910922</v>
      </c>
      <c r="AV137">
        <f>[1]!psy("000300.SH",A137,12,"6","1","1",1)</f>
        <v>50</v>
      </c>
      <c r="AW137">
        <f>[1]!vr("000300.SH",A137,26,1)</f>
        <v>0.9322797396666217</v>
      </c>
      <c r="AX137">
        <f>[1]!wad("000300.SH",A137,30,"1","1",1)</f>
        <v>11741.201699999987</v>
      </c>
      <c r="AY137">
        <f>[1]!mfi("000300.SH",A137,14,"1",1)</f>
        <v>49.561050870802767</v>
      </c>
      <c r="AZ137">
        <f>[1]!obv("000300.SH",A137,"1","1",1)</f>
        <v>33515367549.759998</v>
      </c>
      <c r="BA137">
        <f>[1]!pvt("000300.SH",A137,"1",1)</f>
        <v>36708115846.625175</v>
      </c>
      <c r="BB137">
        <f>[1]!sobv("000300.SH",A137,1)</f>
        <v>2848932132694</v>
      </c>
      <c r="BC137">
        <f>[1]!wvad("000300.SH",A137,24,"6","1","1",1)</f>
        <v>-60239949.885369293</v>
      </c>
      <c r="BD137">
        <f>[1]!bbiboll("000300.SH",A137,10,"3","1","1",1)</f>
        <v>2986.4698437500006</v>
      </c>
      <c r="BE137">
        <f>[1]!boll("000300.SH",A137,26,"2",1,1,1)</f>
        <v>3019.0988769230776</v>
      </c>
      <c r="BF137">
        <f>[1]!cdp("000300.SH",A137,"1","1",1)</f>
        <v>2940.848575</v>
      </c>
      <c r="BG137">
        <f>[1]!env("000300.SH",A137,"14","1","1",1)</f>
        <v>3188.4464207142855</v>
      </c>
      <c r="BH137">
        <f>[1]!mike("000300.SH",A137,12,"1","1",1)</f>
        <v>2937.8224333333337</v>
      </c>
      <c r="BI137">
        <f>[1]!volumeratio("000300.SH",A137,5,1)</f>
        <v>1.0263914147947339</v>
      </c>
      <c r="BJ137">
        <f>[1]!vma("000300.SH",A137,5,1)</f>
        <v>123694108.40000001</v>
      </c>
      <c r="BK137">
        <f>[1]!vmacd("000300.SH",A137,"12","26",9,"1",1)</f>
        <v>1375879.8334384919</v>
      </c>
      <c r="BL137">
        <f>[1]!vosc("000300.SH",A137,"12","26",1)</f>
        <v>4.4193219969443716</v>
      </c>
      <c r="BM137">
        <f>[1]!tapi("000300.SH",A137,6,"1",1)</f>
        <v>44063152.873590164</v>
      </c>
      <c r="BN137">
        <f>[1]!vstd("000300.SH",A137,10,1)</f>
        <v>19566755.519775312</v>
      </c>
      <c r="BO137">
        <f>[1]!adtm("000300.SH",A137,23,"8","1","1",1)</f>
        <v>-0.25024325558482091</v>
      </c>
      <c r="BP137">
        <f>[1]!mi("000300.SH",A137,12,"1","1",1)</f>
        <v>-107.29319999999962</v>
      </c>
      <c r="BQ137">
        <f>[1]!s_techind_rc("000300.SH",A137,50,1)</f>
        <v>79.751102719032815</v>
      </c>
      <c r="BR137">
        <f>[1]!srmi("000300.SH",A137,9,"1",1)</f>
        <v>-5.2540943465490771E-2</v>
      </c>
      <c r="BS137">
        <f>[1]!pwmi("000300.SH",A137,7,"1","1",1)</f>
        <v>1</v>
      </c>
      <c r="BT137">
        <f>[1]!prdstrong("000300.SH",A137,20,"1","1",1)</f>
        <v>0</v>
      </c>
      <c r="BU137">
        <f>[1]!prdweak("000300.SH",A137,20,"1","1",1)</f>
        <v>0</v>
      </c>
      <c r="BV137">
        <f>[1]!bottom("000300.SH",A137,125,"5","20","1","1",1)</f>
        <v>1.1332554061952074</v>
      </c>
      <c r="BW137">
        <f>[1]!atr("000300.SH",A137,14,"1","3",3)</f>
        <v>306.99200000000019</v>
      </c>
      <c r="BX137">
        <f>[1]!std("000300.SH",A137,26,"1",1)</f>
        <v>2.3887984668177071</v>
      </c>
      <c r="BY137">
        <f>[1]!vhf("000300.SH",A137,28,"1",1)</f>
        <v>0.23709895593856808</v>
      </c>
      <c r="BZ137">
        <f>[1]!volati("000300.SH",A137,10,"1",1)</f>
        <v>22.143834855600193</v>
      </c>
      <c r="CA137" s="2">
        <f>[1]!s_mq_close("000300.SH",A137,3)</f>
        <v>2877.4666000000002</v>
      </c>
    </row>
    <row r="138" spans="1:79" x14ac:dyDescent="0.25">
      <c r="A138" s="1">
        <v>42460</v>
      </c>
      <c r="B138">
        <f>[1]!s_mq_open("000300.SH",A138,1)</f>
        <v>2881.3353000000002</v>
      </c>
      <c r="C138">
        <f>[1]!s_mq_close("000300.SH",A138,1)</f>
        <v>3218.0879</v>
      </c>
      <c r="D138">
        <f>[1]!s_mq_high("000300.SH",A138,1)</f>
        <v>3267.7750999999998</v>
      </c>
      <c r="E138">
        <f>[1]!s_mq_low("000300.SH",A138,1)</f>
        <v>2863.3227999999999</v>
      </c>
      <c r="F138">
        <f t="shared" si="12"/>
        <v>1.1341183027188817</v>
      </c>
      <c r="G138">
        <f t="shared" si="13"/>
        <v>0.99374855817717556</v>
      </c>
      <c r="H138">
        <f t="shared" si="14"/>
        <v>1.1168737980616139</v>
      </c>
      <c r="I138">
        <f t="shared" si="14"/>
        <v>1.0154399760180572</v>
      </c>
      <c r="J138">
        <f t="shared" si="15"/>
        <v>0.88975903983231774</v>
      </c>
      <c r="K138">
        <f t="shared" si="16"/>
        <v>1.1412527780660986</v>
      </c>
      <c r="L138">
        <f>[1]!s_mq_volume("000300.SH",A138,1)</f>
        <v>306357507800</v>
      </c>
      <c r="M138">
        <f>[1]!s_mq_amount("000300.SH",A138,1)</f>
        <v>3268458384850</v>
      </c>
      <c r="N138">
        <f>[1]!s_mq_pctchange("000016.SH",A138)</f>
        <v>10.898317920740052</v>
      </c>
      <c r="O138">
        <f>[1]!s_mq_pctchange("000906.SH",A138)</f>
        <v>12.7569517802816</v>
      </c>
      <c r="P138">
        <f>[1]!s_mq_pctchange("000905.SH",A138)</f>
        <v>15.052613398424143</v>
      </c>
      <c r="Q138">
        <f>[1]!s_val_pe_ttm("000300.SH",A138)</f>
        <v>11.891500473022461</v>
      </c>
      <c r="R138">
        <f>[1]!s_val_pb_lf("000300.SH",A138)</f>
        <v>1.4675999879837036</v>
      </c>
      <c r="S138">
        <v>50.2</v>
      </c>
      <c r="T138">
        <v>6.8</v>
      </c>
      <c r="U138">
        <v>33.173299999999998</v>
      </c>
      <c r="V138">
        <v>-4.3</v>
      </c>
      <c r="W138">
        <f>[1]!dmi("000300.SH",A138,14,6,1,3,2)</f>
        <v>13.895011083079842</v>
      </c>
      <c r="X138">
        <f>[1]!expma("000300.SH",A138,12,3,2)</f>
        <v>3191.4566971482636</v>
      </c>
      <c r="Y138">
        <f>[1]!ma("000300.SH",A138,5,3,1)</f>
        <v>3187.4636399999999</v>
      </c>
      <c r="Z138">
        <f>[1]!macd("000300.SH",A138,26,12,9,1,3,1)</f>
        <v>33.97041438911765</v>
      </c>
      <c r="AA138">
        <f>[1]!bbi("000300.SH",A138,3,"6","12","24","1",1)</f>
        <v>3168.2609270833332</v>
      </c>
      <c r="AB138">
        <f>[1]!dma("000300.SH",A138,"10","50",10,"1","1",1)</f>
        <v>131.79224599999907</v>
      </c>
      <c r="AC138">
        <f>[1]!mtm("000300.SH",A138,"6",6,"1","1",3)</f>
        <v>15.140399999999772</v>
      </c>
      <c r="AD138">
        <f>[1]!priceosc("000300.SH",A138,"26","12","1",1)</f>
        <v>2.7187864436601976</v>
      </c>
      <c r="AE138">
        <f>[1]!sar("000300.SH",A138,4,"2","20","1",1)</f>
        <v>3129.0237950070568</v>
      </c>
      <c r="AF138">
        <f>[1]!trix("000300.SH",A138,12,"20","1","1",1)</f>
        <v>0.22649007354358291</v>
      </c>
      <c r="AG138">
        <f>[1]!s_techind_b3612("000300.SH",A138,1,1)</f>
        <v>3.3961833333332834</v>
      </c>
      <c r="AH138">
        <f>[1]!bias("000300.SH",A138,12,1,1)</f>
        <v>1.0476216430944909</v>
      </c>
      <c r="AI138">
        <f>[1]!kdj("000300.SH",A138,9,3,3,1,1,1)</f>
        <v>60.865359763024969</v>
      </c>
      <c r="AJ138">
        <f>[1]!slowkd("000300.SH",A138,9,"3","3","5","1","1",1)</f>
        <v>51.13454314573341</v>
      </c>
      <c r="AK138">
        <f>[1]!rsi("000300.SH",A138,6,1,1)</f>
        <v>62.159397371249469</v>
      </c>
      <c r="AL138">
        <f>[1]!cci("000300.SH",A138,14,"1",1)</f>
        <v>73.101253199453836</v>
      </c>
      <c r="AM138">
        <f>[1]!dpo("000300.SH",A138,20,"6","1","1",1)</f>
        <v>24.755563636363149</v>
      </c>
      <c r="AN138">
        <f>[1]!roc("000300.SH",A138,"12",6,"1","1",1)</f>
        <v>4.6607665798225071</v>
      </c>
      <c r="AO138">
        <f>[1]!vrsi("000300.SH",A138,6,1)</f>
        <v>47.408791379231197</v>
      </c>
      <c r="AP138">
        <f>[1]!si("000300.SH",A138,"1",1)</f>
        <v>222.82767492143495</v>
      </c>
      <c r="AQ138">
        <f>[1]!srdm("000300.SH",A138,30,"1","1",1)</f>
        <v>0.5832293972441257</v>
      </c>
      <c r="AR138">
        <f>[1]!vroc("000300.SH",A138,12,1)</f>
        <v>23.639176242080296</v>
      </c>
      <c r="AS138">
        <f>[1]!wr("000300.SH",A138,14,"1",1)</f>
        <v>20.772501327357752</v>
      </c>
      <c r="AT138">
        <f>[1]!arbr("000300.SH",A138,26,"1","1",1)</f>
        <v>206.56914995477433</v>
      </c>
      <c r="AU138">
        <f>[1]!cr("000300.SH",A138,26,"1",1)</f>
        <v>123.29591621036124</v>
      </c>
      <c r="AV138">
        <f>[1]!psy("000300.SH",A138,12,"6","1","1",1)</f>
        <v>66.666666666666657</v>
      </c>
      <c r="AW138">
        <f>[1]!vr("000300.SH",A138,26,1)</f>
        <v>2.1090308881170516</v>
      </c>
      <c r="AX138">
        <f>[1]!wad("000300.SH",A138,30,"1","1",1)</f>
        <v>12332.48469999999</v>
      </c>
      <c r="AY138">
        <f>[1]!mfi("000300.SH",A138,14,"1",1)</f>
        <v>62.137257209752335</v>
      </c>
      <c r="AZ138">
        <f>[1]!obv("000300.SH",A138,"1","1",1)</f>
        <v>35214088345.760002</v>
      </c>
      <c r="BA138">
        <f>[1]!pvt("000300.SH",A138,"1",1)</f>
        <v>38883577795.302673</v>
      </c>
      <c r="BB138">
        <f>[1]!sobv("000300.SH",A138,1)</f>
        <v>2990294639094</v>
      </c>
      <c r="BC138">
        <f>[1]!wvad("000300.SH",A138,24,"6","1","1",1)</f>
        <v>801180041.3810004</v>
      </c>
      <c r="BD138">
        <f>[1]!bbiboll("000300.SH",A138,10,"3","1","1",1)</f>
        <v>3168.2609270833332</v>
      </c>
      <c r="BE138">
        <f>[1]!boll("000300.SH",A138,26,"2",1,1,1)</f>
        <v>3098.1381961538459</v>
      </c>
      <c r="BF138">
        <f>[1]!cdp("000300.SH",A138,"1","1",1)</f>
        <v>3202.6286749999999</v>
      </c>
      <c r="BG138">
        <f>[1]!env("000300.SH",A138,"14","1","1",1)</f>
        <v>3358.4705721428577</v>
      </c>
      <c r="BH138">
        <f>[1]!mike("000300.SH",A138,12,"1","1",1)</f>
        <v>3381.2655</v>
      </c>
      <c r="BI138">
        <f>[1]!volumeratio("000300.SH",A138,5,1)</f>
        <v>1.1068992872553505</v>
      </c>
      <c r="BJ138">
        <f>[1]!vma("000300.SH",A138,5,1)</f>
        <v>107497319.2</v>
      </c>
      <c r="BK138">
        <f>[1]!vmacd("000300.SH",A138,"12","26",9,"1",1)</f>
        <v>-2531086.6107990835</v>
      </c>
      <c r="BL138">
        <f>[1]!vosc("000300.SH",A138,"12","26",1)</f>
        <v>2.3514002659778197</v>
      </c>
      <c r="BM138">
        <f>[1]!tapi("000300.SH",A138,6,"1",1)</f>
        <v>49025227.882946089</v>
      </c>
      <c r="BN138">
        <f>[1]!vstd("000300.SH",A138,10,1)</f>
        <v>45302314.22661563</v>
      </c>
      <c r="BO138">
        <f>[1]!adtm("000300.SH",A138,23,"8","1","1",1)</f>
        <v>0.64909041533451717</v>
      </c>
      <c r="BP138">
        <f>[1]!mi("000300.SH",A138,12,"1","1",1)</f>
        <v>143.30830000000014</v>
      </c>
      <c r="BQ138">
        <f>[1]!s_techind_rc("000300.SH",A138,50,1)</f>
        <v>99.891869539194445</v>
      </c>
      <c r="BR138">
        <f>[1]!srmi("000300.SH",A138,9,"1",1)</f>
        <v>1.4333014334381543E-2</v>
      </c>
      <c r="BS138">
        <f>[1]!pwmi("000300.SH",A138,7,"1","1",1)</f>
        <v>1</v>
      </c>
      <c r="BT138">
        <f>[1]!prdstrong("000300.SH",A138,20,"1","1",1)</f>
        <v>0</v>
      </c>
      <c r="BU138">
        <f>[1]!prdweak("000300.SH",A138,20,"1","1",1)</f>
        <v>7.1428571428571425E-2</v>
      </c>
      <c r="BV138">
        <f>[1]!bottom("000300.SH",A138,125,"5","20","1","1",1)</f>
        <v>1.3951307663849284</v>
      </c>
      <c r="BW138">
        <f>[1]!atr("000300.SH",A138,14,"1","3",3)</f>
        <v>404.45229999999992</v>
      </c>
      <c r="BX138">
        <f>[1]!std("000300.SH",A138,26,"1",1)</f>
        <v>1.9526725733714592</v>
      </c>
      <c r="BY138">
        <f>[1]!vhf("000300.SH",A138,28,"1",1)</f>
        <v>0.32328599252733153</v>
      </c>
      <c r="BZ138">
        <f>[1]!volati("000300.SH",A138,10,"1",1)</f>
        <v>-19.98987232246353</v>
      </c>
      <c r="CA138" s="2">
        <f>[1]!s_mq_close("000300.SH",A138,3)</f>
        <v>3218.0879</v>
      </c>
    </row>
    <row r="139" spans="1:79" x14ac:dyDescent="0.25">
      <c r="A139" s="1">
        <v>42490</v>
      </c>
      <c r="B139">
        <f>[1]!s_mq_open("000300.SH",A139,1)</f>
        <v>3213.674</v>
      </c>
      <c r="C139">
        <f>[1]!s_mq_close("000300.SH",A139,1)</f>
        <v>3156.7451000000001</v>
      </c>
      <c r="D139">
        <f>[1]!s_mq_high("000300.SH",A139,1)</f>
        <v>3296.5228000000002</v>
      </c>
      <c r="E139">
        <f>[1]!s_mq_low("000300.SH",A139,1)</f>
        <v>3107.3692999999998</v>
      </c>
      <c r="F139">
        <f t="shared" si="12"/>
        <v>1.0257800884595016</v>
      </c>
      <c r="G139">
        <f t="shared" si="13"/>
        <v>0.96692113139042724</v>
      </c>
      <c r="H139">
        <f t="shared" si="14"/>
        <v>0.98228541538438563</v>
      </c>
      <c r="I139">
        <f t="shared" si="14"/>
        <v>1.0442790581982688</v>
      </c>
      <c r="J139">
        <f t="shared" si="15"/>
        <v>0.98435863573527038</v>
      </c>
      <c r="K139">
        <f t="shared" si="16"/>
        <v>1.0608725522260904</v>
      </c>
      <c r="L139">
        <f>[1]!s_mq_volume("000300.SH",A139,1)</f>
        <v>206088735400</v>
      </c>
      <c r="M139">
        <f>[1]!s_mq_amount("000300.SH",A139,1)</f>
        <v>2257641432728</v>
      </c>
      <c r="N139">
        <f>[1]!s_mq_pctchange("000016.SH",A139)</f>
        <v>-0.97527939417800802</v>
      </c>
      <c r="O139">
        <f>[1]!s_mq_pctchange("000906.SH",A139)</f>
        <v>-2.1552205762049526</v>
      </c>
      <c r="P139">
        <f>[1]!s_mq_pctchange("000905.SH",A139)</f>
        <v>-2.7651876020031607</v>
      </c>
      <c r="Q139">
        <f>[1]!s_val_pe_ttm("000300.SH",A139)</f>
        <v>11.93649959564209</v>
      </c>
      <c r="R139">
        <f>[1]!s_val_pb_lf("000300.SH",A139)</f>
        <v>1.3835999965667725</v>
      </c>
      <c r="S139">
        <v>50.1</v>
      </c>
      <c r="T139">
        <v>6</v>
      </c>
      <c r="U139">
        <v>35.979999999999997</v>
      </c>
      <c r="V139">
        <v>-3.4</v>
      </c>
      <c r="W139">
        <f>[1]!dmi("000300.SH",A139,14,6,1,3,2)</f>
        <v>15.156515474505754</v>
      </c>
      <c r="X139">
        <f>[1]!expma("000300.SH",A139,12,3,2)</f>
        <v>3192.6218613906553</v>
      </c>
      <c r="Y139">
        <f>[1]!ma("000300.SH",A139,5,3,1)</f>
        <v>3164.8870400000001</v>
      </c>
      <c r="Z139">
        <f>[1]!macd("000300.SH",A139,26,12,9,1,3,1)</f>
        <v>-1.3490565529077685</v>
      </c>
      <c r="AA139">
        <f>[1]!bbi("000300.SH",A139,3,"6","12","24","1",1)</f>
        <v>3182.4886552083335</v>
      </c>
      <c r="AB139">
        <f>[1]!dma("000300.SH",A139,"10","50",10,"1","1",1)</f>
        <v>38.260882000000493</v>
      </c>
      <c r="AC139">
        <f>[1]!mtm("000300.SH",A139,"6",6,"1","1",3)</f>
        <v>-377.33369999999968</v>
      </c>
      <c r="AD139">
        <f>[1]!priceosc("000300.SH",A139,"26","12","1",1)</f>
        <v>-0.26428948294332522</v>
      </c>
      <c r="AE139">
        <f>[1]!sar("000300.SH",A139,4,"2","20","1",1)</f>
        <v>3226.2172571946521</v>
      </c>
      <c r="AF139">
        <f>[1]!trix("000300.SH",A139,12,"20","1","1",1)</f>
        <v>1.2566850917430667E-2</v>
      </c>
      <c r="AG139">
        <f>[1]!s_techind_b3612("000300.SH",A139,1,1)</f>
        <v>-5.4755333333332601</v>
      </c>
      <c r="AH139">
        <f>[1]!bias("000300.SH",A139,12,1,1)</f>
        <v>-1.2379322067654555</v>
      </c>
      <c r="AI139">
        <f>[1]!kdj("000300.SH",A139,9,3,3,1,1,1)</f>
        <v>36.036721712960166</v>
      </c>
      <c r="AJ139">
        <f>[1]!slowkd("000300.SH",A139,9,"3","3","5","1","1",1)</f>
        <v>35.216197115334076</v>
      </c>
      <c r="AK139">
        <f>[1]!rsi("000300.SH",A139,6,1,1)</f>
        <v>34.473827026120894</v>
      </c>
      <c r="AL139">
        <f>[1]!cci("000300.SH",A139,14,"1",1)</f>
        <v>-69.455358784579403</v>
      </c>
      <c r="AM139">
        <f>[1]!dpo("000300.SH",A139,20,"6","1","1",1)</f>
        <v>0</v>
      </c>
      <c r="AN139">
        <f>[1]!roc("000300.SH",A139,"12",6,"1","1",1)</f>
        <v>-3.2083933960410822</v>
      </c>
      <c r="AO139">
        <f>[1]!vrsi("000300.SH",A139,6,1)</f>
        <v>63.034988527406163</v>
      </c>
      <c r="AP139">
        <f>[1]!si("000300.SH",A139,"1",1)</f>
        <v>-51.953106280805308</v>
      </c>
      <c r="AQ139">
        <f>[1]!srdm("000300.SH",A139,30,"1","1",1)</f>
        <v>-0.84838421692514965</v>
      </c>
      <c r="AR139">
        <f>[1]!vroc("000300.SH",A139,12,1)</f>
        <v>0</v>
      </c>
      <c r="AS139">
        <f>[1]!wr("000300.SH",A139,14,"1",1)</f>
        <v>73.896438606739949</v>
      </c>
      <c r="AT139">
        <f>[1]!arbr("000300.SH",A139,26,"1","1",1)</f>
        <v>146.17648505088664</v>
      </c>
      <c r="AU139">
        <f>[1]!cr("000300.SH",A139,26,"1",1)</f>
        <v>77.530414675258257</v>
      </c>
      <c r="AV139">
        <f>[1]!psy("000300.SH",A139,12,"6","1","1",1)</f>
        <v>33.333333333333329</v>
      </c>
      <c r="AW139">
        <f>[1]!vr("000300.SH",A139,26,1)</f>
        <v>0.68925768253533137</v>
      </c>
      <c r="AX139">
        <f>[1]!wad("000300.SH",A139,30,"1","1",1)</f>
        <v>12307.869599999987</v>
      </c>
      <c r="AY139">
        <f>[1]!mfi("000300.SH",A139,14,"1",1)</f>
        <v>36.436291501409777</v>
      </c>
      <c r="AZ139">
        <f>[1]!obv("000300.SH",A139,"1","1",1)</f>
        <v>34983449949.760002</v>
      </c>
      <c r="BA139">
        <f>[1]!pvt("000300.SH",A139,"1",1)</f>
        <v>38801669772.282806</v>
      </c>
      <c r="BB139">
        <f>[1]!sobv("000300.SH",A139,1)</f>
        <v>2964070262294</v>
      </c>
      <c r="BC139">
        <f>[1]!wvad("000300.SH",A139,24,"6","1","1",1)</f>
        <v>-40115178.810262024</v>
      </c>
      <c r="BD139">
        <f>[1]!bbiboll("000300.SH",A139,10,"3","1","1",1)</f>
        <v>3182.4886552083335</v>
      </c>
      <c r="BE139">
        <f>[1]!boll("000300.SH",A139,26,"2",1,1,1)</f>
        <v>3204.7608115384614</v>
      </c>
      <c r="BF139">
        <f>[1]!cdp("000300.SH",A139,"1","1",1)</f>
        <v>3157.892625</v>
      </c>
      <c r="BG139">
        <f>[1]!env("000300.SH",A139,"14","1","1",1)</f>
        <v>3394.6948455714282</v>
      </c>
      <c r="BH139">
        <f>[1]!mike("000300.SH",A139,12,"1","1",1)</f>
        <v>3210.9176333333339</v>
      </c>
      <c r="BI139">
        <f>[1]!volumeratio("000300.SH",A139,5,1)</f>
        <v>0</v>
      </c>
      <c r="BJ139">
        <f>[1]!vma("000300.SH",A139,5,1)</f>
        <v>62888933.600000001</v>
      </c>
      <c r="BK139">
        <f>[1]!vmacd("000300.SH",A139,"12","26",9,"1",1)</f>
        <v>-16378856.775130529</v>
      </c>
      <c r="BL139">
        <f>[1]!vosc("000300.SH",A139,"12","26",1)</f>
        <v>-20.133656794764804</v>
      </c>
      <c r="BM139">
        <f>[1]!tapi("000300.SH",A139,6,"1",1)</f>
        <v>24097990.630713291</v>
      </c>
      <c r="BN139">
        <f>[1]!vstd("000300.SH",A139,10,1)</f>
        <v>31833578.068215545</v>
      </c>
      <c r="BO139">
        <f>[1]!adtm("000300.SH",A139,23,"8","1","1",1)</f>
        <v>0.24789757595986456</v>
      </c>
      <c r="BP139">
        <f>[1]!mi("000300.SH",A139,12,"1","1",1)</f>
        <v>-104.63799999999992</v>
      </c>
      <c r="BQ139">
        <f>[1]!s_techind_rc("000300.SH",A139,50,1)</f>
        <v>103.37448507113587</v>
      </c>
      <c r="BR139">
        <f>[1]!srmi("000300.SH",A139,9,"1",1)</f>
        <v>-2.2211256530255956E-2</v>
      </c>
      <c r="BS139">
        <f>[1]!pwmi("000300.SH",A139,7,"1","1",1)</f>
        <v>1</v>
      </c>
      <c r="BT139">
        <f>[1]!prdstrong("000300.SH",A139,20,"1","1",1)</f>
        <v>0</v>
      </c>
      <c r="BU139">
        <f>[1]!prdweak("000300.SH",A139,20,"1","1",1)</f>
        <v>0.1111111111111111</v>
      </c>
      <c r="BV139">
        <f>[1]!bottom("000300.SH",A139,125,"5","20","1","1",1)</f>
        <v>1.1935225996024545</v>
      </c>
      <c r="BW139">
        <f>[1]!atr("000300.SH",A139,14,"1","3",3)</f>
        <v>189.15350000000035</v>
      </c>
      <c r="BX139">
        <f>[1]!std("000300.SH",A139,26,"1",1)</f>
        <v>1.0265416398511646</v>
      </c>
      <c r="BY139">
        <f>[1]!vhf("000300.SH",A139,28,"1",1)</f>
        <v>0.20367721128372521</v>
      </c>
      <c r="BZ139">
        <f>[1]!volati("000300.SH",A139,10,"1",1)</f>
        <v>-6.5313982295578024</v>
      </c>
      <c r="CA139" s="2">
        <f>[1]!s_mq_close("000300.SH",A139,3)</f>
        <v>3156.7451000000001</v>
      </c>
    </row>
    <row r="140" spans="1:79" x14ac:dyDescent="0.25">
      <c r="A140" s="1">
        <v>42521</v>
      </c>
      <c r="B140">
        <f>[1]!s_mq_open("000300.SH",A140,1)</f>
        <v>3159.8229999999999</v>
      </c>
      <c r="C140">
        <f>[1]!s_mq_close("000300.SH",A140,1)</f>
        <v>3169.5598</v>
      </c>
      <c r="D140">
        <f>[1]!s_mq_high("000300.SH",A140,1)</f>
        <v>3222.8816000000002</v>
      </c>
      <c r="E140">
        <f>[1]!s_mq_low("000300.SH",A140,1)</f>
        <v>3027.444</v>
      </c>
      <c r="F140">
        <f t="shared" si="12"/>
        <v>1.0199563709739439</v>
      </c>
      <c r="G140">
        <f t="shared" si="13"/>
        <v>0.95810556477372311</v>
      </c>
      <c r="H140">
        <f t="shared" si="14"/>
        <v>1.0030814384223421</v>
      </c>
      <c r="I140">
        <f t="shared" si="14"/>
        <v>1.0168230932257534</v>
      </c>
      <c r="J140">
        <f t="shared" si="15"/>
        <v>0.95516229099069216</v>
      </c>
      <c r="K140">
        <f t="shared" si="16"/>
        <v>1.0645553146482645</v>
      </c>
      <c r="L140">
        <f>[1]!s_mq_volume("000300.SH",A140,1)</f>
        <v>158559949800</v>
      </c>
      <c r="M140">
        <f>[1]!s_mq_amount("000300.SH",A140,1)</f>
        <v>1719464428149</v>
      </c>
      <c r="N140">
        <f>[1]!s_mq_pctchange("000016.SH",A140)</f>
        <v>0.94342860790030958</v>
      </c>
      <c r="O140">
        <f>[1]!s_mq_pctchange("000906.SH",A140)</f>
        <v>0.10338891234771275</v>
      </c>
      <c r="P140">
        <f>[1]!s_mq_pctchange("000905.SH",A140)</f>
        <v>-0.63939518784601468</v>
      </c>
      <c r="Q140">
        <f>[1]!s_val_pe_ttm("000300.SH",A140)</f>
        <v>11.987000465393066</v>
      </c>
      <c r="R140">
        <f>[1]!s_val_pb_lf("000300.SH",A140)</f>
        <v>1.4101999998092651</v>
      </c>
      <c r="S140">
        <v>50.1</v>
      </c>
      <c r="T140">
        <v>6</v>
      </c>
      <c r="U140">
        <v>36.942599999999999</v>
      </c>
      <c r="V140">
        <v>-2.8</v>
      </c>
      <c r="W140">
        <f>[1]!dmi("000300.SH",A140,14,6,1,3,2)</f>
        <v>19.034545863855996</v>
      </c>
      <c r="X140">
        <f>[1]!expma("000300.SH",A140,12,3,2)</f>
        <v>3143.65364578763</v>
      </c>
      <c r="Y140">
        <f>[1]!ma("000300.SH",A140,5,3,1)</f>
        <v>3084.44112</v>
      </c>
      <c r="Z140">
        <f>[1]!macd("000300.SH",A140,26,12,9,1,3,1)</f>
        <v>-18.17385613080296</v>
      </c>
      <c r="AA140">
        <f>[1]!bbi("000300.SH",A140,3,"6","12","24","1",1)</f>
        <v>3092.2451406250002</v>
      </c>
      <c r="AB140">
        <f>[1]!dma("000300.SH",A140,"10","50",10,"1","1",1)</f>
        <v>-84.787329999998747</v>
      </c>
      <c r="AC140">
        <f>[1]!mtm("000300.SH",A140,"6",6,"1","1",3)</f>
        <v>-396.85240000000022</v>
      </c>
      <c r="AD140">
        <f>[1]!priceosc("000300.SH",A140,"26","12","1",1)</f>
        <v>-1.062269367083426</v>
      </c>
      <c r="AE140">
        <f>[1]!sar("000300.SH",A140,4,"2","20","1",1)</f>
        <v>3031.2500896336001</v>
      </c>
      <c r="AF140">
        <f>[1]!trix("000300.SH",A140,12,"20","1","1",1)</f>
        <v>-0.14372357970031099</v>
      </c>
      <c r="AG140">
        <f>[1]!s_techind_b3612("000300.SH",A140,1,1)</f>
        <v>18.629333333333761</v>
      </c>
      <c r="AH140">
        <f>[1]!bias("000300.SH",A140,12,1,1)</f>
        <v>2.8992347210627019</v>
      </c>
      <c r="AI140">
        <f>[1]!kdj("000300.SH",A140,9,3,3,1,1,1)</f>
        <v>64.858871508229882</v>
      </c>
      <c r="AJ140">
        <f>[1]!slowkd("000300.SH",A140,9,"3","3","5","1","1",1)</f>
        <v>52.164851375846318</v>
      </c>
      <c r="AK140">
        <f>[1]!rsi("000300.SH",A140,6,1,1)</f>
        <v>80.730627915020335</v>
      </c>
      <c r="AL140">
        <f>[1]!cci("000300.SH",A140,14,"1",1)</f>
        <v>291.51971507080873</v>
      </c>
      <c r="AM140">
        <f>[1]!dpo("000300.SH",A140,20,"6","1","1",1)</f>
        <v>90.672263636363368</v>
      </c>
      <c r="AN140">
        <f>[1]!roc("000300.SH",A140,"12",6,"1","1",1)</f>
        <v>3.0772909646125486</v>
      </c>
      <c r="AO140">
        <f>[1]!vrsi("000300.SH",A140,6,1)</f>
        <v>96.429038809475429</v>
      </c>
      <c r="AP140">
        <f>[1]!si("000300.SH",A140,"1",1)</f>
        <v>2009.4920757918687</v>
      </c>
      <c r="AQ140">
        <f>[1]!srdm("000300.SH",A140,30,"1","1",1)</f>
        <v>0.35258980197903966</v>
      </c>
      <c r="AR140">
        <f>[1]!vroc("000300.SH",A140,12,1)</f>
        <v>121.72066775608496</v>
      </c>
      <c r="AS140">
        <f>[1]!wr("000300.SH",A140,14,"1",1)</f>
        <v>0.95217518573753879</v>
      </c>
      <c r="AT140">
        <f>[1]!arbr("000300.SH",A140,26,"1","1",1)</f>
        <v>215.3991833339505</v>
      </c>
      <c r="AU140">
        <f>[1]!cr("000300.SH",A140,26,"1",1)</f>
        <v>80.202672376629067</v>
      </c>
      <c r="AV140">
        <f>[1]!psy("000300.SH",A140,12,"6","1","1",1)</f>
        <v>50</v>
      </c>
      <c r="AW140">
        <f>[1]!vr("000300.SH",A140,26,1)</f>
        <v>1.598118943802451</v>
      </c>
      <c r="AX140">
        <f>[1]!wad("000300.SH",A140,30,"1","1",1)</f>
        <v>12414.550799999988</v>
      </c>
      <c r="AY140">
        <f>[1]!mfi("000300.SH",A140,14,"1",1)</f>
        <v>55.184788674190578</v>
      </c>
      <c r="AZ140">
        <f>[1]!obv("000300.SH",A140,"1","1",1)</f>
        <v>35077656491.760002</v>
      </c>
      <c r="BA140">
        <f>[1]!pvt("000300.SH",A140,"1",1)</f>
        <v>38956363864.7425</v>
      </c>
      <c r="BB140">
        <f>[1]!sobv("000300.SH",A140,1)</f>
        <v>3015845981294</v>
      </c>
      <c r="BC140">
        <f>[1]!wvad("000300.SH",A140,24,"6","1","1",1)</f>
        <v>163021391.44019264</v>
      </c>
      <c r="BD140">
        <f>[1]!bbiboll("000300.SH",A140,10,"3","1","1",1)</f>
        <v>3092.2451406250002</v>
      </c>
      <c r="BE140">
        <f>[1]!boll("000300.SH",A140,26,"2",1,1,1)</f>
        <v>3112.9765653846148</v>
      </c>
      <c r="BF140">
        <f>[1]!cdp("000300.SH",A140,"1","1",1)</f>
        <v>3061.5862499999998</v>
      </c>
      <c r="BG140">
        <f>[1]!env("000300.SH",A140,"14","1","1",1)</f>
        <v>3265.4165944285719</v>
      </c>
      <c r="BH140">
        <f>[1]!mike("000300.SH",A140,12,"1","1",1)</f>
        <v>3245.2774666666669</v>
      </c>
      <c r="BI140">
        <f>[1]!volumeratio("000300.SH",A140,5,1)</f>
        <v>2.3194299589569312</v>
      </c>
      <c r="BJ140">
        <f>[1]!vma("000300.SH",A140,5,1)</f>
        <v>75895244.799999997</v>
      </c>
      <c r="BK140">
        <f>[1]!vmacd("000300.SH",A140,"12","26",9,"1",1)</f>
        <v>-3361262.9335066224</v>
      </c>
      <c r="BL140">
        <f>[1]!vosc("000300.SH",A140,"12","26",1)</f>
        <v>-6.6986336304057978</v>
      </c>
      <c r="BM140">
        <f>[1]!tapi("000300.SH",A140,6,"1",1)</f>
        <v>51908847.773241319</v>
      </c>
      <c r="BN140">
        <f>[1]!vstd("000300.SH",A140,10,1)</f>
        <v>25451545.625996236</v>
      </c>
      <c r="BO140">
        <f>[1]!adtm("000300.SH",A140,23,"8","1","1",1)</f>
        <v>0.30486449721714581</v>
      </c>
      <c r="BP140">
        <f>[1]!mi("000300.SH",A140,12,"1","1",1)</f>
        <v>94.624699999999848</v>
      </c>
      <c r="BQ140">
        <f>[1]!s_techind_rc("000300.SH",A140,50,1)</f>
        <v>99.924236190649125</v>
      </c>
      <c r="BR140">
        <f>[1]!srmi("000300.SH",A140,9,"1",1)</f>
        <v>3.2030946379367847E-2</v>
      </c>
      <c r="BS140">
        <f>[1]!pwmi("000300.SH",A140,7,"1","1",1)</f>
        <v>1</v>
      </c>
      <c r="BT140">
        <f>[1]!prdstrong("000300.SH",A140,20,"1","1",1)</f>
        <v>0.125</v>
      </c>
      <c r="BU140">
        <f>[1]!prdweak("000300.SH",A140,20,"1","1",1)</f>
        <v>0</v>
      </c>
      <c r="BV140">
        <f>[1]!bottom("000300.SH",A140,125,"5","20","1","1",1)</f>
        <v>1.1332554061952074</v>
      </c>
      <c r="BW140">
        <f>[1]!atr("000300.SH",A140,14,"1","3",3)</f>
        <v>195.4376000000002</v>
      </c>
      <c r="BX140">
        <f>[1]!std("000300.SH",A140,26,"1",1)</f>
        <v>1.0705004941233225</v>
      </c>
      <c r="BY140">
        <f>[1]!vhf("000300.SH",A140,28,"1",1)</f>
        <v>0.27616541146671936</v>
      </c>
      <c r="BZ140">
        <f>[1]!volati("000300.SH",A140,10,"1",1)</f>
        <v>10.373497812865862</v>
      </c>
      <c r="CA140" s="2">
        <f>[1]!s_mq_close("000300.SH",A140,3)</f>
        <v>3169.5598</v>
      </c>
    </row>
    <row r="141" spans="1:79" x14ac:dyDescent="0.25">
      <c r="A141" s="1">
        <v>42551</v>
      </c>
      <c r="B141">
        <f>[1]!s_mq_open("000300.SH",A141,1)</f>
        <v>3172.9618999999998</v>
      </c>
      <c r="C141">
        <f>[1]!s_mq_close("000300.SH",A141,1)</f>
        <v>3153.9209999999998</v>
      </c>
      <c r="D141">
        <f>[1]!s_mq_high("000300.SH",A141,1)</f>
        <v>3201.7492000000002</v>
      </c>
      <c r="E141">
        <f>[1]!s_mq_low("000300.SH",A141,1)</f>
        <v>3033.9650999999999</v>
      </c>
      <c r="F141">
        <f t="shared" si="12"/>
        <v>1.009072690094388</v>
      </c>
      <c r="G141">
        <f t="shared" si="13"/>
        <v>0.95619335990135912</v>
      </c>
      <c r="H141">
        <f t="shared" si="14"/>
        <v>0.99399901398122681</v>
      </c>
      <c r="I141">
        <f t="shared" si="14"/>
        <v>1.0151646791406634</v>
      </c>
      <c r="J141">
        <f t="shared" si="15"/>
        <v>0.9619661050482875</v>
      </c>
      <c r="K141">
        <f t="shared" si="16"/>
        <v>1.055301921567918</v>
      </c>
      <c r="L141">
        <f>[1]!s_mq_volume("000300.SH",A141,1)</f>
        <v>168687560700</v>
      </c>
      <c r="M141">
        <f>[1]!s_mq_amount("000300.SH",A141,1)</f>
        <v>2046811350865</v>
      </c>
      <c r="N141">
        <f>[1]!s_mq_pctchange("000016.SH",A141)</f>
        <v>-1.5319097572028761</v>
      </c>
      <c r="O141">
        <f>[1]!s_mq_pctchange("000906.SH",A141)</f>
        <v>0.5172286345677124</v>
      </c>
      <c r="P141">
        <f>[1]!s_mq_pctchange("000905.SH",A141)</f>
        <v>2.9621985853667487</v>
      </c>
      <c r="Q141">
        <f>[1]!s_val_pe_ttm("000300.SH",A141)</f>
        <v>11.984000205993652</v>
      </c>
      <c r="R141">
        <f>[1]!s_val_pb_lf("000300.SH",A141)</f>
        <v>1.413100004196167</v>
      </c>
      <c r="S141">
        <v>50</v>
      </c>
      <c r="T141">
        <v>6.2</v>
      </c>
      <c r="U141">
        <v>36.54</v>
      </c>
      <c r="V141">
        <v>-2.6</v>
      </c>
      <c r="W141">
        <f>[1]!dmi("000300.SH",A141,14,6,1,3,2)</f>
        <v>14.622084313072467</v>
      </c>
      <c r="X141">
        <f>[1]!expma("000300.SH",A141,12,3,2)</f>
        <v>3136.3629672002885</v>
      </c>
      <c r="Y141">
        <f>[1]!ma("000300.SH",A141,5,3,1)</f>
        <v>3127.8823599999996</v>
      </c>
      <c r="Z141">
        <f>[1]!macd("000300.SH",A141,26,12,9,1,3,1)</f>
        <v>3.2486078196693597</v>
      </c>
      <c r="AA141">
        <f>[1]!bbi("000300.SH",A141,3,"6","12","24","1",1)</f>
        <v>3129.1245989583335</v>
      </c>
      <c r="AB141">
        <f>[1]!dma("000300.SH",A141,"10","50",10,"1","1",1)</f>
        <v>-4.0447499999991123</v>
      </c>
      <c r="AC141">
        <f>[1]!mtm("000300.SH",A141,"6",6,"1","1",3)</f>
        <v>-577.08370000000014</v>
      </c>
      <c r="AD141">
        <f>[1]!priceosc("000300.SH",A141,"26","12","1",1)</f>
        <v>5.8064044518639701E-3</v>
      </c>
      <c r="AE141">
        <f>[1]!sar("000300.SH",A141,4,"2","20","1",1)</f>
        <v>3040.9544719999999</v>
      </c>
      <c r="AF141">
        <f>[1]!trix("000300.SH",A141,12,"20","1","1",1)</f>
        <v>5.3511715422693814E-3</v>
      </c>
      <c r="AG141">
        <f>[1]!s_techind_b3612("000300.SH",A141,1,1)</f>
        <v>21.115933333333487</v>
      </c>
      <c r="AH141">
        <f>[1]!bias("000300.SH",A141,12,1,1)</f>
        <v>1.1112962276179492</v>
      </c>
      <c r="AI141">
        <f>[1]!kdj("000300.SH",A141,9,3,3,1,1,1)</f>
        <v>81.180760954744997</v>
      </c>
      <c r="AJ141">
        <f>[1]!slowkd("000300.SH",A141,9,"3","3","5","1","1",1)</f>
        <v>79.174292334659754</v>
      </c>
      <c r="AK141">
        <f>[1]!rsi("000300.SH",A141,6,1,1)</f>
        <v>63.435460153752324</v>
      </c>
      <c r="AL141">
        <f>[1]!cci("000300.SH",A141,14,"1",1)</f>
        <v>164.65395707641389</v>
      </c>
      <c r="AM141">
        <f>[1]!dpo("000300.SH",A141,20,"6","1","1",1)</f>
        <v>34.401581818181512</v>
      </c>
      <c r="AN141">
        <f>[1]!roc("000300.SH",A141,"12",6,"1","1",1)</f>
        <v>2.5337457932965357</v>
      </c>
      <c r="AO141">
        <f>[1]!vrsi("000300.SH",A141,6,1)</f>
        <v>56.329476594838766</v>
      </c>
      <c r="AP141">
        <f>[1]!si("000300.SH",A141,"1",1)</f>
        <v>88.150267930662693</v>
      </c>
      <c r="AQ141">
        <f>[1]!srdm("000300.SH",A141,30,"1","1",1)</f>
        <v>0.41580492976532563</v>
      </c>
      <c r="AR141">
        <f>[1]!vroc("000300.SH",A141,12,1)</f>
        <v>20.237281062818614</v>
      </c>
      <c r="AS141">
        <f>[1]!wr("000300.SH",A141,14,"1",1)</f>
        <v>7.55228684124135</v>
      </c>
      <c r="AT141">
        <f>[1]!arbr("000300.SH",A141,26,"1","1",1)</f>
        <v>249.50163736094578</v>
      </c>
      <c r="AU141">
        <f>[1]!cr("000300.SH",A141,26,"1",1)</f>
        <v>114.44330461861745</v>
      </c>
      <c r="AV141">
        <f>[1]!psy("000300.SH",A141,12,"6","1","1",1)</f>
        <v>66.666666666666657</v>
      </c>
      <c r="AW141">
        <f>[1]!vr("000300.SH",A141,26,1)</f>
        <v>1.2357641614773933</v>
      </c>
      <c r="AX141">
        <f>[1]!wad("000300.SH",A141,30,"1","1",1)</f>
        <v>12440.038499999986</v>
      </c>
      <c r="AY141">
        <f>[1]!mfi("000300.SH",A141,14,"1",1)</f>
        <v>62.024894760339897</v>
      </c>
      <c r="AZ141">
        <f>[1]!obv("000300.SH",A141,"1","1",1)</f>
        <v>35221487572.760002</v>
      </c>
      <c r="BA141">
        <f>[1]!pvt("000300.SH",A141,"1",1)</f>
        <v>38882019455.832085</v>
      </c>
      <c r="BB141">
        <f>[1]!sobv("000300.SH",A141,1)</f>
        <v>3017511661194</v>
      </c>
      <c r="BC141">
        <f>[1]!wvad("000300.SH",A141,24,"6","1","1",1)</f>
        <v>322991016.84052378</v>
      </c>
      <c r="BD141">
        <f>[1]!bbiboll("000300.SH",A141,10,"3","1","1",1)</f>
        <v>3129.1245989583335</v>
      </c>
      <c r="BE141">
        <f>[1]!boll("000300.SH",A141,26,"2",1,1,1)</f>
        <v>3119.0756999999994</v>
      </c>
      <c r="BF141">
        <f>[1]!cdp("000300.SH",A141,"1","1",1)</f>
        <v>3149.9970750000002</v>
      </c>
      <c r="BG141">
        <f>[1]!env("000300.SH",A141,"14","1","1",1)</f>
        <v>3299.1293492857144</v>
      </c>
      <c r="BH141">
        <f>[1]!mike("000300.SH",A141,12,"1","1",1)</f>
        <v>3276.5950333333326</v>
      </c>
      <c r="BI141">
        <f>[1]!volumeratio("000300.SH",A141,5,1)</f>
        <v>0.88241544287263485</v>
      </c>
      <c r="BJ141">
        <f>[1]!vma("000300.SH",A141,5,1)</f>
        <v>92700077.799999997</v>
      </c>
      <c r="BK141">
        <f>[1]!vmacd("000300.SH",A141,"12","26",9,"1",1)</f>
        <v>1868276.0153650283</v>
      </c>
      <c r="BL141">
        <f>[1]!vosc("000300.SH",A141,"12","26",1)</f>
        <v>2.4131478494408394</v>
      </c>
      <c r="BM141">
        <f>[1]!tapi("000300.SH",A141,6,"1",1)</f>
        <v>34348616.477778919</v>
      </c>
      <c r="BN141">
        <f>[1]!vstd("000300.SH",A141,10,1)</f>
        <v>14556762.498517539</v>
      </c>
      <c r="BO141">
        <f>[1]!adtm("000300.SH",A141,23,"8","1","1",1)</f>
        <v>0.56426936734386945</v>
      </c>
      <c r="BP141">
        <f>[1]!mi("000300.SH",A141,12,"1","1",1)</f>
        <v>77.937599999999748</v>
      </c>
      <c r="BQ141">
        <f>[1]!s_techind_rc("000300.SH",A141,50,1)</f>
        <v>97.691399017071049</v>
      </c>
      <c r="BR141">
        <f>[1]!srmi("000300.SH",A141,9,"1",1)</f>
        <v>1.3812584398911674E-2</v>
      </c>
      <c r="BS141">
        <f>[1]!pwmi("000300.SH",A141,7,"1","1",1)</f>
        <v>0.8571428571428571</v>
      </c>
      <c r="BT141">
        <f>[1]!prdstrong("000300.SH",A141,20,"1","1",1)</f>
        <v>0.1</v>
      </c>
      <c r="BU141">
        <f>[1]!prdweak("000300.SH",A141,20,"1","1",1)</f>
        <v>0.1</v>
      </c>
      <c r="BV141">
        <f>[1]!bottom("000300.SH",A141,125,"5","20","1","1",1)</f>
        <v>1.1047632963179426</v>
      </c>
      <c r="BW141">
        <f>[1]!atr("000300.SH",A141,14,"1","3",3)</f>
        <v>167.78410000000031</v>
      </c>
      <c r="BX141">
        <f>[1]!std("000300.SH",A141,26,"1",1)</f>
        <v>1.0945473201588651</v>
      </c>
      <c r="BY141">
        <f>[1]!vhf("000300.SH",A141,28,"1",1)</f>
        <v>0.22256611825020448</v>
      </c>
      <c r="BZ141">
        <f>[1]!volati("000300.SH",A141,10,"1",1)</f>
        <v>-9.6387866749704685</v>
      </c>
      <c r="CA141" s="2">
        <f>[1]!s_mq_close("000300.SH",A141,3)</f>
        <v>3153.9209999999998</v>
      </c>
    </row>
    <row r="142" spans="1:79" x14ac:dyDescent="0.25">
      <c r="A142" s="1">
        <v>42582</v>
      </c>
      <c r="B142">
        <f>[1]!s_mq_open("000300.SH",A142,1)</f>
        <v>3156.9319999999998</v>
      </c>
      <c r="C142">
        <f>[1]!s_mq_close("000300.SH",A142,1)</f>
        <v>3203.9304000000002</v>
      </c>
      <c r="D142">
        <f>[1]!s_mq_high("000300.SH",A142,1)</f>
        <v>3300.9911999999999</v>
      </c>
      <c r="E142">
        <f>[1]!s_mq_low("000300.SH",A142,1)</f>
        <v>3134.0232999999998</v>
      </c>
      <c r="F142">
        <f t="shared" si="12"/>
        <v>1.0456326585431679</v>
      </c>
      <c r="G142">
        <f t="shared" si="13"/>
        <v>0.99274336602752289</v>
      </c>
      <c r="H142">
        <f t="shared" si="14"/>
        <v>1.0148873653281099</v>
      </c>
      <c r="I142">
        <f t="shared" si="14"/>
        <v>1.0302942910370336</v>
      </c>
      <c r="J142">
        <f t="shared" si="15"/>
        <v>0.97818083064476047</v>
      </c>
      <c r="K142">
        <f t="shared" si="16"/>
        <v>1.0532758961938797</v>
      </c>
      <c r="L142">
        <f>[1]!s_mq_volume("000300.SH",A142,1)</f>
        <v>232116419100</v>
      </c>
      <c r="M142">
        <f>[1]!s_mq_amount("000300.SH",A142,1)</f>
        <v>2746714025469</v>
      </c>
      <c r="N142">
        <f>[1]!s_mq_pctchange("000016.SH",A142)</f>
        <v>1.5360969135974178</v>
      </c>
      <c r="O142">
        <f>[1]!s_mq_pctchange("000906.SH",A142)</f>
        <v>1.4977571650448551</v>
      </c>
      <c r="P142">
        <f>[1]!s_mq_pctchange("000905.SH",A142)</f>
        <v>1.2966192388956355</v>
      </c>
      <c r="Q142">
        <f>[1]!s_val_pe_ttm("000300.SH",A142)</f>
        <v>12.37339973449707</v>
      </c>
      <c r="R142">
        <f>[1]!s_val_pb_lf("000300.SH",A142)</f>
        <v>1.4601000547409058</v>
      </c>
      <c r="S142">
        <v>49.9</v>
      </c>
      <c r="T142">
        <v>6</v>
      </c>
      <c r="U142">
        <v>36.305799999999998</v>
      </c>
      <c r="V142">
        <v>-1.7</v>
      </c>
      <c r="W142">
        <f>[1]!dmi("000300.SH",A142,14,6,1,3,2)</f>
        <v>22.265814752479024</v>
      </c>
      <c r="X142">
        <f>[1]!expma("000300.SH",A142,12,3,2)</f>
        <v>3178.9629782040938</v>
      </c>
      <c r="Y142">
        <f>[1]!ma("000300.SH",A142,5,3,1)</f>
        <v>3228.7566200000001</v>
      </c>
      <c r="Z142">
        <f>[1]!macd("000300.SH",A142,26,12,9,1,3,1)</f>
        <v>17.273222437731874</v>
      </c>
      <c r="AA142">
        <f>[1]!bbi("000300.SH",A142,3,"6","12","24","1",1)</f>
        <v>3226.8310531249999</v>
      </c>
      <c r="AB142">
        <f>[1]!dma("000300.SH",A142,"10","50",10,"1","1",1)</f>
        <v>73.113385999999991</v>
      </c>
      <c r="AC142">
        <f>[1]!mtm("000300.SH",A142,"6",6,"1","1",3)</f>
        <v>257.8402000000001</v>
      </c>
      <c r="AD142">
        <f>[1]!priceosc("000300.SH",A142,"26","12","1",1)</f>
        <v>0.97866157616319904</v>
      </c>
      <c r="AE142">
        <f>[1]!sar("000300.SH",A142,4,"2","20","1",1)</f>
        <v>3258.2171481599999</v>
      </c>
      <c r="AF142">
        <f>[1]!trix("000300.SH",A142,12,"20","1","1",1)</f>
        <v>0.12020314086599727</v>
      </c>
      <c r="AG142">
        <f>[1]!s_techind_b3612("000300.SH",A142,1,1)</f>
        <v>-13.720900000000256</v>
      </c>
      <c r="AH142">
        <f>[1]!bias("000300.SH",A142,12,1,1)</f>
        <v>-1.2209063679715655</v>
      </c>
      <c r="AI142">
        <f>[1]!kdj("000300.SH",A142,9,3,3,1,1,1)</f>
        <v>46.381389594350132</v>
      </c>
      <c r="AJ142">
        <f>[1]!slowkd("000300.SH",A142,9,"3","3","5","1","1",1)</f>
        <v>50.431372505591384</v>
      </c>
      <c r="AK142">
        <f>[1]!rsi("000300.SH",A142,6,1,1)</f>
        <v>37.031131120563046</v>
      </c>
      <c r="AL142">
        <f>[1]!cci("000300.SH",A142,14,"1",1)</f>
        <v>-133.44262105346866</v>
      </c>
      <c r="AM142">
        <f>[1]!dpo("000300.SH",A142,20,"6","1","1",1)</f>
        <v>0</v>
      </c>
      <c r="AN142">
        <f>[1]!roc("000300.SH",A142,"12",6,"1","1",1)</f>
        <v>-2.4045346201999389</v>
      </c>
      <c r="AO142">
        <f>[1]!vrsi("000300.SH",A142,6,1)</f>
        <v>50.27217529522671</v>
      </c>
      <c r="AP142">
        <f>[1]!si("000300.SH",A142,"1",1)</f>
        <v>-75.006528175117509</v>
      </c>
      <c r="AQ142">
        <f>[1]!srdm("000300.SH",A142,30,"1","1",1)</f>
        <v>-0.78437005417713823</v>
      </c>
      <c r="AR142">
        <f>[1]!vroc("000300.SH",A142,12,1)</f>
        <v>0</v>
      </c>
      <c r="AS142">
        <f>[1]!wr("000300.SH",A142,14,"1",1)</f>
        <v>67.599606914241733</v>
      </c>
      <c r="AT142">
        <f>[1]!arbr("000300.SH",A142,26,"1","1",1)</f>
        <v>277.84445516888871</v>
      </c>
      <c r="AU142">
        <f>[1]!cr("000300.SH",A142,26,"1",1)</f>
        <v>124.63381348041951</v>
      </c>
      <c r="AV142">
        <f>[1]!psy("000300.SH",A142,12,"6","1","1",1)</f>
        <v>41.666666666666671</v>
      </c>
      <c r="AW142">
        <f>[1]!vr("000300.SH",A142,26,1)</f>
        <v>1.5721356142911118</v>
      </c>
      <c r="AX142">
        <f>[1]!wad("000300.SH",A142,30,"1","1",1)</f>
        <v>12544.995499999985</v>
      </c>
      <c r="AY142">
        <f>[1]!mfi("000300.SH",A142,14,"1",1)</f>
        <v>51.958535383989712</v>
      </c>
      <c r="AZ142">
        <f>[1]!obv("000300.SH",A142,"1","1",1)</f>
        <v>35493283473.760002</v>
      </c>
      <c r="BA142">
        <f>[1]!pvt("000300.SH",A142,"1",1)</f>
        <v>39202523695.779137</v>
      </c>
      <c r="BB142">
        <f>[1]!sobv("000300.SH",A142,1)</f>
        <v>3054061035094</v>
      </c>
      <c r="BC142">
        <f>[1]!wvad("000300.SH",A142,24,"6","1","1",1)</f>
        <v>484869075.60925066</v>
      </c>
      <c r="BD142">
        <f>[1]!bbiboll("000300.SH",A142,10,"3","1","1",1)</f>
        <v>3226.8310531249999</v>
      </c>
      <c r="BE142">
        <f>[1]!boll("000300.SH",A142,26,"2",1,1,1)</f>
        <v>3211.7876846153854</v>
      </c>
      <c r="BF142">
        <f>[1]!cdp("000300.SH",A142,"1","1",1)</f>
        <v>3218.3310499999998</v>
      </c>
      <c r="BG142">
        <f>[1]!env("000300.SH",A142,"14","1","1",1)</f>
        <v>3443.3661538571437</v>
      </c>
      <c r="BH142">
        <f>[1]!mike("000300.SH",A142,12,"1","1",1)</f>
        <v>3261.2791666666667</v>
      </c>
      <c r="BI142">
        <f>[1]!volumeratio("000300.SH",A142,5,1)</f>
        <v>0</v>
      </c>
      <c r="BJ142">
        <f>[1]!vma("000300.SH",A142,5,1)</f>
        <v>102453548</v>
      </c>
      <c r="BK142">
        <f>[1]!vmacd("000300.SH",A142,"12","26",9,"1",1)</f>
        <v>1012929.3759298706</v>
      </c>
      <c r="BL142">
        <f>[1]!vosc("000300.SH",A142,"12","26",1)</f>
        <v>-10.188387599152328</v>
      </c>
      <c r="BM142">
        <f>[1]!tapi("000300.SH",A142,6,"1",1)</f>
        <v>34835589.286079898</v>
      </c>
      <c r="BN142">
        <f>[1]!vstd("000300.SH",A142,10,1)</f>
        <v>26562584.682465639</v>
      </c>
      <c r="BO142">
        <f>[1]!adtm("000300.SH",A142,23,"8","1","1",1)</f>
        <v>0.72012995597360896</v>
      </c>
      <c r="BP142">
        <f>[1]!mi("000300.SH",A142,12,"1","1",1)</f>
        <v>-78.93769999999995</v>
      </c>
      <c r="BQ142">
        <f>[1]!s_techind_rc("000300.SH",A142,50,1)</f>
        <v>104.42936813188426</v>
      </c>
      <c r="BR142">
        <f>[1]!srmi("000300.SH",A142,9,"1",1)</f>
        <v>-1.7808523804650898E-2</v>
      </c>
      <c r="BS142">
        <f>[1]!pwmi("000300.SH",A142,7,"1","1",1)</f>
        <v>1</v>
      </c>
      <c r="BT142">
        <f>[1]!prdstrong("000300.SH",A142,20,"1","1",1)</f>
        <v>0</v>
      </c>
      <c r="BU142">
        <f>[1]!prdweak("000300.SH",A142,20,"1","1",1)</f>
        <v>0</v>
      </c>
      <c r="BV142">
        <f>[1]!bottom("000300.SH",A142,125,"5","20","1","1",1)</f>
        <v>1.1405610753945061</v>
      </c>
      <c r="BW142">
        <f>[1]!atr("000300.SH",A142,14,"1","3",3)</f>
        <v>166.9679000000001</v>
      </c>
      <c r="BX142">
        <f>[1]!std("000300.SH",A142,26,"1",1)</f>
        <v>0.83561438189418624</v>
      </c>
      <c r="BY142">
        <f>[1]!vhf("000300.SH",A142,28,"1",1)</f>
        <v>0.37910984900491229</v>
      </c>
      <c r="BZ142">
        <f>[1]!volati("000300.SH",A142,10,"1",1)</f>
        <v>30.559916878874731</v>
      </c>
      <c r="CA142" s="2">
        <f>[1]!s_mq_close("000300.SH",A142,3)</f>
        <v>3203.9304000000002</v>
      </c>
    </row>
    <row r="143" spans="1:79" x14ac:dyDescent="0.25">
      <c r="A143" s="1">
        <v>42613</v>
      </c>
      <c r="B143">
        <f>[1]!s_mq_open("000300.SH",A143,1)</f>
        <v>3196.4250000000002</v>
      </c>
      <c r="C143">
        <f>[1]!s_mq_close("000300.SH",A143,1)</f>
        <v>3327.7937999999999</v>
      </c>
      <c r="D143">
        <f>[1]!s_mq_high("000300.SH",A143,1)</f>
        <v>3418.6884</v>
      </c>
      <c r="E143">
        <f>[1]!s_mq_low("000300.SH",A143,1)</f>
        <v>3156.7487999999998</v>
      </c>
      <c r="F143">
        <f t="shared" si="12"/>
        <v>1.0695349961284872</v>
      </c>
      <c r="G143">
        <f t="shared" si="13"/>
        <v>0.98758732020929618</v>
      </c>
      <c r="H143">
        <f t="shared" si="14"/>
        <v>1.0410986649147094</v>
      </c>
      <c r="I143">
        <f t="shared" si="14"/>
        <v>1.0273137716645786</v>
      </c>
      <c r="J143">
        <f t="shared" si="15"/>
        <v>0.9486010821944556</v>
      </c>
      <c r="K143">
        <f t="shared" si="16"/>
        <v>1.0829776509299696</v>
      </c>
      <c r="L143">
        <f>[1]!s_mq_volume("000300.SH",A143,1)</f>
        <v>237284536400</v>
      </c>
      <c r="M143">
        <f>[1]!s_mq_amount("000300.SH",A143,1)</f>
        <v>2766122137747</v>
      </c>
      <c r="N143">
        <f>[1]!s_mq_pctchange("000016.SH",A143)</f>
        <v>3.5946366404797647</v>
      </c>
      <c r="O143">
        <f>[1]!s_mq_pctchange("000906.SH",A143)</f>
        <v>3.8245553433332136</v>
      </c>
      <c r="P143">
        <f>[1]!s_mq_pctchange("000905.SH",A143)</f>
        <v>3.7291958140237114</v>
      </c>
      <c r="Q143">
        <f>[1]!s_val_pe_ttm("000300.SH",A143)</f>
        <v>13.210200309753418</v>
      </c>
      <c r="R143">
        <f>[1]!s_val_pb_lf("000300.SH",A143)</f>
        <v>1.499500036239624</v>
      </c>
      <c r="S143">
        <v>50.4</v>
      </c>
      <c r="T143">
        <v>6.3</v>
      </c>
      <c r="U143">
        <v>37.719700000000003</v>
      </c>
      <c r="V143">
        <v>-0.8</v>
      </c>
      <c r="W143">
        <f>[1]!dmi("000300.SH",A143,14,6,1,3,2)</f>
        <v>33.121668457787898</v>
      </c>
      <c r="X143">
        <f>[1]!expma("000300.SH",A143,12,3,2)</f>
        <v>3251.8392828147789</v>
      </c>
      <c r="Y143">
        <f>[1]!ma("000300.SH",A143,5,3,1)</f>
        <v>3312.7249000000002</v>
      </c>
      <c r="Z143">
        <f>[1]!macd("000300.SH",A143,26,12,9,1,3,1)</f>
        <v>24.403713873218294</v>
      </c>
      <c r="AA143">
        <f>[1]!bbi("000300.SH",A143,3,"6","12","24","1",1)</f>
        <v>3313.9416614583333</v>
      </c>
      <c r="AB143">
        <f>[1]!dma("000300.SH",A143,"10","50",10,"1","1",1)</f>
        <v>84.201747999999043</v>
      </c>
      <c r="AC143">
        <f>[1]!mtm("000300.SH",A143,"6",6,"1","1",3)</f>
        <v>450.32719999999972</v>
      </c>
      <c r="AD143">
        <f>[1]!priceosc("000300.SH",A143,"26","12","1",1)</f>
        <v>1.6867609607575933</v>
      </c>
      <c r="AE143">
        <f>[1]!sar("000300.SH",A143,4,"2","20","1",1)</f>
        <v>3358.9928500499254</v>
      </c>
      <c r="AF143">
        <f>[1]!trix("000300.SH",A143,12,"20","1","1",1)</f>
        <v>0.13875507489241726</v>
      </c>
      <c r="AG143">
        <f>[1]!s_techind_b3612("000300.SH",A143,1,1)</f>
        <v>0.27280000000018845</v>
      </c>
      <c r="AH143">
        <f>[1]!bias("000300.SH",A143,12,1,1)</f>
        <v>-0.29806623437881219</v>
      </c>
      <c r="AI143">
        <f>[1]!kdj("000300.SH",A143,9,3,3,1,1,1)</f>
        <v>38.277168911778965</v>
      </c>
      <c r="AJ143">
        <f>[1]!slowkd("000300.SH",A143,9,"3","3","5","1","1",1)</f>
        <v>26.685948002030035</v>
      </c>
      <c r="AK143">
        <f>[1]!rsi("000300.SH",A143,6,1,1)</f>
        <v>57.226679927896654</v>
      </c>
      <c r="AL143">
        <f>[1]!cci("000300.SH",A143,14,"1",1)</f>
        <v>-35.627827867006985</v>
      </c>
      <c r="AM143">
        <f>[1]!dpo("000300.SH",A143,20,"6","1","1",1)</f>
        <v>-6.266627272727419</v>
      </c>
      <c r="AN143">
        <f>[1]!roc("000300.SH",A143,"12",6,"1","1",1)</f>
        <v>-1.9340377722924584</v>
      </c>
      <c r="AO143">
        <f>[1]!vrsi("000300.SH",A143,6,1)</f>
        <v>38.841928551535837</v>
      </c>
      <c r="AP143">
        <f>[1]!si("000300.SH",A143,"1",1)</f>
        <v>308.03564517778858</v>
      </c>
      <c r="AQ143">
        <f>[1]!srdm("000300.SH",A143,30,"1","1",1)</f>
        <v>-0.64866237214325495</v>
      </c>
      <c r="AR143">
        <f>[1]!vroc("000300.SH",A143,12,1)</f>
        <v>-63.920571904069632</v>
      </c>
      <c r="AS143">
        <f>[1]!wr("000300.SH",A143,14,"1",1)</f>
        <v>48.463731086558482</v>
      </c>
      <c r="AT143">
        <f>[1]!arbr("000300.SH",A143,26,"1","1",1)</f>
        <v>242.9924133857532</v>
      </c>
      <c r="AU143">
        <f>[1]!cr("000300.SH",A143,26,"1",1)</f>
        <v>118.24506825264243</v>
      </c>
      <c r="AV143">
        <f>[1]!psy("000300.SH",A143,12,"6","1","1",1)</f>
        <v>50</v>
      </c>
      <c r="AW143">
        <f>[1]!vr("000300.SH",A143,26,1)</f>
        <v>0.98741041054181222</v>
      </c>
      <c r="AX143">
        <f>[1]!wad("000300.SH",A143,30,"1","1",1)</f>
        <v>12675.112099999986</v>
      </c>
      <c r="AY143">
        <f>[1]!mfi("000300.SH",A143,14,"1",1)</f>
        <v>40.326268269385089</v>
      </c>
      <c r="AZ143">
        <f>[1]!obv("000300.SH",A143,"1","1",1)</f>
        <v>35611418917.760002</v>
      </c>
      <c r="BA143">
        <f>[1]!pvt("000300.SH",A143,"1",1)</f>
        <v>39879343629.190956</v>
      </c>
      <c r="BB143">
        <f>[1]!sobv("000300.SH",A143,1)</f>
        <v>3065874579494</v>
      </c>
      <c r="BC143">
        <f>[1]!wvad("000300.SH",A143,24,"6","1","1",1)</f>
        <v>206587059.0338808</v>
      </c>
      <c r="BD143">
        <f>[1]!bbiboll("000300.SH",A143,10,"3","1","1",1)</f>
        <v>3313.9416614583333</v>
      </c>
      <c r="BE143">
        <f>[1]!boll("000300.SH",A143,26,"2",1,1,1)</f>
        <v>3281.4427461538453</v>
      </c>
      <c r="BF143">
        <f>[1]!cdp("000300.SH",A143,"1","1",1)</f>
        <v>3313.4232000000002</v>
      </c>
      <c r="BG143">
        <f>[1]!env("000300.SH",A143,"14","1","1",1)</f>
        <v>3538.9286745714289</v>
      </c>
      <c r="BH143">
        <f>[1]!mike("000300.SH",A143,12,"1","1",1)</f>
        <v>3364.4748666666678</v>
      </c>
      <c r="BI143">
        <f>[1]!volumeratio("000300.SH",A143,5,1)</f>
        <v>0.95621070813787501</v>
      </c>
      <c r="BJ143">
        <f>[1]!vma("000300.SH",A143,5,1)</f>
        <v>82890593.799999997</v>
      </c>
      <c r="BK143">
        <f>[1]!vmacd("000300.SH",A143,"12","26",9,"1",1)</f>
        <v>-5997938.5896930126</v>
      </c>
      <c r="BL143">
        <f>[1]!vosc("000300.SH",A143,"12","26",1)</f>
        <v>2.4973381375134522</v>
      </c>
      <c r="BM143">
        <f>[1]!tapi("000300.SH",A143,6,"1",1)</f>
        <v>32155350.459618907</v>
      </c>
      <c r="BN143">
        <f>[1]!vstd("000300.SH",A143,10,1)</f>
        <v>22029574.216103423</v>
      </c>
      <c r="BO143">
        <f>[1]!adtm("000300.SH",A143,23,"8","1","1",1)</f>
        <v>0.50084127161501213</v>
      </c>
      <c r="BP143">
        <f>[1]!mi("000300.SH",A143,12,"1","1",1)</f>
        <v>-65.630099999999857</v>
      </c>
      <c r="BQ143">
        <f>[1]!s_techind_rc("000300.SH",A143,50,1)</f>
        <v>106.1849108465322</v>
      </c>
      <c r="BR143">
        <f>[1]!srmi("000300.SH",A143,9,"1",1)</f>
        <v>-1.0905472578850165E-2</v>
      </c>
      <c r="BS143">
        <f>[1]!pwmi("000300.SH",A143,7,"1","1",1)</f>
        <v>0.8571428571428571</v>
      </c>
      <c r="BT143">
        <f>[1]!prdstrong("000300.SH",A143,20,"1","1",1)</f>
        <v>0.125</v>
      </c>
      <c r="BU143">
        <f>[1]!prdweak("000300.SH",A143,20,"1","1",1)</f>
        <v>0.16666666666666666</v>
      </c>
      <c r="BV143">
        <f>[1]!bottom("000300.SH",A143,125,"5","20","1","1",1)</f>
        <v>1.1929824561403508</v>
      </c>
      <c r="BW143">
        <f>[1]!atr("000300.SH",A143,14,"1","3",3)</f>
        <v>261.93960000000015</v>
      </c>
      <c r="BX143">
        <f>[1]!std("000300.SH",A143,26,"1",1)</f>
        <v>0.88473921835065383</v>
      </c>
      <c r="BY143">
        <f>[1]!vhf("000300.SH",A143,28,"1",1)</f>
        <v>0.41257989379936294</v>
      </c>
      <c r="BZ143">
        <f>[1]!volati("000300.SH",A143,10,"1",1)</f>
        <v>-38.230052356555149</v>
      </c>
      <c r="CA143" s="2">
        <f>[1]!s_mq_close("000300.SH",A143,3)</f>
        <v>3327.7937999999999</v>
      </c>
    </row>
    <row r="144" spans="1:79" x14ac:dyDescent="0.25">
      <c r="A144" s="1">
        <v>42643</v>
      </c>
      <c r="B144">
        <f>[1]!s_mq_open("000300.SH",A144,1)</f>
        <v>3326.7388999999998</v>
      </c>
      <c r="C144">
        <f>[1]!s_mq_close("000300.SH",A144,1)</f>
        <v>3253.2847999999999</v>
      </c>
      <c r="D144">
        <f>[1]!s_mq_high("000300.SH",A144,1)</f>
        <v>3357.3566999999998</v>
      </c>
      <c r="E144">
        <f>[1]!s_mq_low("000300.SH",A144,1)</f>
        <v>3214.4414000000002</v>
      </c>
      <c r="F144">
        <f t="shared" si="12"/>
        <v>1.0092035476544312</v>
      </c>
      <c r="G144">
        <f t="shared" si="13"/>
        <v>0.9662439694320466</v>
      </c>
      <c r="H144">
        <f t="shared" si="14"/>
        <v>0.97792008864897695</v>
      </c>
      <c r="I144">
        <f t="shared" si="14"/>
        <v>1.0319897907493374</v>
      </c>
      <c r="J144">
        <f t="shared" si="15"/>
        <v>0.9880602522103199</v>
      </c>
      <c r="K144">
        <f t="shared" si="16"/>
        <v>1.0444603843143632</v>
      </c>
      <c r="L144">
        <f>[1]!s_mq_volume("000300.SH",A144,1)</f>
        <v>144093607100</v>
      </c>
      <c r="M144">
        <f>[1]!s_mq_amount("000300.SH",A144,1)</f>
        <v>1660163282790</v>
      </c>
      <c r="N144">
        <f>[1]!s_mq_pctchange("000016.SH",A144)</f>
        <v>-2.4794647692310434</v>
      </c>
      <c r="O144">
        <f>[1]!s_mq_pctchange("000906.SH",A144)</f>
        <v>-2.0605736310822853</v>
      </c>
      <c r="P144">
        <f>[1]!s_mq_pctchange("000905.SH",A144)</f>
        <v>-1.6493818985058528</v>
      </c>
      <c r="Q144">
        <f>[1]!s_val_pe_ttm("000300.SH",A144)</f>
        <v>12.878700256347656</v>
      </c>
      <c r="R144">
        <f>[1]!s_val_pb_lf("000300.SH",A144)</f>
        <v>1.4572000503540039</v>
      </c>
      <c r="S144">
        <v>50.4</v>
      </c>
      <c r="T144">
        <v>6.1</v>
      </c>
      <c r="U144">
        <v>39.033299999999997</v>
      </c>
      <c r="V144">
        <v>0.1</v>
      </c>
      <c r="W144">
        <f>[1]!dmi("000300.SH",A144,14,6,1,3,2)</f>
        <v>32.958952889903344</v>
      </c>
      <c r="X144">
        <f>[1]!expma("000300.SH",A144,12,3,2)</f>
        <v>3258.8111417117616</v>
      </c>
      <c r="Y144">
        <f>[1]!ma("000300.SH",A144,5,3,1)</f>
        <v>3237.9202000000005</v>
      </c>
      <c r="Z144">
        <f>[1]!macd("000300.SH",A144,26,12,9,1,3,1)</f>
        <v>-13.782982076402732</v>
      </c>
      <c r="AA144">
        <f>[1]!bbi("000300.SH",A144,3,"6","12","24","1",1)</f>
        <v>3256.3655833333337</v>
      </c>
      <c r="AB144">
        <f>[1]!dma("000300.SH",A144,"10","50",10,"1","1",1)</f>
        <v>-23.190978000000086</v>
      </c>
      <c r="AC144">
        <f>[1]!mtm("000300.SH",A144,"6",6,"1","1",3)</f>
        <v>35.196899999999914</v>
      </c>
      <c r="AD144">
        <f>[1]!priceosc("000300.SH",A144,"26","12","1",1)</f>
        <v>-1.0435889379086472</v>
      </c>
      <c r="AE144">
        <f>[1]!sar("000300.SH",A144,4,"2","20","1",1)</f>
        <v>3260.9405000000002</v>
      </c>
      <c r="AF144">
        <f>[1]!trix("000300.SH",A144,12,"20","1","1",1)</f>
        <v>-8.0645666279860986E-2</v>
      </c>
      <c r="AG144">
        <f>[1]!s_techind_b3612("000300.SH",A144,1,1)</f>
        <v>-1.3570500000005268</v>
      </c>
      <c r="AH144">
        <f>[1]!bias("000300.SH",A144,12,1,1)</f>
        <v>-8.1905373583281323E-3</v>
      </c>
      <c r="AI144">
        <f>[1]!kdj("000300.SH",A144,9,3,3,1,1,1)</f>
        <v>32.509275054687613</v>
      </c>
      <c r="AJ144">
        <f>[1]!slowkd("000300.SH",A144,9,"3","3","5","1","1",1)</f>
        <v>25.125625750246172</v>
      </c>
      <c r="AK144">
        <f>[1]!rsi("000300.SH",A144,6,1,1)</f>
        <v>47.905535614415697</v>
      </c>
      <c r="AL144">
        <f>[1]!cci("000300.SH",A144,14,"1",1)</f>
        <v>-32.277586032576671</v>
      </c>
      <c r="AM144">
        <f>[1]!dpo("000300.SH",A144,20,"6","1","1",1)</f>
        <v>0.35003636363580881</v>
      </c>
      <c r="AN144">
        <f>[1]!roc("000300.SH",A144,"12",6,"1","1",1)</f>
        <v>-0.28564604049593334</v>
      </c>
      <c r="AO144">
        <f>[1]!vrsi("000300.SH",A144,6,1)</f>
        <v>30.052691375685235</v>
      </c>
      <c r="AP144">
        <f>[1]!si("000300.SH",A144,"1",1)</f>
        <v>231.98984007377351</v>
      </c>
      <c r="AQ144">
        <f>[1]!srdm("000300.SH",A144,30,"1","1",1)</f>
        <v>2.0345768321598967E-3</v>
      </c>
      <c r="AR144">
        <f>[1]!vroc("000300.SH",A144,12,1)</f>
        <v>-63.408013177469449</v>
      </c>
      <c r="AS144">
        <f>[1]!wr("000300.SH",A144,14,"1",1)</f>
        <v>70.2371319810958</v>
      </c>
      <c r="AT144">
        <f>[1]!arbr("000300.SH",A144,26,"1","1",1)</f>
        <v>176.36777965829376</v>
      </c>
      <c r="AU144">
        <f>[1]!cr("000300.SH",A144,26,"1",1)</f>
        <v>58.356302302727023</v>
      </c>
      <c r="AV144">
        <f>[1]!psy("000300.SH",A144,12,"6","1","1",1)</f>
        <v>58.333333333333336</v>
      </c>
      <c r="AW144">
        <f>[1]!vr("000300.SH",A144,26,1)</f>
        <v>0.76271241447220095</v>
      </c>
      <c r="AX144">
        <f>[1]!wad("000300.SH",A144,30,"1","1",1)</f>
        <v>12601.790399999987</v>
      </c>
      <c r="AY144">
        <f>[1]!mfi("000300.SH",A144,14,"1",1)</f>
        <v>58.338490676628304</v>
      </c>
      <c r="AZ144">
        <f>[1]!obv("000300.SH",A144,"1","1",1)</f>
        <v>35394456864.760002</v>
      </c>
      <c r="BA144">
        <f>[1]!pvt("000300.SH",A144,"1",1)</f>
        <v>39627989543.831551</v>
      </c>
      <c r="BB144">
        <f>[1]!sobv("000300.SH",A144,1)</f>
        <v>3042903110394</v>
      </c>
      <c r="BC144">
        <f>[1]!wvad("000300.SH",A144,24,"6","1","1",1)</f>
        <v>-48154529.813208677</v>
      </c>
      <c r="BD144">
        <f>[1]!bbiboll("000300.SH",A144,10,"3","1","1",1)</f>
        <v>3256.3655833333337</v>
      </c>
      <c r="BE144">
        <f>[1]!boll("000300.SH",A144,26,"2",1,1,1)</f>
        <v>3287.5049846153852</v>
      </c>
      <c r="BF144">
        <f>[1]!cdp("000300.SH",A144,"1","1",1)</f>
        <v>3245.3361999999997</v>
      </c>
      <c r="BG144">
        <f>[1]!env("000300.SH",A144,"14","1","1",1)</f>
        <v>3454.3328230000002</v>
      </c>
      <c r="BH144">
        <f>[1]!mike("000300.SH",A144,12,"1","1",1)</f>
        <v>3287.7330666666662</v>
      </c>
      <c r="BI144">
        <f>[1]!volumeratio("000300.SH",A144,5,1)</f>
        <v>0.78335238262594165</v>
      </c>
      <c r="BJ144">
        <f>[1]!vma("000300.SH",A144,5,1)</f>
        <v>54814162.399999999</v>
      </c>
      <c r="BK144">
        <f>[1]!vmacd("000300.SH",A144,"12","26",9,"1",1)</f>
        <v>-12167673.877962617</v>
      </c>
      <c r="BL144">
        <f>[1]!vosc("000300.SH",A144,"12","26",1)</f>
        <v>-24.800245674010345</v>
      </c>
      <c r="BM144">
        <f>[1]!tapi("000300.SH",A144,6,"1",1)</f>
        <v>17524439.038733613</v>
      </c>
      <c r="BN144">
        <f>[1]!vstd("000300.SH",A144,10,1)</f>
        <v>9727835.3425908461</v>
      </c>
      <c r="BO144">
        <f>[1]!adtm("000300.SH",A144,23,"8","1","1",1)</f>
        <v>0.38972550208078754</v>
      </c>
      <c r="BP144">
        <f>[1]!mi("000300.SH",A144,12,"1","1",1)</f>
        <v>-9.3195000000000618</v>
      </c>
      <c r="BQ144">
        <f>[1]!s_techind_rc("000300.SH",A144,50,1)</f>
        <v>100.48429933595051</v>
      </c>
      <c r="BR144">
        <f>[1]!srmi("000300.SH",A144,9,"1",1)</f>
        <v>-3.0153311357257856E-3</v>
      </c>
      <c r="BS144">
        <f>[1]!pwmi("000300.SH",A144,7,"1","1",1)</f>
        <v>1</v>
      </c>
      <c r="BT144">
        <f>[1]!prdstrong("000300.SH",A144,20,"1","1",1)</f>
        <v>0</v>
      </c>
      <c r="BU144">
        <f>[1]!prdweak("000300.SH",A144,20,"1","1",1)</f>
        <v>0.18181818181818182</v>
      </c>
      <c r="BV144">
        <f>[1]!bottom("000300.SH",A144,125,"5","20","1","1",1)</f>
        <v>1.0097286226318485</v>
      </c>
      <c r="BW144">
        <f>[1]!atr("000300.SH",A144,14,"1","3",3)</f>
        <v>142.91529999999966</v>
      </c>
      <c r="BX144">
        <f>[1]!std("000300.SH",A144,26,"1",1)</f>
        <v>0.64791903671355833</v>
      </c>
      <c r="BY144">
        <f>[1]!vhf("000300.SH",A144,28,"1",1)</f>
        <v>0.27353399452270666</v>
      </c>
      <c r="BZ144">
        <f>[1]!volati("000300.SH",A144,10,"1",1)</f>
        <v>-12.966002118338324</v>
      </c>
      <c r="CA144" s="2">
        <f>[1]!s_mq_close("000300.SH",A144,3)</f>
        <v>3253.2847999999999</v>
      </c>
    </row>
    <row r="145" spans="1:79" x14ac:dyDescent="0.25">
      <c r="A145" s="1">
        <v>42674</v>
      </c>
      <c r="B145">
        <f>[1]!s_mq_open("000300.SH",A145,1)</f>
        <v>3265.3643999999999</v>
      </c>
      <c r="C145">
        <f>[1]!s_mq_close("000300.SH",A145,1)</f>
        <v>3336.2777999999998</v>
      </c>
      <c r="D145">
        <f>[1]!s_mq_high("000300.SH",A145,1)</f>
        <v>3382.8258999999998</v>
      </c>
      <c r="E145">
        <f>[1]!s_mq_low("000300.SH",A145,1)</f>
        <v>3258.9584</v>
      </c>
      <c r="F145">
        <f t="shared" si="12"/>
        <v>1.0359719423657585</v>
      </c>
      <c r="G145">
        <f t="shared" si="13"/>
        <v>0.99803819751326994</v>
      </c>
      <c r="H145">
        <f t="shared" si="14"/>
        <v>1.0217168411586774</v>
      </c>
      <c r="I145">
        <f t="shared" si="14"/>
        <v>1.0139521055470859</v>
      </c>
      <c r="J145">
        <f t="shared" si="15"/>
        <v>0.9768246517121566</v>
      </c>
      <c r="K145">
        <f t="shared" si="16"/>
        <v>1.0380083096488744</v>
      </c>
      <c r="L145">
        <f>[1]!s_mq_volume("000300.SH",A145,1)</f>
        <v>148395551500</v>
      </c>
      <c r="M145">
        <f>[1]!s_mq_amount("000300.SH",A145,1)</f>
        <v>1526492240642</v>
      </c>
      <c r="N145">
        <f>[1]!s_mq_pctchange("000016.SH",A145)</f>
        <v>3.3580645925758157</v>
      </c>
      <c r="O145">
        <f>[1]!s_mq_pctchange("000906.SH",A145)</f>
        <v>2.3716087312352085</v>
      </c>
      <c r="P145">
        <f>[1]!s_mq_pctchange("000905.SH",A145)</f>
        <v>1.961417841756119</v>
      </c>
      <c r="Q145">
        <f>[1]!s_val_pe_ttm("000300.SH",A145)</f>
        <v>12.903800010681152</v>
      </c>
      <c r="R145">
        <f>[1]!s_val_pb_lf("000300.SH",A145)</f>
        <v>1.4298000335693359</v>
      </c>
      <c r="S145">
        <v>51.2</v>
      </c>
      <c r="T145">
        <v>6.1</v>
      </c>
      <c r="U145">
        <v>39.086199999999998</v>
      </c>
      <c r="V145">
        <v>1.2</v>
      </c>
      <c r="W145">
        <f>[1]!dmi("000300.SH",A145,14,6,1,3,2)</f>
        <v>35.091962740579099</v>
      </c>
      <c r="X145">
        <f>[1]!expma("000300.SH",A145,12,3,2)</f>
        <v>3293.2910427786805</v>
      </c>
      <c r="Y145">
        <f>[1]!ma("000300.SH",A145,5,3,1)</f>
        <v>3348.8707999999997</v>
      </c>
      <c r="Z145">
        <f>[1]!macd("000300.SH",A145,26,12,9,1,3,1)</f>
        <v>17.660907960006625</v>
      </c>
      <c r="AA145">
        <f>[1]!bbi("000300.SH",A145,3,"6","12","24","1",1)</f>
        <v>3331.1391041666661</v>
      </c>
      <c r="AB145">
        <f>[1]!dma("000300.SH",A145,"10","50",10,"1","1",1)</f>
        <v>29.487587999998141</v>
      </c>
      <c r="AC145">
        <f>[1]!mtm("000300.SH",A145,"6",6,"1","1",3)</f>
        <v>179.53269999999975</v>
      </c>
      <c r="AD145">
        <f>[1]!priceosc("000300.SH",A145,"26","12","1",1)</f>
        <v>1.0346105965070853</v>
      </c>
      <c r="AE145">
        <f>[1]!sar("000300.SH",A145,4,"2","20","1",1)</f>
        <v>3317.3279000000002</v>
      </c>
      <c r="AF145">
        <f>[1]!trix("000300.SH",A145,12,"20","1","1",1)</f>
        <v>8.7603734611335748E-2</v>
      </c>
      <c r="AG145">
        <f>[1]!s_techind_b3612("000300.SH",A145,1,1)</f>
        <v>-11.288966666666056</v>
      </c>
      <c r="AH145">
        <f>[1]!bias("000300.SH",A145,12,1,1)</f>
        <v>0.13946496046017062</v>
      </c>
      <c r="AI145">
        <f>[1]!kdj("000300.SH",A145,9,3,3,1,1,1)</f>
        <v>59.829751277441908</v>
      </c>
      <c r="AJ145">
        <f>[1]!slowkd("000300.SH",A145,9,"3","3","5","1","1",1)</f>
        <v>66.109411903209704</v>
      </c>
      <c r="AK145">
        <f>[1]!rsi("000300.SH",A145,6,1,1)</f>
        <v>52.812286629888639</v>
      </c>
      <c r="AL145">
        <f>[1]!cci("000300.SH",A145,14,"1",1)</f>
        <v>16.626805892144247</v>
      </c>
      <c r="AM145">
        <f>[1]!dpo("000300.SH",A145,20,"6","1","1",1)</f>
        <v>2.3025272727268202</v>
      </c>
      <c r="AN145">
        <f>[1]!roc("000300.SH",A145,"12",6,"1","1",1)</f>
        <v>1.0183442334334629</v>
      </c>
      <c r="AO145">
        <f>[1]!vrsi("000300.SH",A145,6,1)</f>
        <v>37.673857347626218</v>
      </c>
      <c r="AP145">
        <f>[1]!si("000300.SH",A145,"1",1)</f>
        <v>-131.7509896632277</v>
      </c>
      <c r="AQ145">
        <f>[1]!srdm("000300.SH",A145,30,"1","1",1)</f>
        <v>0.60118541258275193</v>
      </c>
      <c r="AR145">
        <f>[1]!vroc("000300.SH",A145,12,1)</f>
        <v>-12.153194790547516</v>
      </c>
      <c r="AS145">
        <f>[1]!wr("000300.SH",A145,14,"1",1)</f>
        <v>41.827979792352217</v>
      </c>
      <c r="AT145">
        <f>[1]!arbr("000300.SH",A145,26,"1","1",1)</f>
        <v>278.50315060736926</v>
      </c>
      <c r="AU145">
        <f>[1]!cr("000300.SH",A145,26,"1",1)</f>
        <v>161.04586163355629</v>
      </c>
      <c r="AV145">
        <f>[1]!psy("000300.SH",A145,12,"6","1","1",1)</f>
        <v>41.666666666666671</v>
      </c>
      <c r="AW145">
        <f>[1]!vr("000300.SH",A145,26,1)</f>
        <v>1.6002059641179762</v>
      </c>
      <c r="AX145">
        <f>[1]!wad("000300.SH",A145,30,"1","1",1)</f>
        <v>12682.53479999999</v>
      </c>
      <c r="AY145">
        <f>[1]!mfi("000300.SH",A145,14,"1",1)</f>
        <v>53.744658562111887</v>
      </c>
      <c r="AZ145">
        <f>[1]!obv("000300.SH",A145,"1","1",1)</f>
        <v>35463845345.760002</v>
      </c>
      <c r="BA145">
        <f>[1]!pvt("000300.SH",A145,"1",1)</f>
        <v>39948103280.312027</v>
      </c>
      <c r="BB145">
        <f>[1]!sobv("000300.SH",A145,1)</f>
        <v>3077846487294</v>
      </c>
      <c r="BC145">
        <f>[1]!wvad("000300.SH",A145,24,"6","1","1",1)</f>
        <v>252696252.71336615</v>
      </c>
      <c r="BD145">
        <f>[1]!bbiboll("000300.SH",A145,10,"3","1","1",1)</f>
        <v>3331.1391041666661</v>
      </c>
      <c r="BE145">
        <f>[1]!boll("000300.SH",A145,26,"2",1,1,1)</f>
        <v>3297.1619307692313</v>
      </c>
      <c r="BF145">
        <f>[1]!cdp("000300.SH",A145,"1","1",1)</f>
        <v>3347.0724250000003</v>
      </c>
      <c r="BG145">
        <f>[1]!env("000300.SH",A145,"14","1","1",1)</f>
        <v>3526.9403849999999</v>
      </c>
      <c r="BH145">
        <f>[1]!mike("000300.SH",A145,12,"1","1",1)</f>
        <v>3391.1754999999994</v>
      </c>
      <c r="BI145">
        <f>[1]!volumeratio("000300.SH",A145,5,1)</f>
        <v>0.66935899036338842</v>
      </c>
      <c r="BJ145">
        <f>[1]!vma("000300.SH",A145,5,1)</f>
        <v>90266500.400000006</v>
      </c>
      <c r="BK145">
        <f>[1]!vmacd("000300.SH",A145,"12","26",9,"1",1)</f>
        <v>3338078.4094880675</v>
      </c>
      <c r="BL145">
        <f>[1]!vosc("000300.SH",A145,"12","26",1)</f>
        <v>18.346703487963207</v>
      </c>
      <c r="BM145">
        <f>[1]!tapi("000300.SH",A145,6,"1",1)</f>
        <v>26028714.464672055</v>
      </c>
      <c r="BN145">
        <f>[1]!vstd("000300.SH",A145,10,1)</f>
        <v>23198550.659436729</v>
      </c>
      <c r="BO145">
        <f>[1]!adtm("000300.SH",A145,23,"8","1","1",1)</f>
        <v>0.56849040813956975</v>
      </c>
      <c r="BP145">
        <f>[1]!mi("000300.SH",A145,12,"1","1",1)</f>
        <v>33.632299999999759</v>
      </c>
      <c r="BQ145">
        <f>[1]!s_techind_rc("000300.SH",A145,50,1)</f>
        <v>103.18298572593392</v>
      </c>
      <c r="BR145">
        <f>[1]!srmi("000300.SH",A145,9,"1",1)</f>
        <v>4.4796629345434198E-3</v>
      </c>
      <c r="BS145">
        <f>[1]!pwmi("000300.SH",A145,7,"1","1",1)</f>
        <v>0.8571428571428571</v>
      </c>
      <c r="BT145">
        <f>[1]!prdstrong("000300.SH",A145,20,"1","1",1)</f>
        <v>0.14285714285714285</v>
      </c>
      <c r="BU145">
        <f>[1]!prdweak("000300.SH",A145,20,"1","1",1)</f>
        <v>7.6923076923076927E-2</v>
      </c>
      <c r="BV145">
        <f>[1]!bottom("000300.SH",A145,125,"5","20","1","1",1)</f>
        <v>1.069672131147541</v>
      </c>
      <c r="BW145">
        <f>[1]!atr("000300.SH",A145,14,"1","3",3)</f>
        <v>129.54109999999991</v>
      </c>
      <c r="BX145">
        <f>[1]!std("000300.SH",A145,26,"1",1)</f>
        <v>0.65545332832012893</v>
      </c>
      <c r="BY145">
        <f>[1]!vhf("000300.SH",A145,28,"1",1)</f>
        <v>0.33776527865394707</v>
      </c>
      <c r="BZ145">
        <f>[1]!volati("000300.SH",A145,10,"1",1)</f>
        <v>8.1699420592404142</v>
      </c>
      <c r="CA145" s="2">
        <f>[1]!s_mq_close("000300.SH",A145,3)</f>
        <v>3336.2777999999998</v>
      </c>
    </row>
    <row r="146" spans="1:79" x14ac:dyDescent="0.25">
      <c r="A146" s="1">
        <v>42704</v>
      </c>
      <c r="B146">
        <f>[1]!s_mq_open("000300.SH",A146,1)</f>
        <v>3338.7098999999998</v>
      </c>
      <c r="C146">
        <f>[1]!s_mq_close("000300.SH",A146,1)</f>
        <v>3538.0010000000002</v>
      </c>
      <c r="D146">
        <f>[1]!s_mq_high("000300.SH",A146,1)</f>
        <v>3583.7184999999999</v>
      </c>
      <c r="E146">
        <f>[1]!s_mq_low("000300.SH",A146,1)</f>
        <v>3322.0798</v>
      </c>
      <c r="F146">
        <f t="shared" si="12"/>
        <v>1.073384213465207</v>
      </c>
      <c r="G146">
        <f t="shared" si="13"/>
        <v>0.99501900419680078</v>
      </c>
      <c r="H146">
        <f t="shared" si="14"/>
        <v>1.059691050126877</v>
      </c>
      <c r="I146">
        <f t="shared" si="14"/>
        <v>1.0129218448496764</v>
      </c>
      <c r="J146">
        <f t="shared" si="15"/>
        <v>0.93897084822757249</v>
      </c>
      <c r="K146">
        <f t="shared" si="16"/>
        <v>1.078757500045604</v>
      </c>
      <c r="L146">
        <f>[1]!s_mq_volume("000300.SH",A146,1)</f>
        <v>318675499700</v>
      </c>
      <c r="M146">
        <f>[1]!s_mq_amount("000300.SH",A146,1)</f>
        <v>3290122622230</v>
      </c>
      <c r="N146">
        <f>[1]!s_mq_pctchange("000016.SH",A146)</f>
        <v>7.5070697476299575</v>
      </c>
      <c r="O146">
        <f>[1]!s_mq_pctchange("000906.SH",A146)</f>
        <v>4.8397010492025494</v>
      </c>
      <c r="P146">
        <f>[1]!s_mq_pctchange("000905.SH",A146)</f>
        <v>2.067072938064074</v>
      </c>
      <c r="Q146">
        <f>[1]!s_val_pe_ttm("000300.SH",A146)</f>
        <v>13.632100105285645</v>
      </c>
      <c r="R146">
        <f>[1]!s_val_pb_lf("000300.SH",A146)</f>
        <v>1.5103000402450562</v>
      </c>
      <c r="S146">
        <v>51.7</v>
      </c>
      <c r="T146">
        <v>6.2</v>
      </c>
      <c r="U146">
        <v>41.0899</v>
      </c>
      <c r="V146">
        <v>3.3</v>
      </c>
      <c r="W146">
        <f>[1]!dmi("000300.SH",A146,14,6,1,3,2)</f>
        <v>38.406569988088421</v>
      </c>
      <c r="X146">
        <f>[1]!expma("000300.SH",A146,12,3,2)</f>
        <v>3387.259122177888</v>
      </c>
      <c r="Y146">
        <f>[1]!ma("000300.SH",A146,5,3,1)</f>
        <v>3529.4321399999999</v>
      </c>
      <c r="Z146">
        <f>[1]!macd("000300.SH",A146,26,12,9,1,3,1)</f>
        <v>52.448544003191273</v>
      </c>
      <c r="AA146">
        <f>[1]!bbi("000300.SH",A146,3,"6","12","24","1",1)</f>
        <v>3491.9364218750002</v>
      </c>
      <c r="AB146">
        <f>[1]!dma("000300.SH",A146,"10","50",10,"1","1",1)</f>
        <v>134.52346599999964</v>
      </c>
      <c r="AC146">
        <f>[1]!mtm("000300.SH",A146,"6",6,"1","1",3)</f>
        <v>368.44120000000021</v>
      </c>
      <c r="AD146">
        <f>[1]!priceosc("000300.SH",A146,"26","12","1",1)</f>
        <v>1.7633258807285477</v>
      </c>
      <c r="AE146">
        <f>[1]!sar("000300.SH",A146,4,"2","20","1",1)</f>
        <v>3476.2776394287848</v>
      </c>
      <c r="AF146">
        <f>[1]!trix("000300.SH",A146,12,"20","1","1",1)</f>
        <v>0.21899115979011524</v>
      </c>
      <c r="AG146">
        <f>[1]!s_techind_b3612("000300.SH",A146,1,1)</f>
        <v>25.392433333333884</v>
      </c>
      <c r="AH146">
        <f>[1]!bias("000300.SH",A146,12,1,1)</f>
        <v>1.7036747707699356</v>
      </c>
      <c r="AI146">
        <f>[1]!kdj("000300.SH",A146,9,3,3,1,1,1)</f>
        <v>83.538157734238524</v>
      </c>
      <c r="AJ146">
        <f>[1]!slowkd("000300.SH",A146,9,"3","3","5","1","1",1)</f>
        <v>88.021204948349464</v>
      </c>
      <c r="AK146">
        <f>[1]!rsi("000300.SH",A146,6,1,1)</f>
        <v>72.677155076037153</v>
      </c>
      <c r="AL146">
        <f>[1]!cci("000300.SH",A146,14,"1",1)</f>
        <v>118.60507011308025</v>
      </c>
      <c r="AM146">
        <f>[1]!dpo("000300.SH",A146,20,"6","1","1",1)</f>
        <v>54.824054545454601</v>
      </c>
      <c r="AN146">
        <f>[1]!roc("000300.SH",A146,"12",6,"1","1",1)</f>
        <v>3.1412537436795454</v>
      </c>
      <c r="AO146">
        <f>[1]!vrsi("000300.SH",A146,6,1)</f>
        <v>52.912449866192034</v>
      </c>
      <c r="AP146">
        <f>[1]!si("000300.SH",A146,"1",1)</f>
        <v>24.479869585214509</v>
      </c>
      <c r="AQ146">
        <f>[1]!srdm("000300.SH",A146,30,"1","1",1)</f>
        <v>0.88685889904703297</v>
      </c>
      <c r="AR146">
        <f>[1]!vroc("000300.SH",A146,12,1)</f>
        <v>-16.266071701184405</v>
      </c>
      <c r="AS146">
        <f>[1]!wr("000300.SH",A146,14,"1",1)</f>
        <v>22.764731658251293</v>
      </c>
      <c r="AT146">
        <f>[1]!arbr("000300.SH",A146,26,"1","1",1)</f>
        <v>347.55101785404315</v>
      </c>
      <c r="AU146">
        <f>[1]!cr("000300.SH",A146,26,"1",1)</f>
        <v>215.50722888640013</v>
      </c>
      <c r="AV146">
        <f>[1]!psy("000300.SH",A146,12,"6","1","1",1)</f>
        <v>75</v>
      </c>
      <c r="AW146">
        <f>[1]!vr("000300.SH",A146,26,1)</f>
        <v>1.8561095211510272</v>
      </c>
      <c r="AX146">
        <f>[1]!wad("000300.SH",A146,30,"1","1",1)</f>
        <v>12959.575299999988</v>
      </c>
      <c r="AY146">
        <f>[1]!mfi("000300.SH",A146,14,"1",1)</f>
        <v>57.366899650703729</v>
      </c>
      <c r="AZ146">
        <f>[1]!obv("000300.SH",A146,"1","1",1)</f>
        <v>36864074278.760002</v>
      </c>
      <c r="BA146">
        <f>[1]!pvt("000300.SH",A146,"1",1)</f>
        <v>40950636706.129265</v>
      </c>
      <c r="BB146">
        <f>[1]!sobv("000300.SH",A146,1)</f>
        <v>3203307547994</v>
      </c>
      <c r="BC146">
        <f>[1]!wvad("000300.SH",A146,24,"6","1","1",1)</f>
        <v>756804989.88568842</v>
      </c>
      <c r="BD146">
        <f>[1]!bbiboll("000300.SH",A146,10,"3","1","1",1)</f>
        <v>3491.9364218750002</v>
      </c>
      <c r="BE146">
        <f>[1]!boll("000300.SH",A146,26,"2",1,1,1)</f>
        <v>3417.393246153847</v>
      </c>
      <c r="BF146">
        <f>[1]!cdp("000300.SH",A146,"1","1",1)</f>
        <v>3558.2945</v>
      </c>
      <c r="BG146">
        <f>[1]!env("000300.SH",A146,"14","1","1",1)</f>
        <v>3679.1301802857142</v>
      </c>
      <c r="BH146">
        <f>[1]!mike("000300.SH",A146,12,"1","1",1)</f>
        <v>3675.9819000000007</v>
      </c>
      <c r="BI146">
        <f>[1]!volumeratio("000300.SH",A146,5,1)</f>
        <v>0.98537690215050455</v>
      </c>
      <c r="BJ146">
        <f>[1]!vma("000300.SH",A146,5,1)</f>
        <v>184444364.80000001</v>
      </c>
      <c r="BK146">
        <f>[1]!vmacd("000300.SH",A146,"12","26",9,"1",1)</f>
        <v>23355362.088787593</v>
      </c>
      <c r="BL146">
        <f>[1]!vosc("000300.SH",A146,"12","26",1)</f>
        <v>14.392023566040516</v>
      </c>
      <c r="BM146">
        <f>[1]!tapi("000300.SH",A146,6,"1",1)</f>
        <v>58670533.179345198</v>
      </c>
      <c r="BN146">
        <f>[1]!vstd("000300.SH",A146,10,1)</f>
        <v>36956241.88764628</v>
      </c>
      <c r="BO146">
        <f>[1]!adtm("000300.SH",A146,23,"8","1","1",1)</f>
        <v>0.8865862884020117</v>
      </c>
      <c r="BP146">
        <f>[1]!mi("000300.SH",A146,12,"1","1",1)</f>
        <v>107.75280000000021</v>
      </c>
      <c r="BQ146">
        <f>[1]!s_techind_rc("000300.SH",A146,50,1)</f>
        <v>108.44100830738192</v>
      </c>
      <c r="BR146">
        <f>[1]!srmi("000300.SH",A146,9,"1",1)</f>
        <v>2.8678906535074565E-2</v>
      </c>
      <c r="BS146">
        <f>[1]!pwmi("000300.SH",A146,7,"1","1",1)</f>
        <v>0.7142857142857143</v>
      </c>
      <c r="BT146">
        <f>[1]!prdstrong("000300.SH",A146,20,"1","1",1)</f>
        <v>0.2857142857142857</v>
      </c>
      <c r="BU146">
        <f>[1]!prdweak("000300.SH",A146,20,"1","1",1)</f>
        <v>7.6923076923076927E-2</v>
      </c>
      <c r="BV146">
        <f>[1]!bottom("000300.SH",A146,125,"5","20","1","1",1)</f>
        <v>1.2245955798587378</v>
      </c>
      <c r="BW146">
        <f>[1]!atr("000300.SH",A146,14,"1","3",3)</f>
        <v>261.63869999999997</v>
      </c>
      <c r="BX146">
        <f>[1]!std("000300.SH",A146,26,"1",1)</f>
        <v>0.55640532965989919</v>
      </c>
      <c r="BY146">
        <f>[1]!vhf("000300.SH",A146,28,"1",1)</f>
        <v>0.48693461354335421</v>
      </c>
      <c r="BZ146">
        <f>[1]!volati("000300.SH",A146,10,"1",1)</f>
        <v>36.917347829263818</v>
      </c>
      <c r="CA146" s="2">
        <f>[1]!s_mq_close("000300.SH",A146,3)</f>
        <v>3538.0010000000002</v>
      </c>
    </row>
    <row r="147" spans="1:79" x14ac:dyDescent="0.25">
      <c r="A147" s="1">
        <v>42735</v>
      </c>
      <c r="B147">
        <f>[1]!s_mq_open("000300.SH",A147,1)</f>
        <v>3543.9555</v>
      </c>
      <c r="C147">
        <f>[1]!s_mq_close("000300.SH",A147,1)</f>
        <v>3310.0808000000002</v>
      </c>
      <c r="D147">
        <f>[1]!s_mq_high("000300.SH",A147,1)</f>
        <v>3575.97</v>
      </c>
      <c r="E147">
        <f>[1]!s_mq_low("000300.SH",A147,1)</f>
        <v>3267.0481</v>
      </c>
      <c r="F147">
        <f t="shared" si="12"/>
        <v>1.0090335502237542</v>
      </c>
      <c r="G147">
        <f t="shared" si="13"/>
        <v>0.9218648766893377</v>
      </c>
      <c r="H147">
        <f t="shared" si="14"/>
        <v>0.93400743886315729</v>
      </c>
      <c r="I147">
        <f t="shared" si="14"/>
        <v>1.0803271025891572</v>
      </c>
      <c r="J147">
        <f t="shared" si="15"/>
        <v>0.98699950164358519</v>
      </c>
      <c r="K147">
        <f t="shared" si="16"/>
        <v>1.0945568876075011</v>
      </c>
      <c r="L147">
        <f>[1]!s_mq_volume("000300.SH",A147,1)</f>
        <v>253655673700</v>
      </c>
      <c r="M147">
        <f>[1]!s_mq_amount("000300.SH",A147,1)</f>
        <v>2648582090927</v>
      </c>
      <c r="N147">
        <f>[1]!s_mq_pctchange("000016.SH",A147)</f>
        <v>-5.4771619040249959</v>
      </c>
      <c r="O147">
        <f>[1]!s_mq_pctchange("000906.SH",A147)</f>
        <v>-5.9818186231935355</v>
      </c>
      <c r="P147">
        <f>[1]!s_mq_pctchange("000905.SH",A147)</f>
        <v>-4.8887435477185655</v>
      </c>
      <c r="Q147">
        <f>[1]!s_val_pe_ttm("000300.SH",A147)</f>
        <v>12.908499717712402</v>
      </c>
      <c r="R147">
        <f>[1]!s_val_pb_lf("000300.SH",A147)</f>
        <v>1.4711999893188477</v>
      </c>
      <c r="S147">
        <v>51.4</v>
      </c>
      <c r="T147">
        <v>6</v>
      </c>
      <c r="U147">
        <v>42.435699999999997</v>
      </c>
      <c r="V147">
        <v>5.5</v>
      </c>
      <c r="W147">
        <f>[1]!dmi("000300.SH",A147,14,6,1,3,2)</f>
        <v>32.542977757662321</v>
      </c>
      <c r="X147">
        <f>[1]!expma("000300.SH",A147,12,3,2)</f>
        <v>3369.6815682851116</v>
      </c>
      <c r="Y147">
        <f>[1]!ma("000300.SH",A147,5,3,1)</f>
        <v>3309.7040200000001</v>
      </c>
      <c r="Z147">
        <f>[1]!macd("000300.SH",A147,26,12,9,1,3,1)</f>
        <v>-35.445279760862832</v>
      </c>
      <c r="AA147">
        <f>[1]!bbi("000300.SH",A147,3,"6","12","24","1",1)</f>
        <v>3333.5855135416664</v>
      </c>
      <c r="AB147">
        <f>[1]!dma("000300.SH",A147,"10","50",10,"1","1",1)</f>
        <v>-85.110539999999673</v>
      </c>
      <c r="AC147">
        <f>[1]!mtm("000300.SH",A147,"6",6,"1","1",3)</f>
        <v>156.15980000000036</v>
      </c>
      <c r="AD147">
        <f>[1]!priceosc("000300.SH",A147,"26","12","1",1)</f>
        <v>-2.6825168329784619</v>
      </c>
      <c r="AE147">
        <f>[1]!sar("000300.SH",A147,4,"2","20","1",1)</f>
        <v>3313.5497</v>
      </c>
      <c r="AF147">
        <f>[1]!trix("000300.SH",A147,12,"20","1","1",1)</f>
        <v>-0.19272828496942901</v>
      </c>
      <c r="AG147">
        <f>[1]!s_techind_b3612("000300.SH",A147,1,1)</f>
        <v>-6.1084333333333234</v>
      </c>
      <c r="AH147">
        <f>[1]!bias("000300.SH",A147,12,1,1)</f>
        <v>-0.33589071166800061</v>
      </c>
      <c r="AI147">
        <f>[1]!kdj("000300.SH",A147,9,3,3,1,1,1)</f>
        <v>42.542735213605305</v>
      </c>
      <c r="AJ147">
        <f>[1]!slowkd("000300.SH",A147,9,"3","3","5","1","1",1)</f>
        <v>42.238006412070355</v>
      </c>
      <c r="AK147">
        <f>[1]!rsi("000300.SH",A147,6,1,1)</f>
        <v>36.977491706932085</v>
      </c>
      <c r="AL147">
        <f>[1]!cci("000300.SH",A147,14,"1",1)</f>
        <v>-72.595666989477024</v>
      </c>
      <c r="AM147">
        <f>[1]!dpo("000300.SH",A147,20,"6","1","1",1)</f>
        <v>0</v>
      </c>
      <c r="AN147">
        <f>[1]!roc("000300.SH",A147,"12",6,"1","1",1)</f>
        <v>-2.0380471977453936</v>
      </c>
      <c r="AO147">
        <f>[1]!vrsi("000300.SH",A147,6,1)</f>
        <v>38.180388111858854</v>
      </c>
      <c r="AP147">
        <f>[1]!si("000300.SH",A147,"1",1)</f>
        <v>165.36634619753963</v>
      </c>
      <c r="AQ147">
        <f>[1]!srdm("000300.SH",A147,30,"1","1",1)</f>
        <v>-0.32880922353910963</v>
      </c>
      <c r="AR147">
        <f>[1]!vroc("000300.SH",A147,12,1)</f>
        <v>0</v>
      </c>
      <c r="AS147">
        <f>[1]!wr("000300.SH",A147,14,"1",1)</f>
        <v>71.151249676536025</v>
      </c>
      <c r="AT147">
        <f>[1]!arbr("000300.SH",A147,26,"1","1",1)</f>
        <v>167.34751451493912</v>
      </c>
      <c r="AU147">
        <f>[1]!cr("000300.SH",A147,26,"1",1)</f>
        <v>45.588030217489752</v>
      </c>
      <c r="AV147">
        <f>[1]!psy("000300.SH",A147,12,"6","1","1",1)</f>
        <v>41.666666666666671</v>
      </c>
      <c r="AW147">
        <f>[1]!vr("000300.SH",A147,26,1)</f>
        <v>0.8068117527212112</v>
      </c>
      <c r="AX147">
        <f>[1]!wad("000300.SH",A147,30,"1","1",1)</f>
        <v>12748.61849999999</v>
      </c>
      <c r="AY147">
        <f>[1]!mfi("000300.SH",A147,14,"1",1)</f>
        <v>43.13478306334833</v>
      </c>
      <c r="AZ147">
        <f>[1]!obv("000300.SH",A147,"1","1",1)</f>
        <v>35938292915.760002</v>
      </c>
      <c r="BA147">
        <f>[1]!pvt("000300.SH",A147,"1",1)</f>
        <v>39936037382.24617</v>
      </c>
      <c r="BB147">
        <f>[1]!sobv("000300.SH",A147,1)</f>
        <v>3167423465494</v>
      </c>
      <c r="BC147">
        <f>[1]!wvad("000300.SH",A147,24,"6","1","1",1)</f>
        <v>-198705900.31008285</v>
      </c>
      <c r="BD147">
        <f>[1]!bbiboll("000300.SH",A147,10,"3","1","1",1)</f>
        <v>3333.5855135416664</v>
      </c>
      <c r="BE147">
        <f>[1]!boll("000300.SH",A147,26,"2",1,1,1)</f>
        <v>3410.3292538461537</v>
      </c>
      <c r="BF147">
        <f>[1]!cdp("000300.SH",A147,"1","1",1)</f>
        <v>3298.9346249999999</v>
      </c>
      <c r="BG147">
        <f>[1]!env("000300.SH",A147,"14","1","1",1)</f>
        <v>3531.2248747142858</v>
      </c>
      <c r="BH147">
        <f>[1]!mike("000300.SH",A147,12,"1","1",1)</f>
        <v>3345.8730999999998</v>
      </c>
      <c r="BI147">
        <f>[1]!volumeratio("000300.SH",A147,5,1)</f>
        <v>0</v>
      </c>
      <c r="BJ147">
        <f>[1]!vma("000300.SH",A147,5,1)</f>
        <v>75222563.400000006</v>
      </c>
      <c r="BK147">
        <f>[1]!vmacd("000300.SH",A147,"12","26",9,"1",1)</f>
        <v>-18381317.862612627</v>
      </c>
      <c r="BL147">
        <f>[1]!vosc("000300.SH",A147,"12","26",1)</f>
        <v>-45.761597185232901</v>
      </c>
      <c r="BM147">
        <f>[1]!tapi("000300.SH",A147,6,"1",1)</f>
        <v>24784264.848859757</v>
      </c>
      <c r="BN147">
        <f>[1]!vstd("000300.SH",A147,10,1)</f>
        <v>13036653.793464661</v>
      </c>
      <c r="BO147">
        <f>[1]!adtm("000300.SH",A147,23,"8","1","1",1)</f>
        <v>-0.266678779991045</v>
      </c>
      <c r="BP147">
        <f>[1]!mi("000300.SH",A147,12,"1","1",1)</f>
        <v>-68.86449999999968</v>
      </c>
      <c r="BQ147">
        <f>[1]!s_techind_rc("000300.SH",A147,50,1)</f>
        <v>99.469333541682957</v>
      </c>
      <c r="BR147">
        <f>[1]!srmi("000300.SH",A147,9,"1",1)</f>
        <v>-5.6779808438174942E-3</v>
      </c>
      <c r="BS147">
        <f>[1]!pwmi("000300.SH",A147,7,"1","1",1)</f>
        <v>1</v>
      </c>
      <c r="BT147">
        <f>[1]!prdstrong("000300.SH",A147,20,"1","1",1)</f>
        <v>0</v>
      </c>
      <c r="BU147">
        <f>[1]!prdweak("000300.SH",A147,20,"1","1",1)</f>
        <v>0.1</v>
      </c>
      <c r="BV147">
        <f>[1]!bottom("000300.SH",A147,125,"5","20","1","1",1)</f>
        <v>1.0837964249328516</v>
      </c>
      <c r="BW147">
        <f>[1]!atr("000300.SH",A147,14,"1","3",3)</f>
        <v>308.92189999999982</v>
      </c>
      <c r="BX147">
        <f>[1]!std("000300.SH",A147,26,"1",1)</f>
        <v>0.82340049107580171</v>
      </c>
      <c r="BY147">
        <f>[1]!vhf("000300.SH",A147,28,"1",1)</f>
        <v>0.43931470041607079</v>
      </c>
      <c r="BZ147">
        <f>[1]!volati("000300.SH",A147,10,"1",1)</f>
        <v>-31.831185125408517</v>
      </c>
      <c r="CA147" s="2">
        <f>[1]!s_mq_close("000300.SH",A147,3)</f>
        <v>3310.0808000000002</v>
      </c>
    </row>
    <row r="148" spans="1:79" x14ac:dyDescent="0.25">
      <c r="A148" s="1">
        <v>42766</v>
      </c>
      <c r="B148">
        <f>[1]!s_mq_open("000300.SH",A148,1)</f>
        <v>3313.9533999999999</v>
      </c>
      <c r="C148">
        <f>[1]!s_mq_close("000300.SH",A148,1)</f>
        <v>3387.9605999999999</v>
      </c>
      <c r="D148">
        <f>[1]!s_mq_high("000300.SH",A148,1)</f>
        <v>3395.8847999999998</v>
      </c>
      <c r="E148">
        <f>[1]!s_mq_low("000300.SH",A148,1)</f>
        <v>3264.2071000000001</v>
      </c>
      <c r="F148">
        <f t="shared" si="12"/>
        <v>1.0247231599575299</v>
      </c>
      <c r="G148">
        <f t="shared" si="13"/>
        <v>0.98498883538917603</v>
      </c>
      <c r="H148">
        <f t="shared" si="14"/>
        <v>1.0223319977885024</v>
      </c>
      <c r="I148">
        <f t="shared" si="14"/>
        <v>1.0023389292071461</v>
      </c>
      <c r="J148">
        <f t="shared" si="15"/>
        <v>0.96347256812844873</v>
      </c>
      <c r="K148">
        <f t="shared" si="16"/>
        <v>1.0403398730429818</v>
      </c>
      <c r="L148">
        <f>[1]!s_mq_volume("000300.SH",A148,1)</f>
        <v>147119372000</v>
      </c>
      <c r="M148">
        <f>[1]!s_mq_amount("000300.SH",A148,1)</f>
        <v>1494590505392</v>
      </c>
      <c r="N148">
        <f>[1]!s_mq_pctchange("000016.SH",A148)</f>
        <v>3.3725153684133868</v>
      </c>
      <c r="O148">
        <f>[1]!s_mq_pctchange("000906.SH",A148)</f>
        <v>1.4570044422696604</v>
      </c>
      <c r="P148">
        <f>[1]!s_mq_pctchange("000905.SH",A148)</f>
        <v>-0.63732257560221717</v>
      </c>
      <c r="Q148">
        <f>[1]!s_val_pe_ttm("000300.SH",A148)</f>
        <v>13.410900115966797</v>
      </c>
      <c r="R148">
        <f>[1]!s_val_pb_lf("000300.SH",A148)</f>
        <v>1.5094000101089478</v>
      </c>
      <c r="S148">
        <v>51.3</v>
      </c>
      <c r="T148">
        <v>2.9372500000000001</v>
      </c>
      <c r="U148">
        <v>33.915999999999997</v>
      </c>
      <c r="V148">
        <v>6.9</v>
      </c>
      <c r="W148">
        <f>[1]!dmi("000300.SH",A148,14,6,1,3,2)</f>
        <v>30.421945902780934</v>
      </c>
      <c r="X148">
        <f>[1]!expma("000300.SH",A148,12,3,2)</f>
        <v>3363.0340812878517</v>
      </c>
      <c r="Y148">
        <f>[1]!ma("000300.SH",A148,5,3,1)</f>
        <v>3369.45712</v>
      </c>
      <c r="Z148">
        <f>[1]!macd("000300.SH",A148,26,12,9,1,3,1)</f>
        <v>-0.2803331009708927</v>
      </c>
      <c r="AA148">
        <f>[1]!bbi("000300.SH",A148,3,"6","12","24","1",1)</f>
        <v>3355.6086635416664</v>
      </c>
      <c r="AB148">
        <f>[1]!dma("000300.SH",A148,"10","50",10,"1","1",1)</f>
        <v>-45.38330999999971</v>
      </c>
      <c r="AC148">
        <f>[1]!mtm("000300.SH",A148,"6",6,"1","1",3)</f>
        <v>184.0301999999997</v>
      </c>
      <c r="AD148">
        <f>[1]!priceosc("000300.SH",A148,"26","12","1",1)</f>
        <v>0.16587711632410124</v>
      </c>
      <c r="AE148">
        <f>[1]!sar("000300.SH",A148,4,"2","20","1",1)</f>
        <v>3320.7383041578064</v>
      </c>
      <c r="AF148">
        <f>[1]!trix("000300.SH",A148,12,"20","1","1",1)</f>
        <v>-2.0037069694526125E-2</v>
      </c>
      <c r="AG148">
        <f>[1]!s_techind_b3612("000300.SH",A148,1,1)</f>
        <v>13.3427833333335</v>
      </c>
      <c r="AH148">
        <f>[1]!bias("000300.SH",A148,12,1,1)</f>
        <v>1.3000364892177436</v>
      </c>
      <c r="AI148">
        <f>[1]!kdj("000300.SH",A148,9,3,3,1,1,1)</f>
        <v>87.869340571852419</v>
      </c>
      <c r="AJ148">
        <f>[1]!slowkd("000300.SH",A148,9,"3","3","5","1","1",1)</f>
        <v>90.146651352773048</v>
      </c>
      <c r="AK148">
        <f>[1]!rsi("000300.SH",A148,6,1,1)</f>
        <v>78.233597738803056</v>
      </c>
      <c r="AL148">
        <f>[1]!cci("000300.SH",A148,14,"1",1)</f>
        <v>144.41465388350184</v>
      </c>
      <c r="AM148">
        <f>[1]!dpo("000300.SH",A148,20,"6","1","1",1)</f>
        <v>0</v>
      </c>
      <c r="AN148">
        <f>[1]!roc("000300.SH",A148,"12",6,"1","1",1)</f>
        <v>0.8840559530682347</v>
      </c>
      <c r="AO148">
        <f>[1]!vrsi("000300.SH",A148,6,1)</f>
        <v>37.907990994975336</v>
      </c>
      <c r="AP148">
        <f>[1]!si("000300.SH",A148,"1",1)</f>
        <v>235.85293802613103</v>
      </c>
      <c r="AQ148">
        <f>[1]!srdm("000300.SH",A148,30,"1","1",1)</f>
        <v>0.48574457649073488</v>
      </c>
      <c r="AR148">
        <f>[1]!vroc("000300.SH",A148,12,1)</f>
        <v>0</v>
      </c>
      <c r="AS148">
        <f>[1]!wr("000300.SH",A148,14,"1",1)</f>
        <v>6.0178754641066359</v>
      </c>
      <c r="AT148">
        <f>[1]!arbr("000300.SH",A148,26,"1","1",1)</f>
        <v>286.85935802354578</v>
      </c>
      <c r="AU148">
        <f>[1]!cr("000300.SH",A148,26,"1",1)</f>
        <v>136.53539722541925</v>
      </c>
      <c r="AV148">
        <f>[1]!psy("000300.SH",A148,12,"6","1","1",1)</f>
        <v>75</v>
      </c>
      <c r="AW148">
        <f>[1]!vr("000300.SH",A148,26,1)</f>
        <v>1.8989670272510037</v>
      </c>
      <c r="AX148">
        <f>[1]!wad("000300.SH",A148,30,"1","1",1)</f>
        <v>12853.88489999999</v>
      </c>
      <c r="AY148">
        <f>[1]!mfi("000300.SH",A148,14,"1",1)</f>
        <v>56.130022878945006</v>
      </c>
      <c r="AZ148">
        <f>[1]!obv("000300.SH",A148,"1","1",1)</f>
        <v>36097758341.760002</v>
      </c>
      <c r="BA148">
        <f>[1]!pvt("000300.SH",A148,"1",1)</f>
        <v>40098292458.506927</v>
      </c>
      <c r="BB148">
        <f>[1]!sobv("000300.SH",A148,1)</f>
        <v>3214925835094</v>
      </c>
      <c r="BC148">
        <f>[1]!wvad("000300.SH",A148,24,"6","1","1",1)</f>
        <v>231756653.78165877</v>
      </c>
      <c r="BD148">
        <f>[1]!bbiboll("000300.SH",A148,10,"3","1","1",1)</f>
        <v>3355.6086635416664</v>
      </c>
      <c r="BE148">
        <f>[1]!boll("000300.SH",A148,26,"2",1,1,1)</f>
        <v>3338.9333961538459</v>
      </c>
      <c r="BF148">
        <f>[1]!cdp("000300.SH",A148,"1","1",1)</f>
        <v>3371.3670499999998</v>
      </c>
      <c r="BG148">
        <f>[1]!env("000300.SH",A148,"14","1","1",1)</f>
        <v>3547.6645207142851</v>
      </c>
      <c r="BH148">
        <f>[1]!mike("000300.SH",A148,12,"1","1",1)</f>
        <v>3510.5304333333329</v>
      </c>
      <c r="BI148">
        <f>[1]!volumeratio("000300.SH",A148,5,1)</f>
        <v>0</v>
      </c>
      <c r="BJ148">
        <f>[1]!vma("000300.SH",A148,5,1)</f>
        <v>66149152.799999997</v>
      </c>
      <c r="BK148">
        <f>[1]!vmacd("000300.SH",A148,"12","26",9,"1",1)</f>
        <v>-11198548.530055227</v>
      </c>
      <c r="BL148">
        <f>[1]!vosc("000300.SH",A148,"12","26",1)</f>
        <v>-4.0870770369375027</v>
      </c>
      <c r="BM148">
        <f>[1]!tapi("000300.SH",A148,6,"1",1)</f>
        <v>21046319.916395657</v>
      </c>
      <c r="BN148">
        <f>[1]!vstd("000300.SH",A148,10,1)</f>
        <v>28911749.407165084</v>
      </c>
      <c r="BO148">
        <f>[1]!adtm("000300.SH",A148,23,"8","1","1",1)</f>
        <v>0.19722532746218488</v>
      </c>
      <c r="BP148">
        <f>[1]!mi("000300.SH",A148,12,"1","1",1)</f>
        <v>29.688999999999851</v>
      </c>
      <c r="BQ148">
        <f>[1]!s_techind_rc("000300.SH",A148,50,1)</f>
        <v>98.786109286874094</v>
      </c>
      <c r="BR148">
        <f>[1]!srmi("000300.SH",A148,9,"1",1)</f>
        <v>2.0085357545185051E-2</v>
      </c>
      <c r="BS148">
        <f>[1]!pwmi("000300.SH",A148,7,"1","1",1)</f>
        <v>1</v>
      </c>
      <c r="BT148">
        <f>[1]!prdstrong("000300.SH",A148,20,"1","1",1)</f>
        <v>0.2857142857142857</v>
      </c>
      <c r="BU148">
        <f>[1]!prdweak("000300.SH",A148,20,"1","1",1)</f>
        <v>7.6923076923076927E-2</v>
      </c>
      <c r="BV148">
        <f>[1]!bottom("000300.SH",A148,125,"5","20","1","1",1)</f>
        <v>1.056231270932487</v>
      </c>
      <c r="BW148">
        <f>[1]!atr("000300.SH",A148,14,"1","3",3)</f>
        <v>131.67769999999973</v>
      </c>
      <c r="BX148">
        <f>[1]!std("000300.SH",A148,26,"1",1)</f>
        <v>0.48993880459167266</v>
      </c>
      <c r="BY148">
        <f>[1]!vhf("000300.SH",A148,28,"1",1)</f>
        <v>0.23615230805120377</v>
      </c>
      <c r="BZ148">
        <f>[1]!volati("000300.SH",A148,10,"1",1)</f>
        <v>-5.4118221002155584</v>
      </c>
      <c r="CA148" s="2">
        <f>[1]!s_mq_close("000300.SH",A148,3)</f>
        <v>3387.9605999999999</v>
      </c>
    </row>
    <row r="149" spans="1:79" x14ac:dyDescent="0.25">
      <c r="A149" s="1">
        <v>42794</v>
      </c>
      <c r="B149">
        <f>[1]!s_mq_open("000300.SH",A149,1)</f>
        <v>3390.9315000000001</v>
      </c>
      <c r="C149">
        <f>[1]!s_mq_close("000300.SH",A149,1)</f>
        <v>3452.8103000000001</v>
      </c>
      <c r="D149">
        <f>[1]!s_mq_high("000300.SH",A149,1)</f>
        <v>3492.9616000000001</v>
      </c>
      <c r="E149">
        <f>[1]!s_mq_low("000300.SH",A149,1)</f>
        <v>3347.4301999999998</v>
      </c>
      <c r="F149">
        <f t="shared" si="12"/>
        <v>1.030089106783785</v>
      </c>
      <c r="G149">
        <f t="shared" si="13"/>
        <v>0.98717128317101055</v>
      </c>
      <c r="H149">
        <f t="shared" si="14"/>
        <v>1.0182483190828242</v>
      </c>
      <c r="I149">
        <f t="shared" si="14"/>
        <v>1.0116285855611586</v>
      </c>
      <c r="J149">
        <f t="shared" si="15"/>
        <v>0.9694799045287833</v>
      </c>
      <c r="K149">
        <f t="shared" si="16"/>
        <v>1.0434755592513925</v>
      </c>
      <c r="L149">
        <f>[1]!s_mq_volume("000300.SH",A149,1)</f>
        <v>176891488400</v>
      </c>
      <c r="M149">
        <f>[1]!s_mq_amount("000300.SH",A149,1)</f>
        <v>1835389582380</v>
      </c>
      <c r="N149">
        <f>[1]!s_mq_pctchange("000016.SH",A149)</f>
        <v>0.28267897742511039</v>
      </c>
      <c r="O149">
        <f>[1]!s_mq_pctchange("000906.SH",A149)</f>
        <v>2.4240929002669498</v>
      </c>
      <c r="P149">
        <f>[1]!s_mq_pctchange("000905.SH",A149)</f>
        <v>3.6515863112494884</v>
      </c>
      <c r="Q149">
        <f>[1]!s_val_pe_ttm("000300.SH",A149)</f>
        <v>13.553400039672852</v>
      </c>
      <c r="R149">
        <f>[1]!s_val_pb_lf("000300.SH",A149)</f>
        <v>1.5410000085830688</v>
      </c>
      <c r="S149">
        <v>51.6</v>
      </c>
      <c r="T149">
        <v>10.322581</v>
      </c>
      <c r="U149">
        <v>25.391999999999999</v>
      </c>
      <c r="V149">
        <v>7.8</v>
      </c>
      <c r="W149">
        <f>[1]!dmi("000300.SH",A149,14,6,1,3,2)</f>
        <v>25.602378672261899</v>
      </c>
      <c r="X149">
        <f>[1]!expma("000300.SH",A149,12,3,2)</f>
        <v>3402.5228011448899</v>
      </c>
      <c r="Y149">
        <f>[1]!ma("000300.SH",A149,5,3,1)</f>
        <v>3467.1930200000002</v>
      </c>
      <c r="Z149">
        <f>[1]!macd("000300.SH",A149,26,12,9,1,3,1)</f>
        <v>26.838435373352695</v>
      </c>
      <c r="AA149">
        <f>[1]!bbi("000300.SH",A149,3,"6","12","24","1",1)</f>
        <v>3448.6489458333335</v>
      </c>
      <c r="AB149">
        <f>[1]!dma("000300.SH",A149,"10","50",10,"1","1",1)</f>
        <v>84.155729999999494</v>
      </c>
      <c r="AC149">
        <f>[1]!mtm("000300.SH",A149,"6",6,"1","1",3)</f>
        <v>125.01650000000018</v>
      </c>
      <c r="AD149">
        <f>[1]!priceosc("000300.SH",A149,"26","12","1",1)</f>
        <v>1.3533645584778422</v>
      </c>
      <c r="AE149">
        <f>[1]!sar("000300.SH",A149,4,"2","20","1",1)</f>
        <v>3491.9302440000001</v>
      </c>
      <c r="AF149">
        <f>[1]!trix("000300.SH",A149,12,"20","1","1",1)</f>
        <v>0.14517993493568265</v>
      </c>
      <c r="AG149">
        <f>[1]!s_techind_b3612("000300.SH",A149,1,1)</f>
        <v>-12.169750000000477</v>
      </c>
      <c r="AH149">
        <f>[1]!bias("000300.SH",A149,12,1,1)</f>
        <v>-3.0459619747452926E-2</v>
      </c>
      <c r="AI149">
        <f>[1]!kdj("000300.SH",A149,9,3,3,1,1,1)</f>
        <v>60.603856738557283</v>
      </c>
      <c r="AJ149">
        <f>[1]!slowkd("000300.SH",A149,9,"3","3","5","1","1",1)</f>
        <v>66.162783846702396</v>
      </c>
      <c r="AK149">
        <f>[1]!rsi("000300.SH",A149,6,1,1)</f>
        <v>51.811474495638407</v>
      </c>
      <c r="AL149">
        <f>[1]!cci("000300.SH",A149,14,"1",1)</f>
        <v>19.473530917245476</v>
      </c>
      <c r="AM149">
        <f>[1]!dpo("000300.SH",A149,20,"6","1","1",1)</f>
        <v>-2.6508818181814604</v>
      </c>
      <c r="AN149">
        <f>[1]!roc("000300.SH",A149,"12",6,"1","1",1)</f>
        <v>1.1520038688885503</v>
      </c>
      <c r="AO149">
        <f>[1]!vrsi("000300.SH",A149,6,1)</f>
        <v>4.925643675754058</v>
      </c>
      <c r="AP149">
        <f>[1]!si("000300.SH",A149,"1",1)</f>
        <v>-131.71908243275521</v>
      </c>
      <c r="AQ149">
        <f>[1]!srdm("000300.SH",A149,30,"1","1",1)</f>
        <v>0.28060223257696915</v>
      </c>
      <c r="AR149">
        <f>[1]!vroc("000300.SH",A149,12,1)</f>
        <v>-39.229184886132785</v>
      </c>
      <c r="AS149">
        <f>[1]!wr("000300.SH",A149,14,"1",1)</f>
        <v>35.477369440438864</v>
      </c>
      <c r="AT149">
        <f>[1]!arbr("000300.SH",A149,26,"1","1",1)</f>
        <v>325.41752909959331</v>
      </c>
      <c r="AU149">
        <f>[1]!cr("000300.SH",A149,26,"1",1)</f>
        <v>217.52995682203129</v>
      </c>
      <c r="AV149">
        <f>[1]!psy("000300.SH",A149,12,"6","1","1",1)</f>
        <v>58.333333333333336</v>
      </c>
      <c r="AW149">
        <f>[1]!vr("000300.SH",A149,26,1)</f>
        <v>2.2010144017932256</v>
      </c>
      <c r="AX149">
        <f>[1]!wad("000300.SH",A149,30,"1","1",1)</f>
        <v>12937.350099999989</v>
      </c>
      <c r="AY149">
        <f>[1]!mfi("000300.SH",A149,14,"1",1)</f>
        <v>45.942718189516235</v>
      </c>
      <c r="AZ149">
        <f>[1]!obv("000300.SH",A149,"1","1",1)</f>
        <v>36558263921.760002</v>
      </c>
      <c r="BA149">
        <f>[1]!pvt("000300.SH",A149,"1",1)</f>
        <v>40368047645.990387</v>
      </c>
      <c r="BB149">
        <f>[1]!sobv("000300.SH",A149,1)</f>
        <v>3260976393094</v>
      </c>
      <c r="BC149">
        <f>[1]!wvad("000300.SH",A149,24,"6","1","1",1)</f>
        <v>485448454.922912</v>
      </c>
      <c r="BD149">
        <f>[1]!bbiboll("000300.SH",A149,10,"3","1","1",1)</f>
        <v>3448.6489458333335</v>
      </c>
      <c r="BE149">
        <f>[1]!boll("000300.SH",A149,26,"2",1,1,1)</f>
        <v>3407.1189846153843</v>
      </c>
      <c r="BF149">
        <f>[1]!cdp("000300.SH",A149,"1","1",1)</f>
        <v>3451.6687499999998</v>
      </c>
      <c r="BG149">
        <f>[1]!env("000300.SH",A149,"14","1","1",1)</f>
        <v>3653.6782022857146</v>
      </c>
      <c r="BH149">
        <f>[1]!mike("000300.SH",A149,12,"1","1",1)</f>
        <v>3486.5107999999991</v>
      </c>
      <c r="BI149">
        <f>[1]!volumeratio("000300.SH",A149,5,1)</f>
        <v>0.73538346551913392</v>
      </c>
      <c r="BJ149">
        <f>[1]!vma("000300.SH",A149,5,1)</f>
        <v>94354975.400000006</v>
      </c>
      <c r="BK149">
        <f>[1]!vmacd("000300.SH",A149,"12","26",9,"1",1)</f>
        <v>1840242.2705541803</v>
      </c>
      <c r="BL149">
        <f>[1]!vosc("000300.SH",A149,"12","26",1)</f>
        <v>17.16015265175216</v>
      </c>
      <c r="BM149">
        <f>[1]!tapi("000300.SH",A149,6,"1",1)</f>
        <v>25288728.230279043</v>
      </c>
      <c r="BN149">
        <f>[1]!vstd("000300.SH",A149,10,1)</f>
        <v>16627109.226843402</v>
      </c>
      <c r="BO149">
        <f>[1]!adtm("000300.SH",A149,23,"8","1","1",1)</f>
        <v>0.7381200560086022</v>
      </c>
      <c r="BP149">
        <f>[1]!mi("000300.SH",A149,12,"1","1",1)</f>
        <v>39.323499999999967</v>
      </c>
      <c r="BQ149">
        <f>[1]!s_techind_rc("000300.SH",A149,50,1)</f>
        <v>101.27980651296909</v>
      </c>
      <c r="BR149">
        <f>[1]!srmi("000300.SH",A149,9,"1",1)</f>
        <v>9.0063447737051047E-3</v>
      </c>
      <c r="BS149">
        <f>[1]!pwmi("000300.SH",A149,7,"1","1",1)</f>
        <v>1</v>
      </c>
      <c r="BT149">
        <f>[1]!prdstrong("000300.SH",A149,20,"1","1",1)</f>
        <v>0</v>
      </c>
      <c r="BU149">
        <f>[1]!prdweak("000300.SH",A149,20,"1","1",1)</f>
        <v>7.1428571428571425E-2</v>
      </c>
      <c r="BV149">
        <f>[1]!bottom("000300.SH",A149,125,"5","20","1","1",1)</f>
        <v>1.0835648791330925</v>
      </c>
      <c r="BW149">
        <f>[1]!atr("000300.SH",A149,14,"1","3",3)</f>
        <v>145.5314000000003</v>
      </c>
      <c r="BX149">
        <f>[1]!std("000300.SH",A149,26,"1",1)</f>
        <v>0.50140408291726657</v>
      </c>
      <c r="BY149">
        <f>[1]!vhf("000300.SH",A149,28,"1",1)</f>
        <v>0.4547948190446876</v>
      </c>
      <c r="BZ149">
        <f>[1]!volati("000300.SH",A149,10,"1",1)</f>
        <v>8.2965737263921735</v>
      </c>
      <c r="CA149" s="2">
        <f>[1]!s_mq_close("000300.SH",A149,3)</f>
        <v>3452.8103000000001</v>
      </c>
    </row>
    <row r="150" spans="1:79" x14ac:dyDescent="0.25">
      <c r="A150" s="1">
        <v>42825</v>
      </c>
      <c r="B150">
        <f>[1]!s_mq_open("000300.SH",A150,1)</f>
        <v>3452.2058000000002</v>
      </c>
      <c r="C150">
        <f>[1]!s_mq_close("000300.SH",A150,1)</f>
        <v>3456.0455000000002</v>
      </c>
      <c r="D150">
        <f>[1]!s_mq_high("000300.SH",A150,1)</f>
        <v>3505.9789000000001</v>
      </c>
      <c r="E150">
        <f>[1]!s_mq_low("000300.SH",A150,1)</f>
        <v>3412.6878999999999</v>
      </c>
      <c r="F150">
        <f t="shared" si="12"/>
        <v>1.0155764468039536</v>
      </c>
      <c r="G150">
        <f t="shared" si="13"/>
        <v>0.98855285510498814</v>
      </c>
      <c r="H150">
        <f t="shared" si="14"/>
        <v>1.0011122453939449</v>
      </c>
      <c r="I150">
        <f t="shared" si="14"/>
        <v>1.0144481315422496</v>
      </c>
      <c r="J150">
        <f t="shared" si="15"/>
        <v>0.98745456331521086</v>
      </c>
      <c r="K150">
        <f t="shared" si="16"/>
        <v>1.0273365167673258</v>
      </c>
      <c r="L150">
        <f>[1]!s_mq_volume("000300.SH",A150,1)</f>
        <v>213504775100</v>
      </c>
      <c r="M150">
        <f>[1]!s_mq_amount("000300.SH",A150,1)</f>
        <v>2451520015575</v>
      </c>
      <c r="N150">
        <f>[1]!s_mq_pctchange("000016.SH",A150)</f>
        <v>-0.46209843730161682</v>
      </c>
      <c r="O150">
        <f>[1]!s_mq_pctchange("000906.SH",A150)</f>
        <v>-0.16113611156504115</v>
      </c>
      <c r="P150">
        <f>[1]!s_mq_pctchange("000905.SH",A150)</f>
        <v>-0.76457027757731444</v>
      </c>
      <c r="Q150">
        <f>[1]!s_val_pe_ttm("000300.SH",A150)</f>
        <v>13.496800422668457</v>
      </c>
      <c r="R150">
        <f>[1]!s_val_pb_lf("000300.SH",A150)</f>
        <v>1.5281000137329102</v>
      </c>
      <c r="S150">
        <v>51.8</v>
      </c>
      <c r="T150">
        <v>7.6</v>
      </c>
      <c r="U150">
        <v>36.837800000000001</v>
      </c>
      <c r="V150">
        <v>7.6</v>
      </c>
      <c r="W150">
        <f>[1]!dmi("000300.SH",A150,14,6,1,3,2)</f>
        <v>26.170314748581962</v>
      </c>
      <c r="X150">
        <f>[1]!expma("000300.SH",A150,12,3,2)</f>
        <v>3427.2570618231698</v>
      </c>
      <c r="Y150">
        <f>[1]!ma("000300.SH",A150,5,3,1)</f>
        <v>3461.1689200000001</v>
      </c>
      <c r="Z150">
        <f>[1]!macd("000300.SH",A150,26,12,9,1,3,1)</f>
        <v>7.7321961759093938</v>
      </c>
      <c r="AA150">
        <f>[1]!bbi("000300.SH",A150,3,"6","12","24","1",1)</f>
        <v>3458.9024187499999</v>
      </c>
      <c r="AB150">
        <f>[1]!dma("000300.SH",A150,"10","50",10,"1","1",1)</f>
        <v>35.160773999999492</v>
      </c>
      <c r="AC150">
        <f>[1]!mtm("000300.SH",A150,"6",6,"1","1",3)</f>
        <v>202.76070000000027</v>
      </c>
      <c r="AD150">
        <f>[1]!priceosc("000300.SH",A150,"26","12","1",1)</f>
        <v>0.22120577815950143</v>
      </c>
      <c r="AE150">
        <f>[1]!sar("000300.SH",A150,4,"2","20","1",1)</f>
        <v>3504.306642</v>
      </c>
      <c r="AF150">
        <f>[1]!trix("000300.SH",A150,12,"20","1","1",1)</f>
        <v>3.6606054246761346E-2</v>
      </c>
      <c r="AG150">
        <f>[1]!s_techind_b3612("000300.SH",A150,1,1)</f>
        <v>-13.241783333333387</v>
      </c>
      <c r="AH150">
        <f>[1]!bias("000300.SH",A150,12,1,1)</f>
        <v>-0.18819831571823731</v>
      </c>
      <c r="AI150">
        <f>[1]!kdj("000300.SH",A150,9,3,3,1,1,1)</f>
        <v>42.401563915716117</v>
      </c>
      <c r="AJ150">
        <f>[1]!slowkd("000300.SH",A150,9,"3","3","5","1","1",1)</f>
        <v>42.483713396840784</v>
      </c>
      <c r="AK150">
        <f>[1]!rsi("000300.SH",A150,6,1,1)</f>
        <v>47.843968267976464</v>
      </c>
      <c r="AL150">
        <f>[1]!cci("000300.SH",A150,14,"1",1)</f>
        <v>-78.978980394573213</v>
      </c>
      <c r="AM150">
        <f>[1]!dpo("000300.SH",A150,20,"6","1","1",1)</f>
        <v>-4.7942454545450346</v>
      </c>
      <c r="AN150">
        <f>[1]!roc("000300.SH",A150,"12",6,"1","1",1)</f>
        <v>-0.21936725822482728</v>
      </c>
      <c r="AO150">
        <f>[1]!vrsi("000300.SH",A150,6,1)</f>
        <v>48.94398724380428</v>
      </c>
      <c r="AP150">
        <f>[1]!si("000300.SH",A150,"1",1)</f>
        <v>39.265970365031876</v>
      </c>
      <c r="AQ150">
        <f>[1]!srdm("000300.SH",A150,30,"1","1",1)</f>
        <v>-0.46652703500955284</v>
      </c>
      <c r="AR150">
        <f>[1]!vroc("000300.SH",A150,12,1)</f>
        <v>15.767074461607034</v>
      </c>
      <c r="AS150">
        <f>[1]!wr("000300.SH",A150,14,"1",1)</f>
        <v>59.719732242273437</v>
      </c>
      <c r="AT150">
        <f>[1]!arbr("000300.SH",A150,26,"1","1",1)</f>
        <v>176.22477075189673</v>
      </c>
      <c r="AU150">
        <f>[1]!cr("000300.SH",A150,26,"1",1)</f>
        <v>79.436433401762841</v>
      </c>
      <c r="AV150">
        <f>[1]!psy("000300.SH",A150,12,"6","1","1",1)</f>
        <v>50</v>
      </c>
      <c r="AW150">
        <f>[1]!vr("000300.SH",A150,26,1)</f>
        <v>1.4690138138094992</v>
      </c>
      <c r="AX150">
        <f>[1]!wad("000300.SH",A150,30,"1","1",1)</f>
        <v>12960.035499999984</v>
      </c>
      <c r="AY150">
        <f>[1]!mfi("000300.SH",A150,14,"1",1)</f>
        <v>46.48523779024768</v>
      </c>
      <c r="AZ150">
        <f>[1]!obv("000300.SH",A150,"1","1",1)</f>
        <v>36626793588.760002</v>
      </c>
      <c r="BA150">
        <f>[1]!pvt("000300.SH",A150,"1",1)</f>
        <v>40370614709.822029</v>
      </c>
      <c r="BB150">
        <f>[1]!sobv("000300.SH",A150,1)</f>
        <v>3299443882794</v>
      </c>
      <c r="BC150">
        <f>[1]!wvad("000300.SH",A150,24,"6","1","1",1)</f>
        <v>228315956.11572242</v>
      </c>
      <c r="BD150">
        <f>[1]!bbiboll("000300.SH",A150,10,"3","1","1",1)</f>
        <v>3458.9024187499999</v>
      </c>
      <c r="BE150">
        <f>[1]!boll("000300.SH",A150,26,"2",1,1,1)</f>
        <v>3454.9025961538459</v>
      </c>
      <c r="BF150">
        <f>[1]!cdp("000300.SH",A150,"1","1",1)</f>
        <v>3440.7967250000002</v>
      </c>
      <c r="BG150">
        <f>[1]!env("000300.SH",A150,"14","1","1",1)</f>
        <v>3669.9532605714289</v>
      </c>
      <c r="BH150">
        <f>[1]!mike("000300.SH",A150,12,"1","1",1)</f>
        <v>3473.0808666666662</v>
      </c>
      <c r="BI150">
        <f>[1]!volumeratio("000300.SH",A150,5,1)</f>
        <v>0.85095801969510898</v>
      </c>
      <c r="BJ150">
        <f>[1]!vma("000300.SH",A150,5,1)</f>
        <v>100803263.2</v>
      </c>
      <c r="BK150">
        <f>[1]!vmacd("000300.SH",A150,"12","26",9,"1",1)</f>
        <v>2949865.1358078001</v>
      </c>
      <c r="BL150">
        <f>[1]!vosc("000300.SH",A150,"12","26",1)</f>
        <v>8.6957443988962897</v>
      </c>
      <c r="BM150">
        <f>[1]!tapi("000300.SH",A150,6,"1",1)</f>
        <v>31337303.286359452</v>
      </c>
      <c r="BN150">
        <f>[1]!vstd("000300.SH",A150,10,1)</f>
        <v>13544978.334032364</v>
      </c>
      <c r="BO150">
        <f>[1]!adtm("000300.SH",A150,23,"8","1","1",1)</f>
        <v>0.48624692630826283</v>
      </c>
      <c r="BP150">
        <f>[1]!mi("000300.SH",A150,12,"1","1",1)</f>
        <v>-7.5980999999997039</v>
      </c>
      <c r="BQ150">
        <f>[1]!s_techind_rc("000300.SH",A150,50,1)</f>
        <v>104.10050904358255</v>
      </c>
      <c r="BR150">
        <f>[1]!srmi("000300.SH",A150,9,"1",1)</f>
        <v>1.8613470221963931E-3</v>
      </c>
      <c r="BS150">
        <f>[1]!pwmi("000300.SH",A150,7,"1","1",1)</f>
        <v>1</v>
      </c>
      <c r="BT150">
        <f>[1]!prdstrong("000300.SH",A150,20,"1","1",1)</f>
        <v>0.125</v>
      </c>
      <c r="BU150">
        <f>[1]!prdweak("000300.SH",A150,20,"1","1",1)</f>
        <v>8.3333333333333329E-2</v>
      </c>
      <c r="BV150">
        <f>[1]!bottom("000300.SH",A150,125,"5","20","1","1",1)</f>
        <v>1.1856905194019531</v>
      </c>
      <c r="BW150">
        <f>[1]!atr("000300.SH",A150,14,"1","3",3)</f>
        <v>93.291000000000167</v>
      </c>
      <c r="BX150">
        <f>[1]!std("000300.SH",A150,26,"1",1)</f>
        <v>0.50930656894626036</v>
      </c>
      <c r="BY150">
        <f>[1]!vhf("000300.SH",A150,28,"1",1)</f>
        <v>0.16146847525631028</v>
      </c>
      <c r="BZ150">
        <f>[1]!volati("000300.SH",A150,10,"1",1)</f>
        <v>13.010104364946026</v>
      </c>
      <c r="CA150" s="2">
        <f>[1]!s_mq_close("000300.SH",A150,3)</f>
        <v>3456.0455000000002</v>
      </c>
    </row>
    <row r="151" spans="1:79" x14ac:dyDescent="0.25">
      <c r="A151" s="1">
        <v>42855</v>
      </c>
      <c r="B151">
        <f>[1]!s_mq_open("000300.SH",A151,1)</f>
        <v>3476.4231</v>
      </c>
      <c r="C151">
        <f>[1]!s_mq_close("000300.SH",A151,1)</f>
        <v>3439.7530000000002</v>
      </c>
      <c r="D151">
        <f>[1]!s_mq_high("000300.SH",A151,1)</f>
        <v>3526.8150000000001</v>
      </c>
      <c r="E151">
        <f>[1]!s_mq_low("000300.SH",A151,1)</f>
        <v>3399.5392000000002</v>
      </c>
      <c r="F151">
        <f t="shared" si="12"/>
        <v>1.0144953299844315</v>
      </c>
      <c r="G151">
        <f t="shared" si="13"/>
        <v>0.9778841936702124</v>
      </c>
      <c r="H151">
        <f t="shared" si="14"/>
        <v>0.98945177300196863</v>
      </c>
      <c r="I151">
        <f t="shared" si="14"/>
        <v>1.0253105382857433</v>
      </c>
      <c r="J151">
        <f t="shared" si="15"/>
        <v>0.98830910242683123</v>
      </c>
      <c r="K151">
        <f t="shared" si="16"/>
        <v>1.0374391329271919</v>
      </c>
      <c r="L151">
        <f>[1]!s_mq_volume("000300.SH",A151,1)</f>
        <v>228922197500</v>
      </c>
      <c r="M151">
        <f>[1]!s_mq_amount("000300.SH",A151,1)</f>
        <v>2498633012389</v>
      </c>
      <c r="N151">
        <f>[1]!s_mq_pctchange("000016.SH",A151)</f>
        <v>-0.5387388166214091</v>
      </c>
      <c r="O151">
        <f>[1]!s_mq_pctchange("000906.SH",A151)</f>
        <v>-1.2078906869797623</v>
      </c>
      <c r="P151">
        <f>[1]!s_mq_pctchange("000905.SH",A151)</f>
        <v>-2.9646350902866714</v>
      </c>
      <c r="Q151">
        <f>[1]!s_val_pe_ttm("000300.SH",A151)</f>
        <v>12.918899536132813</v>
      </c>
      <c r="R151">
        <f>[1]!s_val_pb_lf("000300.SH",A151)</f>
        <v>1.4645999670028687</v>
      </c>
      <c r="S151">
        <v>51.2</v>
      </c>
      <c r="T151">
        <v>6.5</v>
      </c>
      <c r="U151">
        <v>39.4495</v>
      </c>
      <c r="V151">
        <v>6.4</v>
      </c>
      <c r="W151">
        <f>[1]!dmi("000300.SH",A151,14,6,1,3,2)</f>
        <v>24.075399983960303</v>
      </c>
      <c r="X151">
        <f>[1]!expma("000300.SH",A151,12,3,2)</f>
        <v>3449.2590686234034</v>
      </c>
      <c r="Y151">
        <f>[1]!ma("000300.SH",A151,5,3,1)</f>
        <v>3440.7778800000001</v>
      </c>
      <c r="Z151">
        <f>[1]!macd("000300.SH",A151,26,12,9,1,3,1)</f>
        <v>-6.1012954835259734</v>
      </c>
      <c r="AA151">
        <f>[1]!bbi("000300.SH",A151,3,"6","12","24","1",1)</f>
        <v>3455.8778614583334</v>
      </c>
      <c r="AB151">
        <f>[1]!dma("000300.SH",A151,"10","50",10,"1","1",1)</f>
        <v>-11.847594000000299</v>
      </c>
      <c r="AC151">
        <f>[1]!mtm("000300.SH",A151,"6",6,"1","1",3)</f>
        <v>103.47520000000031</v>
      </c>
      <c r="AD151">
        <f>[1]!priceosc("000300.SH",A151,"26","12","1",1)</f>
        <v>-0.36972276977331731</v>
      </c>
      <c r="AE151">
        <f>[1]!sar("000300.SH",A151,4,"2","20","1",1)</f>
        <v>3493.2550963475769</v>
      </c>
      <c r="AF151">
        <f>[1]!trix("000300.SH",A151,12,"20","1","1",1)</f>
        <v>-2.2797317305665275E-2</v>
      </c>
      <c r="AG151">
        <f>[1]!s_techind_b3612("000300.SH",A151,1,1)</f>
        <v>-1.2271833333338691</v>
      </c>
      <c r="AH151">
        <f>[1]!bias("000300.SH",A151,12,1,1)</f>
        <v>-0.58961575209377204</v>
      </c>
      <c r="AI151">
        <f>[1]!kdj("000300.SH",A151,9,3,3,1,1,1)</f>
        <v>42.268788052090272</v>
      </c>
      <c r="AJ151">
        <f>[1]!slowkd("000300.SH",A151,9,"3","3","5","1","1",1)</f>
        <v>38.528212520388969</v>
      </c>
      <c r="AK151">
        <f>[1]!rsi("000300.SH",A151,6,1,1)</f>
        <v>35.856795860231664</v>
      </c>
      <c r="AL151">
        <f>[1]!cci("000300.SH",A151,14,"1",1)</f>
        <v>-87.709752729493559</v>
      </c>
      <c r="AM151">
        <f>[1]!dpo("000300.SH",A151,20,"6","1","1",1)</f>
        <v>0</v>
      </c>
      <c r="AN151">
        <f>[1]!roc("000300.SH",A151,"12",6,"1","1",1)</f>
        <v>-1.9856651150510194</v>
      </c>
      <c r="AO151">
        <f>[1]!vrsi("000300.SH",A151,6,1)</f>
        <v>43.583281458410255</v>
      </c>
      <c r="AP151">
        <f>[1]!si("000300.SH",A151,"1",1)</f>
        <v>51.686919282150171</v>
      </c>
      <c r="AQ151">
        <f>[1]!srdm("000300.SH",A151,30,"1","1",1)</f>
        <v>-0.43212663829296299</v>
      </c>
      <c r="AR151">
        <f>[1]!vroc("000300.SH",A151,12,1)</f>
        <v>0</v>
      </c>
      <c r="AS151">
        <f>[1]!wr("000300.SH",A151,14,"1",1)</f>
        <v>67.453582640745225</v>
      </c>
      <c r="AT151">
        <f>[1]!arbr("000300.SH",A151,26,"1","1",1)</f>
        <v>146.39098981648689</v>
      </c>
      <c r="AU151">
        <f>[1]!cr("000300.SH",A151,26,"1",1)</f>
        <v>75.38947391990564</v>
      </c>
      <c r="AV151">
        <f>[1]!psy("000300.SH",A151,12,"6","1","1",1)</f>
        <v>50</v>
      </c>
      <c r="AW151">
        <f>[1]!vr("000300.SH",A151,26,1)</f>
        <v>1.3559814108211761</v>
      </c>
      <c r="AX151">
        <f>[1]!wad("000300.SH",A151,30,"1","1",1)</f>
        <v>13061.535799999987</v>
      </c>
      <c r="AY151">
        <f>[1]!mfi("000300.SH",A151,14,"1",1)</f>
        <v>55.312167268086085</v>
      </c>
      <c r="AZ151">
        <f>[1]!obv("000300.SH",A151,"1","1",1)</f>
        <v>36866173193.760002</v>
      </c>
      <c r="BA151">
        <f>[1]!pvt("000300.SH",A151,"1",1)</f>
        <v>40339978684.920853</v>
      </c>
      <c r="BB151">
        <f>[1]!sobv("000300.SH",A151,1)</f>
        <v>3367141305694</v>
      </c>
      <c r="BC151">
        <f>[1]!wvad("000300.SH",A151,24,"6","1","1",1)</f>
        <v>153997600.01620325</v>
      </c>
      <c r="BD151">
        <f>[1]!bbiboll("000300.SH",A151,10,"3","1","1",1)</f>
        <v>3455.8778614583334</v>
      </c>
      <c r="BE151">
        <f>[1]!boll("000300.SH",A151,26,"2",1,1,1)</f>
        <v>3472.947596153846</v>
      </c>
      <c r="BF151">
        <f>[1]!cdp("000300.SH",A151,"1","1",1)</f>
        <v>3435.5629749999998</v>
      </c>
      <c r="BG151">
        <f>[1]!env("000300.SH",A151,"14","1","1",1)</f>
        <v>3675.8242447142857</v>
      </c>
      <c r="BH151">
        <f>[1]!mike("000300.SH",A151,12,"1","1",1)</f>
        <v>3465.0571333333337</v>
      </c>
      <c r="BI151">
        <f>[1]!volumeratio("000300.SH",A151,5,1)</f>
        <v>0</v>
      </c>
      <c r="BJ151">
        <f>[1]!vma("000300.SH",A151,5,1)</f>
        <v>109120748.8</v>
      </c>
      <c r="BK151">
        <f>[1]!vmacd("000300.SH",A151,"12","26",9,"1",1)</f>
        <v>-103267.23323984146</v>
      </c>
      <c r="BL151">
        <f>[1]!vosc("000300.SH",A151,"12","26",1)</f>
        <v>-4.3532328041853248</v>
      </c>
      <c r="BM151">
        <f>[1]!tapi("000300.SH",A151,6,"1",1)</f>
        <v>36061275.825617127</v>
      </c>
      <c r="BN151">
        <f>[1]!vstd("000300.SH",A151,10,1)</f>
        <v>9049715.9946901221</v>
      </c>
      <c r="BO151">
        <f>[1]!adtm("000300.SH",A151,23,"8","1","1",1)</f>
        <v>-0.3409896989162074</v>
      </c>
      <c r="BP151">
        <f>[1]!mi("000300.SH",A151,12,"1","1",1)</f>
        <v>-69.685699999999997</v>
      </c>
      <c r="BQ151">
        <f>[1]!s_techind_rc("000300.SH",A151,50,1)</f>
        <v>100.52721836906784</v>
      </c>
      <c r="BR151">
        <f>[1]!srmi("000300.SH",A151,9,"1",1)</f>
        <v>-1.1548670484910624E-2</v>
      </c>
      <c r="BS151">
        <f>[1]!pwmi("000300.SH",A151,7,"1","1",1)</f>
        <v>1</v>
      </c>
      <c r="BT151">
        <f>[1]!prdstrong("000300.SH",A151,20,"1","1",1)</f>
        <v>0.125</v>
      </c>
      <c r="BU151">
        <f>[1]!prdweak("000300.SH",A151,20,"1","1",1)</f>
        <v>0</v>
      </c>
      <c r="BV151">
        <f>[1]!bottom("000300.SH",A151,125,"5","20","1","1",1)</f>
        <v>1.1186440677966101</v>
      </c>
      <c r="BW151">
        <f>[1]!atr("000300.SH",A151,14,"1","3",3)</f>
        <v>127.27579999999989</v>
      </c>
      <c r="BX151">
        <f>[1]!std("000300.SH",A151,26,"1",1)</f>
        <v>0.53013446151376897</v>
      </c>
      <c r="BY151">
        <f>[1]!vhf("000300.SH",A151,28,"1",1)</f>
        <v>0.21822775812062978</v>
      </c>
      <c r="BZ151">
        <f>[1]!volati("000300.SH",A151,10,"1",1)</f>
        <v>6.8098300971030676</v>
      </c>
      <c r="CA151" s="2">
        <f>[1]!s_mq_close("000300.SH",A151,3)</f>
        <v>3439.7530000000002</v>
      </c>
    </row>
    <row r="152" spans="1:79" x14ac:dyDescent="0.25">
      <c r="A152" s="1">
        <v>42886</v>
      </c>
      <c r="B152">
        <f>[1]!s_mq_open("000300.SH",A152,1)</f>
        <v>3427.9169000000002</v>
      </c>
      <c r="C152">
        <f>[1]!s_mq_close("000300.SH",A152,1)</f>
        <v>3492.8845000000001</v>
      </c>
      <c r="D152">
        <f>[1]!s_mq_high("000300.SH",A152,1)</f>
        <v>3515.0812000000001</v>
      </c>
      <c r="E152">
        <f>[1]!s_mq_low("000300.SH",A152,1)</f>
        <v>3312.8921</v>
      </c>
      <c r="F152">
        <f t="shared" si="12"/>
        <v>1.0254277751015493</v>
      </c>
      <c r="G152">
        <f t="shared" si="13"/>
        <v>0.96644469415229983</v>
      </c>
      <c r="H152">
        <f t="shared" si="14"/>
        <v>1.018952501444828</v>
      </c>
      <c r="I152">
        <f t="shared" si="14"/>
        <v>1.0063548336625503</v>
      </c>
      <c r="J152">
        <f t="shared" si="15"/>
        <v>0.94846883714591768</v>
      </c>
      <c r="K152">
        <f t="shared" si="16"/>
        <v>1.0610309946406042</v>
      </c>
      <c r="L152">
        <f>[1]!s_mq_volume("000300.SH",A152,1)</f>
        <v>197007369200</v>
      </c>
      <c r="M152">
        <f>[1]!s_mq_amount("000300.SH",A152,1)</f>
        <v>2113285424659</v>
      </c>
      <c r="N152">
        <f>[1]!s_mq_pctchange("000016.SH",A152)</f>
        <v>5.6257648200236599</v>
      </c>
      <c r="O152">
        <f>[1]!s_mq_pctchange("000906.SH",A152)</f>
        <v>-0.71365698477616757</v>
      </c>
      <c r="P152">
        <f>[1]!s_mq_pctchange("000905.SH",A152)</f>
        <v>-6.2422213344584083</v>
      </c>
      <c r="Q152">
        <f>[1]!s_val_pe_ttm("000300.SH",A152)</f>
        <v>13.235199928283691</v>
      </c>
      <c r="R152">
        <f>[1]!s_val_pb_lf("000300.SH",A152)</f>
        <v>1.50409996509552</v>
      </c>
      <c r="S152">
        <v>51.2</v>
      </c>
      <c r="T152">
        <v>6.5</v>
      </c>
      <c r="U152">
        <v>40.588999999999999</v>
      </c>
      <c r="V152">
        <v>5.5</v>
      </c>
      <c r="W152">
        <f>[1]!dmi("000300.SH",A152,14,6,1,3,2)</f>
        <v>20.496411452233794</v>
      </c>
      <c r="X152">
        <f>[1]!expma("000300.SH",A152,12,3,2)</f>
        <v>3443.8122092877265</v>
      </c>
      <c r="Y152">
        <f>[1]!ma("000300.SH",A152,5,3,1)</f>
        <v>3461.4675999999999</v>
      </c>
      <c r="Z152">
        <f>[1]!macd("000300.SH",A152,26,12,9,1,3,1)</f>
        <v>8.210735967544224</v>
      </c>
      <c r="AA152">
        <f>[1]!bbi("000300.SH",A152,3,"6","12","24","1",1)</f>
        <v>3445.6485864583337</v>
      </c>
      <c r="AB152">
        <f>[1]!dma("000300.SH",A152,"10","50",10,"1","1",1)</f>
        <v>-10.404013999998369</v>
      </c>
      <c r="AC152">
        <f>[1]!mtm("000300.SH",A152,"6",6,"1","1",3)</f>
        <v>-45.116500000000087</v>
      </c>
      <c r="AD152">
        <f>[1]!priceosc("000300.SH",A152,"26","12","1",1)</f>
        <v>0.33429288139027524</v>
      </c>
      <c r="AE152">
        <f>[1]!sar("000300.SH",A152,4,"2","20","1",1)</f>
        <v>3386.7556085554302</v>
      </c>
      <c r="AF152">
        <f>[1]!trix("000300.SH",A152,12,"20","1","1",1)</f>
        <v>-4.8660596699180939E-3</v>
      </c>
      <c r="AG152">
        <f>[1]!s_techind_b3612("000300.SH",A152,1,1)</f>
        <v>33.229583333332812</v>
      </c>
      <c r="AH152">
        <f>[1]!bias("000300.SH",A152,12,1,1)</f>
        <v>1.873647286152301</v>
      </c>
      <c r="AI152">
        <f>[1]!kdj("000300.SH",A152,9,3,3,1,1,1)</f>
        <v>85.469116396877141</v>
      </c>
      <c r="AJ152">
        <f>[1]!slowkd("000300.SH",A152,9,"3","3","5","1","1",1)</f>
        <v>89.862215949693564</v>
      </c>
      <c r="AK152">
        <f>[1]!rsi("000300.SH",A152,6,1,1)</f>
        <v>80.941015491369441</v>
      </c>
      <c r="AL152">
        <f>[1]!cci("000300.SH",A152,14,"1",1)</f>
        <v>175.8419730649716</v>
      </c>
      <c r="AM152">
        <f>[1]!dpo("000300.SH",A152,20,"6","1","1",1)</f>
        <v>60.307499999999891</v>
      </c>
      <c r="AN152">
        <f>[1]!roc("000300.SH",A152,"12",6,"1","1",1)</f>
        <v>4.0587718829680579</v>
      </c>
      <c r="AO152">
        <f>[1]!vrsi("000300.SH",A152,6,1)</f>
        <v>60.757785899651417</v>
      </c>
      <c r="AP152">
        <f>[1]!si("000300.SH",A152,"1",1)</f>
        <v>159.69376974683655</v>
      </c>
      <c r="AQ152">
        <f>[1]!srdm("000300.SH",A152,30,"1","1",1)</f>
        <v>0.82335073492207789</v>
      </c>
      <c r="AR152">
        <f>[1]!vroc("000300.SH",A152,12,1)</f>
        <v>-4.0485391278894278</v>
      </c>
      <c r="AS152">
        <f>[1]!wr("000300.SH",A152,14,"1",1)</f>
        <v>10.978188240612356</v>
      </c>
      <c r="AT152">
        <f>[1]!arbr("000300.SH",A152,26,"1","1",1)</f>
        <v>269.44060864557548</v>
      </c>
      <c r="AU152">
        <f>[1]!cr("000300.SH",A152,26,"1",1)</f>
        <v>96.006634152470141</v>
      </c>
      <c r="AV152">
        <f>[1]!psy("000300.SH",A152,12,"6","1","1",1)</f>
        <v>66.666666666666657</v>
      </c>
      <c r="AW152">
        <f>[1]!vr("000300.SH",A152,26,1)</f>
        <v>1.8085388861769442</v>
      </c>
      <c r="AX152">
        <f>[1]!wad("000300.SH",A152,30,"1","1",1)</f>
        <v>13168.371599999988</v>
      </c>
      <c r="AY152">
        <f>[1]!mfi("000300.SH",A152,14,"1",1)</f>
        <v>54.800489768534817</v>
      </c>
      <c r="AZ152">
        <f>[1]!obv("000300.SH",A152,"1","1",1)</f>
        <v>36710769251.760002</v>
      </c>
      <c r="BA152">
        <f>[1]!pvt("000300.SH",A152,"1",1)</f>
        <v>40545644599.502663</v>
      </c>
      <c r="BB152">
        <f>[1]!sobv("000300.SH",A152,1)</f>
        <v>3400500076894</v>
      </c>
      <c r="BC152">
        <f>[1]!wvad("000300.SH",A152,24,"6","1","1",1)</f>
        <v>522170406.1936968</v>
      </c>
      <c r="BD152">
        <f>[1]!bbiboll("000300.SH",A152,10,"3","1","1",1)</f>
        <v>3445.6485864583337</v>
      </c>
      <c r="BE152">
        <f>[1]!boll("000300.SH",A152,26,"2",1,1,1)</f>
        <v>3417.182096153846</v>
      </c>
      <c r="BF152">
        <f>[1]!cdp("000300.SH",A152,"1","1",1)</f>
        <v>3483.0559499999999</v>
      </c>
      <c r="BG152">
        <f>[1]!env("000300.SH",A152,"14","1","1",1)</f>
        <v>3622.0254741428585</v>
      </c>
      <c r="BH152">
        <f>[1]!mike("000300.SH",A152,12,"1","1",1)</f>
        <v>3639.4243666666675</v>
      </c>
      <c r="BI152">
        <f>[1]!volumeratio("000300.SH",A152,5,1)</f>
        <v>0.99465275913715179</v>
      </c>
      <c r="BJ152">
        <f>[1]!vma("000300.SH",A152,5,1)</f>
        <v>107851344.40000001</v>
      </c>
      <c r="BK152">
        <f>[1]!vmacd("000300.SH",A152,"12","26",9,"1",1)</f>
        <v>-1154356.1723384666</v>
      </c>
      <c r="BL152">
        <f>[1]!vosc("000300.SH",A152,"12","26",1)</f>
        <v>-3.3239499769679619</v>
      </c>
      <c r="BM152">
        <f>[1]!tapi("000300.SH",A152,6,"1",1)</f>
        <v>37203115.366085313</v>
      </c>
      <c r="BN152">
        <f>[1]!vstd("000300.SH",A152,10,1)</f>
        <v>17095488.271230374</v>
      </c>
      <c r="BO152">
        <f>[1]!adtm("000300.SH",A152,23,"8","1","1",1)</f>
        <v>0.54892005246936126</v>
      </c>
      <c r="BP152">
        <f>[1]!mi("000300.SH",A152,12,"1","1",1)</f>
        <v>136.23860000000013</v>
      </c>
      <c r="BQ152">
        <f>[1]!s_techind_rc("000300.SH",A152,50,1)</f>
        <v>100.84422369553265</v>
      </c>
      <c r="BR152">
        <f>[1]!srmi("000300.SH",A152,9,"1",1)</f>
        <v>1.8390359028476327E-2</v>
      </c>
      <c r="BS152">
        <f>[1]!pwmi("000300.SH",A152,7,"1","1",1)</f>
        <v>0.7142857142857143</v>
      </c>
      <c r="BT152">
        <f>[1]!prdstrong("000300.SH",A152,20,"1","1",1)</f>
        <v>0.22222222222222221</v>
      </c>
      <c r="BU152">
        <f>[1]!prdweak("000300.SH",A152,20,"1","1",1)</f>
        <v>9.0909090909090912E-2</v>
      </c>
      <c r="BV152">
        <f>[1]!bottom("000300.SH",A152,125,"5","20","1","1",1)</f>
        <v>1.097457627118644</v>
      </c>
      <c r="BW152">
        <f>[1]!atr("000300.SH",A152,14,"1","3",3)</f>
        <v>202.18910000000005</v>
      </c>
      <c r="BX152">
        <f>[1]!std("000300.SH",A152,26,"1",1)</f>
        <v>0.58866025608059769</v>
      </c>
      <c r="BY152">
        <f>[1]!vhf("000300.SH",A152,28,"1",1)</f>
        <v>0.36553054571493093</v>
      </c>
      <c r="BZ152">
        <f>[1]!volati("000300.SH",A152,10,"1",1)</f>
        <v>22.307037161237616</v>
      </c>
      <c r="CA152" s="2">
        <f>[1]!s_mq_close("000300.SH",A152,3)</f>
        <v>3492.8845000000001</v>
      </c>
    </row>
    <row r="153" spans="1:79" x14ac:dyDescent="0.25">
      <c r="A153" s="1">
        <v>42916</v>
      </c>
      <c r="B153">
        <f>[1]!s_mq_open("000300.SH",A153,1)</f>
        <v>3485.2222999999999</v>
      </c>
      <c r="C153">
        <f>[1]!s_mq_close("000300.SH",A153,1)</f>
        <v>3666.7977000000001</v>
      </c>
      <c r="D153">
        <f>[1]!s_mq_high("000300.SH",A153,1)</f>
        <v>3676.5328</v>
      </c>
      <c r="E153">
        <f>[1]!s_mq_low("000300.SH",A153,1)</f>
        <v>3460.4533999999999</v>
      </c>
      <c r="F153">
        <f t="shared" si="12"/>
        <v>1.0548919074688579</v>
      </c>
      <c r="G153">
        <f t="shared" si="13"/>
        <v>0.99289316494962176</v>
      </c>
      <c r="H153">
        <f t="shared" si="14"/>
        <v>1.052098656662446</v>
      </c>
      <c r="I153">
        <f t="shared" si="14"/>
        <v>1.0026549323950977</v>
      </c>
      <c r="J153">
        <f t="shared" si="15"/>
        <v>0.94372629283584419</v>
      </c>
      <c r="K153">
        <f t="shared" si="16"/>
        <v>1.0624425111460827</v>
      </c>
      <c r="L153">
        <f>[1]!s_mq_volume("000300.SH",A153,1)</f>
        <v>201995046800</v>
      </c>
      <c r="M153">
        <f>[1]!s_mq_amount("000300.SH",A153,1)</f>
        <v>2495747599580</v>
      </c>
      <c r="N153">
        <f>[1]!s_mq_pctchange("000016.SH",A153)</f>
        <v>2.8595147066772464</v>
      </c>
      <c r="O153">
        <f>[1]!s_mq_pctchange("000906.SH",A153)</f>
        <v>5.0930554629624591</v>
      </c>
      <c r="P153">
        <f>[1]!s_mq_pctchange("000905.SH",A153)</f>
        <v>5.3922695957259847</v>
      </c>
      <c r="Q153">
        <f>[1]!s_val_pe_ttm("000300.SH",A153)</f>
        <v>13.738699913024902</v>
      </c>
      <c r="R153">
        <f>[1]!s_val_pb_lf("000300.SH",A153)</f>
        <v>1.5879000425338745</v>
      </c>
      <c r="S153">
        <v>51.7</v>
      </c>
      <c r="T153">
        <v>7.6</v>
      </c>
      <c r="U153">
        <v>40.907400000000003</v>
      </c>
      <c r="V153">
        <v>5.5</v>
      </c>
      <c r="W153">
        <f>[1]!dmi("000300.SH",A153,14,6,1,3,2)</f>
        <v>28.484687383716373</v>
      </c>
      <c r="X153">
        <f>[1]!expma("000300.SH",A153,12,3,2)</f>
        <v>3521.5176850427042</v>
      </c>
      <c r="Y153">
        <f>[1]!ma("000300.SH",A153,5,3,1)</f>
        <v>3664.9198600000004</v>
      </c>
      <c r="Z153">
        <f>[1]!macd("000300.SH",A153,26,12,9,1,3,1)</f>
        <v>51.47660878288616</v>
      </c>
      <c r="AA153">
        <f>[1]!bbi("000300.SH",A153,3,"6","12","24","1",1)</f>
        <v>3622.3637718750001</v>
      </c>
      <c r="AB153">
        <f>[1]!dma("000300.SH",A153,"10","50",10,"1","1",1)</f>
        <v>135.86374400000022</v>
      </c>
      <c r="AC153">
        <f>[1]!mtm("000300.SH",A153,"6",6,"1","1",3)</f>
        <v>356.7168999999999</v>
      </c>
      <c r="AD153">
        <f>[1]!priceosc("000300.SH",A153,"26","12","1",1)</f>
        <v>1.3798539652719191</v>
      </c>
      <c r="AE153">
        <f>[1]!sar("000300.SH",A153,4,"2","20","1",1)</f>
        <v>3555.2611648173838</v>
      </c>
      <c r="AF153">
        <f>[1]!trix("000300.SH",A153,12,"20","1","1",1)</f>
        <v>0.21960515702994218</v>
      </c>
      <c r="AG153">
        <f>[1]!s_techind_b3612("000300.SH",A153,1,1)</f>
        <v>2.6836666666667952</v>
      </c>
      <c r="AH153">
        <f>[1]!bias("000300.SH",A153,12,1,1)</f>
        <v>1.6825068909563294</v>
      </c>
      <c r="AI153">
        <f>[1]!kdj("000300.SH",A153,9,3,3,1,1,1)</f>
        <v>89.782810986790238</v>
      </c>
      <c r="AJ153">
        <f>[1]!slowkd("000300.SH",A153,9,"3","3","5","1","1",1)</f>
        <v>91.370082729340268</v>
      </c>
      <c r="AK153">
        <f>[1]!rsi("000300.SH",A153,6,1,1)</f>
        <v>72.087724092337396</v>
      </c>
      <c r="AL153">
        <f>[1]!cci("000300.SH",A153,14,"1",1)</f>
        <v>90.725096039646957</v>
      </c>
      <c r="AM153">
        <f>[1]!dpo("000300.SH",A153,20,"6","1","1",1)</f>
        <v>53.643127272726815</v>
      </c>
      <c r="AN153">
        <f>[1]!roc("000300.SH",A153,"12",6,"1","1",1)</f>
        <v>3.7196008359916024</v>
      </c>
      <c r="AO153">
        <f>[1]!vrsi("000300.SH",A153,6,1)</f>
        <v>26.258158772555241</v>
      </c>
      <c r="AP153">
        <f>[1]!si("000300.SH",A153,"1",1)</f>
        <v>284.95397424325438</v>
      </c>
      <c r="AQ153">
        <f>[1]!srdm("000300.SH",A153,30,"1","1",1)</f>
        <v>0.89484822813269305</v>
      </c>
      <c r="AR153">
        <f>[1]!vroc("000300.SH",A153,12,1)</f>
        <v>-2.7451777893543805</v>
      </c>
      <c r="AS153">
        <f>[1]!wr("000300.SH",A153,14,"1",1)</f>
        <v>5.8089931957606922</v>
      </c>
      <c r="AT153">
        <f>[1]!arbr("000300.SH",A153,26,"1","1",1)</f>
        <v>397.06562347760814</v>
      </c>
      <c r="AU153">
        <f>[1]!cr("000300.SH",A153,26,"1",1)</f>
        <v>235.32616181866274</v>
      </c>
      <c r="AV153">
        <f>[1]!psy("000300.SH",A153,12,"6","1","1",1)</f>
        <v>66.666666666666657</v>
      </c>
      <c r="AW153">
        <f>[1]!vr("000300.SH",A153,26,1)</f>
        <v>2.5469499081584983</v>
      </c>
      <c r="AX153">
        <f>[1]!wad("000300.SH",A153,30,"1","1",1)</f>
        <v>13386.140299999994</v>
      </c>
      <c r="AY153">
        <f>[1]!mfi("000300.SH",A153,14,"1",1)</f>
        <v>53.619047546119958</v>
      </c>
      <c r="AZ153">
        <f>[1]!obv("000300.SH",A153,"1","1",1)</f>
        <v>37219472121.760002</v>
      </c>
      <c r="BA153">
        <f>[1]!pvt("000300.SH",A153,"1",1)</f>
        <v>41065722275.920822</v>
      </c>
      <c r="BB153">
        <f>[1]!sobv("000300.SH",A153,1)</f>
        <v>3485748602894</v>
      </c>
      <c r="BC153">
        <f>[1]!wvad("000300.SH",A153,24,"6","1","1",1)</f>
        <v>597189664.42656505</v>
      </c>
      <c r="BD153">
        <f>[1]!bbiboll("000300.SH",A153,10,"3","1","1",1)</f>
        <v>3622.3637718750001</v>
      </c>
      <c r="BE153">
        <f>[1]!boll("000300.SH",A153,26,"2",1,1,1)</f>
        <v>3556.365157692308</v>
      </c>
      <c r="BF153">
        <f>[1]!cdp("000300.SH",A153,"1","1",1)</f>
        <v>3662.88085</v>
      </c>
      <c r="BG153">
        <f>[1]!env("000300.SH",A153,"14","1","1",1)</f>
        <v>3815.3230385714287</v>
      </c>
      <c r="BH153">
        <f>[1]!mike("000300.SH",A153,12,"1","1",1)</f>
        <v>3812.9094333333323</v>
      </c>
      <c r="BI153">
        <f>[1]!volumeratio("000300.SH",A153,5,1)</f>
        <v>0.78249198149513366</v>
      </c>
      <c r="BJ153">
        <f>[1]!vma("000300.SH",A153,5,1)</f>
        <v>99443416.200000003</v>
      </c>
      <c r="BK153">
        <f>[1]!vmacd("000300.SH",A153,"12","26",9,"1",1)</f>
        <v>-204061.92016735076</v>
      </c>
      <c r="BL153">
        <f>[1]!vosc("000300.SH",A153,"12","26",1)</f>
        <v>1.5641399478177469</v>
      </c>
      <c r="BM153">
        <f>[1]!tapi("000300.SH",A153,6,"1",1)</f>
        <v>32094699.487715758</v>
      </c>
      <c r="BN153">
        <f>[1]!vstd("000300.SH",A153,10,1)</f>
        <v>20986815.090500504</v>
      </c>
      <c r="BO153">
        <f>[1]!adtm("000300.SH",A153,23,"8","1","1",1)</f>
        <v>0.71493192910552639</v>
      </c>
      <c r="BP153">
        <f>[1]!mi("000300.SH",A153,12,"1","1",1)</f>
        <v>131.49900000000025</v>
      </c>
      <c r="BQ153">
        <f>[1]!s_techind_rc("000300.SH",A153,50,1)</f>
        <v>105.89286602825754</v>
      </c>
      <c r="BR153">
        <f>[1]!srmi("000300.SH",A153,9,"1",1)</f>
        <v>3.0853188328333454E-2</v>
      </c>
      <c r="BS153">
        <f>[1]!pwmi("000300.SH",A153,7,"1","1",1)</f>
        <v>0.8571428571428571</v>
      </c>
      <c r="BT153">
        <f>[1]!prdstrong("000300.SH",A153,20,"1","1",1)</f>
        <v>0.2857142857142857</v>
      </c>
      <c r="BU153">
        <f>[1]!prdweak("000300.SH",A153,20,"1","1",1)</f>
        <v>7.6923076923076927E-2</v>
      </c>
      <c r="BV153">
        <f>[1]!bottom("000300.SH",A153,125,"5","20","1","1",1)</f>
        <v>1.1854204476709014</v>
      </c>
      <c r="BW153">
        <f>[1]!atr("000300.SH",A153,14,"1","3",3)</f>
        <v>216.07940000000008</v>
      </c>
      <c r="BX153">
        <f>[1]!std("000300.SH",A153,26,"1",1)</f>
        <v>0.69954076161338796</v>
      </c>
      <c r="BY153">
        <f>[1]!vhf("000300.SH",A153,28,"1",1)</f>
        <v>0.49019494754632281</v>
      </c>
      <c r="BZ153">
        <f>[1]!volati("000300.SH",A153,10,"1",1)</f>
        <v>1.8244777628171067</v>
      </c>
      <c r="CA153" s="2">
        <f>[1]!s_mq_close("000300.SH",A153,3)</f>
        <v>3666.7977000000001</v>
      </c>
    </row>
    <row r="154" spans="1:79" x14ac:dyDescent="0.25">
      <c r="A154" s="1">
        <v>42947</v>
      </c>
      <c r="B154">
        <f>[1]!s_mq_open("000300.SH",A154,1)</f>
        <v>3667.2316000000001</v>
      </c>
      <c r="C154">
        <f>[1]!s_mq_close("000300.SH",A154,1)</f>
        <v>3737.8732</v>
      </c>
      <c r="D154">
        <f>[1]!s_mq_high("000300.SH",A154,1)</f>
        <v>3755.1902</v>
      </c>
      <c r="E154">
        <f>[1]!s_mq_low("000300.SH",A154,1)</f>
        <v>3610.4585999999999</v>
      </c>
      <c r="F154">
        <f t="shared" si="12"/>
        <v>1.0239850136544417</v>
      </c>
      <c r="G154">
        <f t="shared" si="13"/>
        <v>0.98451883977003252</v>
      </c>
      <c r="H154">
        <f t="shared" si="14"/>
        <v>1.0192629230180064</v>
      </c>
      <c r="I154">
        <f t="shared" si="14"/>
        <v>1.0046328484337028</v>
      </c>
      <c r="J154">
        <f t="shared" si="15"/>
        <v>0.96591254085344569</v>
      </c>
      <c r="K154">
        <f t="shared" si="16"/>
        <v>1.0400867634931474</v>
      </c>
      <c r="L154">
        <f>[1]!s_mq_volume("000300.SH",A154,1)</f>
        <v>261504555600</v>
      </c>
      <c r="M154">
        <f>[1]!s_mq_amount("000300.SH",A154,1)</f>
        <v>3044115436234</v>
      </c>
      <c r="N154">
        <f>[1]!s_mq_pctchange("000016.SH",A154)</f>
        <v>3.4571733382024128</v>
      </c>
      <c r="O154">
        <f>[1]!s_mq_pctchange("000906.SH",A154)</f>
        <v>2.1230083913909237</v>
      </c>
      <c r="P154">
        <f>[1]!s_mq_pctchange("000905.SH",A154)</f>
        <v>2.6041177581096253</v>
      </c>
      <c r="Q154">
        <f>[1]!s_val_pe_ttm("000300.SH",A154)</f>
        <v>14.115500450134277</v>
      </c>
      <c r="R154">
        <f>[1]!s_val_pb_lf("000300.SH",A154)</f>
        <v>1.6615999937057495</v>
      </c>
      <c r="S154">
        <v>51.4</v>
      </c>
      <c r="T154">
        <v>6.4</v>
      </c>
      <c r="U154">
        <v>40.821899999999999</v>
      </c>
      <c r="V154">
        <v>5.5</v>
      </c>
      <c r="W154">
        <f>[1]!dmi("000300.SH",A154,14,6,1,3,2)</f>
        <v>33.397245978253416</v>
      </c>
      <c r="X154">
        <f>[1]!expma("000300.SH",A154,12,3,2)</f>
        <v>3631.2212024552382</v>
      </c>
      <c r="Y154">
        <f>[1]!ma("000300.SH",A154,5,3,1)</f>
        <v>3719.3813399999999</v>
      </c>
      <c r="Z154">
        <f>[1]!macd("000300.SH",A154,26,12,9,1,3,1)</f>
        <v>35.023107197215722</v>
      </c>
      <c r="AA154">
        <f>[1]!bbi("000300.SH",A154,3,"6","12","24","1",1)</f>
        <v>3712.2609499999999</v>
      </c>
      <c r="AB154">
        <f>[1]!dma("000300.SH",A154,"10","50",10,"1","1",1)</f>
        <v>117.33870200000001</v>
      </c>
      <c r="AC154">
        <f>[1]!mtm("000300.SH",A154,"6",6,"1","1",3)</f>
        <v>349.91260000000011</v>
      </c>
      <c r="AD154">
        <f>[1]!priceosc("000300.SH",A154,"26","12","1",1)</f>
        <v>0.79627957809185446</v>
      </c>
      <c r="AE154">
        <f>[1]!sar("000300.SH",A154,4,"2","20","1",1)</f>
        <v>3747.3982359744</v>
      </c>
      <c r="AF154">
        <f>[1]!trix("000300.SH",A154,12,"20","1","1",1)</f>
        <v>0.14364184417098136</v>
      </c>
      <c r="AG154">
        <f>[1]!s_techind_b3612("000300.SH",A154,1,1)</f>
        <v>0.59055000000034852</v>
      </c>
      <c r="AH154">
        <f>[1]!bias("000300.SH",A154,12,1,1)</f>
        <v>0.61471449045495752</v>
      </c>
      <c r="AI154">
        <f>[1]!kdj("000300.SH",A154,9,3,3,1,1,1)</f>
        <v>76.389919442566153</v>
      </c>
      <c r="AJ154">
        <f>[1]!slowkd("000300.SH",A154,9,"3","3","5","1","1",1)</f>
        <v>70.521069749106502</v>
      </c>
      <c r="AK154">
        <f>[1]!rsi("000300.SH",A154,6,1,1)</f>
        <v>64.285310284708942</v>
      </c>
      <c r="AL154">
        <f>[1]!cci("000300.SH",A154,14,"1",1)</f>
        <v>77.332678731118222</v>
      </c>
      <c r="AM154">
        <f>[1]!dpo("000300.SH",A154,20,"6","1","1",1)</f>
        <v>21.751199999999699</v>
      </c>
      <c r="AN154">
        <f>[1]!roc("000300.SH",A154,"12",6,"1","1",1)</f>
        <v>1.3819853180994768</v>
      </c>
      <c r="AO154">
        <f>[1]!vrsi("000300.SH",A154,6,1)</f>
        <v>62.28711509543654</v>
      </c>
      <c r="AP154">
        <f>[1]!si("000300.SH",A154,"1",1)</f>
        <v>305.3302935362625</v>
      </c>
      <c r="AQ154">
        <f>[1]!srdm("000300.SH",A154,30,"1","1",1)</f>
        <v>0.40414160572173413</v>
      </c>
      <c r="AR154">
        <f>[1]!vroc("000300.SH",A154,12,1)</f>
        <v>18.110584609482451</v>
      </c>
      <c r="AS154">
        <f>[1]!wr("000300.SH",A154,14,"1",1)</f>
        <v>12.940033626004134</v>
      </c>
      <c r="AT154">
        <f>[1]!arbr("000300.SH",A154,26,"1","1",1)</f>
        <v>253.57083823291896</v>
      </c>
      <c r="AU154">
        <f>[1]!cr("000300.SH",A154,26,"1",1)</f>
        <v>130.78500119975732</v>
      </c>
      <c r="AV154">
        <f>[1]!psy("000300.SH",A154,12,"6","1","1",1)</f>
        <v>66.666666666666657</v>
      </c>
      <c r="AW154">
        <f>[1]!vr("000300.SH",A154,26,1)</f>
        <v>2.245791182012574</v>
      </c>
      <c r="AX154">
        <f>[1]!wad("000300.SH",A154,30,"1","1",1)</f>
        <v>13569.120099999996</v>
      </c>
      <c r="AY154">
        <f>[1]!mfi("000300.SH",A154,14,"1",1)</f>
        <v>61.791148189908661</v>
      </c>
      <c r="AZ154">
        <f>[1]!obv("000300.SH",A154,"1","1",1)</f>
        <v>37663982543.760002</v>
      </c>
      <c r="BA154">
        <f>[1]!pvt("000300.SH",A154,"1",1)</f>
        <v>41368849160.928207</v>
      </c>
      <c r="BB154">
        <f>[1]!sobv("000300.SH",A154,1)</f>
        <v>3575065126494</v>
      </c>
      <c r="BC154">
        <f>[1]!wvad("000300.SH",A154,24,"6","1","1",1)</f>
        <v>652882137.5387845</v>
      </c>
      <c r="BD154">
        <f>[1]!bbiboll("000300.SH",A154,10,"3","1","1",1)</f>
        <v>3712.2609499999999</v>
      </c>
      <c r="BE154">
        <f>[1]!boll("000300.SH",A154,26,"2",1,1,1)</f>
        <v>3685.4542576923077</v>
      </c>
      <c r="BF154">
        <f>[1]!cdp("000300.SH",A154,"1","1",1)</f>
        <v>3716.5245500000001</v>
      </c>
      <c r="BG154">
        <f>[1]!env("000300.SH",A154,"14","1","1",1)</f>
        <v>3931.5536361428585</v>
      </c>
      <c r="BH154">
        <f>[1]!mike("000300.SH",A154,12,"1","1",1)</f>
        <v>3844.0007333333333</v>
      </c>
      <c r="BI154">
        <f>[1]!volumeratio("000300.SH",A154,5,1)</f>
        <v>1.1430274564919911</v>
      </c>
      <c r="BJ154">
        <f>[1]!vma("000300.SH",A154,5,1)</f>
        <v>132568120.8</v>
      </c>
      <c r="BK154">
        <f>[1]!vmacd("000300.SH",A154,"12","26",9,"1",1)</f>
        <v>9003942.8575770576</v>
      </c>
      <c r="BL154">
        <f>[1]!vosc("000300.SH",A154,"12","26",1)</f>
        <v>12.917104653646561</v>
      </c>
      <c r="BM154">
        <f>[1]!tapi("000300.SH",A154,6,"1",1)</f>
        <v>49156352.594323732</v>
      </c>
      <c r="BN154">
        <f>[1]!vstd("000300.SH",A154,10,1)</f>
        <v>20278602.799704183</v>
      </c>
      <c r="BO154">
        <f>[1]!adtm("000300.SH",A154,23,"8","1","1",1)</f>
        <v>0.57160069941954039</v>
      </c>
      <c r="BP154">
        <f>[1]!mi("000300.SH",A154,12,"1","1",1)</f>
        <v>50.952699999999822</v>
      </c>
      <c r="BQ154">
        <f>[1]!s_techind_rc("000300.SH",A154,50,1)</f>
        <v>109.99850593536817</v>
      </c>
      <c r="BR154">
        <f>[1]!srmi("000300.SH",A154,9,"1",1)</f>
        <v>1.8912492804731874E-2</v>
      </c>
      <c r="BS154">
        <f>[1]!pwmi("000300.SH",A154,7,"1","1",1)</f>
        <v>0.7142857142857143</v>
      </c>
      <c r="BT154">
        <f>[1]!prdstrong("000300.SH",A154,20,"1","1",1)</f>
        <v>0</v>
      </c>
      <c r="BU154">
        <f>[1]!prdweak("000300.SH",A154,20,"1","1",1)</f>
        <v>0.125</v>
      </c>
      <c r="BV154">
        <f>[1]!bottom("000300.SH",A154,125,"5","20","1","1",1)</f>
        <v>1.2646103896103897</v>
      </c>
      <c r="BW154">
        <f>[1]!atr("000300.SH",A154,14,"1","3",3)</f>
        <v>144.73160000000007</v>
      </c>
      <c r="BX154">
        <f>[1]!std("000300.SH",A154,26,"1",1)</f>
        <v>0.66287836499267705</v>
      </c>
      <c r="BY154">
        <f>[1]!vhf("000300.SH",A154,28,"1",1)</f>
        <v>0.29430584293356399</v>
      </c>
      <c r="BZ154">
        <f>[1]!volati("000300.SH",A154,10,"1",1)</f>
        <v>-17.041224565380549</v>
      </c>
      <c r="CA154" s="2">
        <f>[1]!s_mq_close("000300.SH",A154,3)</f>
        <v>3737.8732</v>
      </c>
    </row>
    <row r="155" spans="1:79" x14ac:dyDescent="0.25">
      <c r="A155" s="1">
        <v>42978</v>
      </c>
      <c r="B155">
        <f>[1]!s_mq_open("000300.SH",A155,1)</f>
        <v>3738.7363999999998</v>
      </c>
      <c r="C155">
        <f>[1]!s_mq_close("000300.SH",A155,1)</f>
        <v>3822.0927999999999</v>
      </c>
      <c r="D155">
        <f>[1]!s_mq_high("000300.SH",A155,1)</f>
        <v>3866.9422</v>
      </c>
      <c r="E155">
        <f>[1]!s_mq_low("000300.SH",A155,1)</f>
        <v>3645.0945000000002</v>
      </c>
      <c r="F155">
        <f t="shared" si="12"/>
        <v>1.0342912113301168</v>
      </c>
      <c r="G155">
        <f t="shared" si="13"/>
        <v>0.97495359662157521</v>
      </c>
      <c r="H155">
        <f t="shared" si="14"/>
        <v>1.0222953402117358</v>
      </c>
      <c r="I155">
        <f t="shared" si="14"/>
        <v>1.0117342519783925</v>
      </c>
      <c r="J155">
        <f t="shared" si="15"/>
        <v>0.95369073717937991</v>
      </c>
      <c r="K155">
        <f t="shared" si="16"/>
        <v>1.0608619886260835</v>
      </c>
      <c r="L155">
        <f>[1]!s_mq_volume("000300.SH",A155,1)</f>
        <v>293975228800</v>
      </c>
      <c r="M155">
        <f>[1]!s_mq_amount("000300.SH",A155,1)</f>
        <v>3431311345474</v>
      </c>
      <c r="N155">
        <f>[1]!s_mq_pctchange("000016.SH",A155)</f>
        <v>2.9000489893501458</v>
      </c>
      <c r="O155">
        <f>[1]!s_mq_pctchange("000906.SH",A155)</f>
        <v>2.388161585336368</v>
      </c>
      <c r="P155">
        <f>[1]!s_mq_pctchange("000905.SH",A155)</f>
        <v>2.7377816616207307</v>
      </c>
      <c r="Q155">
        <f>[1]!s_val_pe_ttm("000300.SH",A155)</f>
        <v>14.138400077819824</v>
      </c>
      <c r="R155">
        <f>[1]!s_val_pb_lf("000300.SH",A155)</f>
        <v>1.6578999757766724</v>
      </c>
      <c r="S155">
        <v>51.7</v>
      </c>
      <c r="T155">
        <v>6</v>
      </c>
      <c r="U155">
        <v>42.030799999999999</v>
      </c>
      <c r="V155">
        <v>6.3</v>
      </c>
      <c r="W155">
        <f>[1]!dmi("000300.SH",A155,14,6,1,3,2)</f>
        <v>36.280202155010365</v>
      </c>
      <c r="X155">
        <f>[1]!expma("000300.SH",A155,12,3,2)</f>
        <v>3691.4127130732677</v>
      </c>
      <c r="Y155">
        <f>[1]!ma("000300.SH",A155,5,3,1)</f>
        <v>3825.8794399999997</v>
      </c>
      <c r="Z155">
        <f>[1]!macd("000300.SH",A155,26,12,9,1,3,1)</f>
        <v>34.656280543336834</v>
      </c>
      <c r="AA155">
        <f>[1]!bbi("000300.SH",A155,3,"6","12","24","1",1)</f>
        <v>3789.8394187499994</v>
      </c>
      <c r="AB155">
        <f>[1]!dma("000300.SH",A155,"10","50",10,"1","1",1)</f>
        <v>71.285957999998118</v>
      </c>
      <c r="AC155">
        <f>[1]!mtm("000300.SH",A155,"6",6,"1","1",3)</f>
        <v>369.2824999999998</v>
      </c>
      <c r="AD155">
        <f>[1]!priceosc("000300.SH",A155,"26","12","1",1)</f>
        <v>0.72563960549538165</v>
      </c>
      <c r="AE155">
        <f>[1]!sar("000300.SH",A155,4,"2","20","1",1)</f>
        <v>3747.0811698533789</v>
      </c>
      <c r="AF155">
        <f>[1]!trix("000300.SH",A155,12,"20","1","1",1)</f>
        <v>0.10566713179129747</v>
      </c>
      <c r="AG155">
        <f>[1]!s_techind_b3612("000300.SH",A155,1,1)</f>
        <v>19.63646666666682</v>
      </c>
      <c r="AH155">
        <f>[1]!bias("000300.SH",A155,12,1,1)</f>
        <v>1.3351899511444665</v>
      </c>
      <c r="AI155">
        <f>[1]!kdj("000300.SH",A155,9,3,3,1,1,1)</f>
        <v>77.75232477572699</v>
      </c>
      <c r="AJ155">
        <f>[1]!slowkd("000300.SH",A155,9,"3","3","5","1","1",1)</f>
        <v>82.658733634656855</v>
      </c>
      <c r="AK155">
        <f>[1]!rsi("000300.SH",A155,6,1,1)</f>
        <v>68.158055952334664</v>
      </c>
      <c r="AL155">
        <f>[1]!cci("000300.SH",A155,14,"1",1)</f>
        <v>91.801980523019026</v>
      </c>
      <c r="AM155">
        <f>[1]!dpo("000300.SH",A155,20,"6","1","1",1)</f>
        <v>43.967772727273314</v>
      </c>
      <c r="AN155">
        <f>[1]!roc("000300.SH",A155,"12",6,"1","1",1)</f>
        <v>3.1309883394657274</v>
      </c>
      <c r="AO155">
        <f>[1]!vrsi("000300.SH",A155,6,1)</f>
        <v>57.382455329982541</v>
      </c>
      <c r="AP155">
        <f>[1]!si("000300.SH",A155,"1",1)</f>
        <v>-279.99810568456337</v>
      </c>
      <c r="AQ155">
        <f>[1]!srdm("000300.SH",A155,30,"1","1",1)</f>
        <v>0.79727871936844452</v>
      </c>
      <c r="AR155">
        <f>[1]!vroc("000300.SH",A155,12,1)</f>
        <v>24.895592654138277</v>
      </c>
      <c r="AS155">
        <f>[1]!wr("000300.SH",A155,14,"1",1)</f>
        <v>20.805337371060872</v>
      </c>
      <c r="AT155">
        <f>[1]!arbr("000300.SH",A155,26,"1","1",1)</f>
        <v>312.20798298787298</v>
      </c>
      <c r="AU155">
        <f>[1]!cr("000300.SH",A155,26,"1",1)</f>
        <v>146.15075837764223</v>
      </c>
      <c r="AV155">
        <f>[1]!psy("000300.SH",A155,12,"6","1","1",1)</f>
        <v>66.666666666666657</v>
      </c>
      <c r="AW155">
        <f>[1]!vr("000300.SH",A155,26,1)</f>
        <v>2.0199255064864632</v>
      </c>
      <c r="AX155">
        <f>[1]!wad("000300.SH",A155,30,"1","1",1)</f>
        <v>13625.047899999992</v>
      </c>
      <c r="AY155">
        <f>[1]!mfi("000300.SH",A155,14,"1",1)</f>
        <v>53.188672294492818</v>
      </c>
      <c r="AZ155">
        <f>[1]!obv("000300.SH",A155,"1","1",1)</f>
        <v>37648382231.760002</v>
      </c>
      <c r="BA155">
        <f>[1]!pvt("000300.SH",A155,"1",1)</f>
        <v>41636007858.883614</v>
      </c>
      <c r="BB155">
        <f>[1]!sobv("000300.SH",A155,1)</f>
        <v>3647538492694</v>
      </c>
      <c r="BC155">
        <f>[1]!wvad("000300.SH",A155,24,"6","1","1",1)</f>
        <v>532067615.87006187</v>
      </c>
      <c r="BD155">
        <f>[1]!bbiboll("000300.SH",A155,10,"3","1","1",1)</f>
        <v>3789.8394187499994</v>
      </c>
      <c r="BE155">
        <f>[1]!boll("000300.SH",A155,26,"2",1,1,1)</f>
        <v>3744.363811538462</v>
      </c>
      <c r="BF155">
        <f>[1]!cdp("000300.SH",A155,"1","1",1)</f>
        <v>3837.7919750000001</v>
      </c>
      <c r="BG155">
        <f>[1]!env("000300.SH",A155,"14","1","1",1)</f>
        <v>3987.2305601428575</v>
      </c>
      <c r="BH155">
        <f>[1]!mike("000300.SH",A155,12,"1","1",1)</f>
        <v>3962.3848000000007</v>
      </c>
      <c r="BI155">
        <f>[1]!volumeratio("000300.SH",A155,5,1)</f>
        <v>0.98471234321130496</v>
      </c>
      <c r="BJ155">
        <f>[1]!vma("000300.SH",A155,5,1)</f>
        <v>143608417.40000001</v>
      </c>
      <c r="BK155">
        <f>[1]!vmacd("000300.SH",A155,"12","26",9,"1",1)</f>
        <v>2393911.6809246065</v>
      </c>
      <c r="BL155">
        <f>[1]!vosc("000300.SH",A155,"12","26",1)</f>
        <v>-8.4861685030957474</v>
      </c>
      <c r="BM155">
        <f>[1]!tapi("000300.SH",A155,6,"1",1)</f>
        <v>46738495.202481374</v>
      </c>
      <c r="BN155">
        <f>[1]!vstd("000300.SH",A155,10,1)</f>
        <v>28934125.769376829</v>
      </c>
      <c r="BO155">
        <f>[1]!adtm("000300.SH",A155,23,"8","1","1",1)</f>
        <v>0.58776631017321956</v>
      </c>
      <c r="BP155">
        <f>[1]!mi("000300.SH",A155,12,"1","1",1)</f>
        <v>116.03620000000001</v>
      </c>
      <c r="BQ155">
        <f>[1]!s_techind_rc("000300.SH",A155,50,1)</f>
        <v>106.45482429601074</v>
      </c>
      <c r="BR155">
        <f>[1]!srmi("000300.SH",A155,9,"1",1)</f>
        <v>2.5488130481813556E-2</v>
      </c>
      <c r="BS155">
        <f>[1]!pwmi("000300.SH",A155,7,"1","1",1)</f>
        <v>0.8571428571428571</v>
      </c>
      <c r="BT155">
        <f>[1]!prdstrong("000300.SH",A155,20,"1","1",1)</f>
        <v>0.2857142857142857</v>
      </c>
      <c r="BU155">
        <f>[1]!prdweak("000300.SH",A155,20,"1","1",1)</f>
        <v>7.6923076923076927E-2</v>
      </c>
      <c r="BV155">
        <f>[1]!bottom("000300.SH",A155,125,"5","20","1","1",1)</f>
        <v>1.1856905194019531</v>
      </c>
      <c r="BW155">
        <f>[1]!atr("000300.SH",A155,14,"1","3",3)</f>
        <v>221.8476999999998</v>
      </c>
      <c r="BX155">
        <f>[1]!std("000300.SH",A155,26,"1",1)</f>
        <v>0.71307383767737598</v>
      </c>
      <c r="BY155">
        <f>[1]!vhf("000300.SH",A155,28,"1",1)</f>
        <v>0.35944342657762057</v>
      </c>
      <c r="BZ155">
        <f>[1]!volati("000300.SH",A155,10,"1",1)</f>
        <v>7.3520495827746242</v>
      </c>
      <c r="CA155" s="2">
        <f>[1]!s_mq_close("000300.SH",A155,3)</f>
        <v>3822.0927999999999</v>
      </c>
    </row>
    <row r="156" spans="1:79" x14ac:dyDescent="0.25">
      <c r="A156" s="1">
        <v>43008</v>
      </c>
      <c r="B156">
        <f>[1]!s_mq_open("000300.SH",A156,1)</f>
        <v>3825.3391999999999</v>
      </c>
      <c r="C156">
        <f>[1]!s_mq_close("000300.SH",A156,1)</f>
        <v>3836.5012999999999</v>
      </c>
      <c r="D156">
        <f>[1]!s_mq_high("000300.SH",A156,1)</f>
        <v>3865.2937999999999</v>
      </c>
      <c r="E156">
        <f>[1]!s_mq_low("000300.SH",A156,1)</f>
        <v>3808.3827000000001</v>
      </c>
      <c r="F156">
        <f t="shared" si="12"/>
        <v>1.0104447208237115</v>
      </c>
      <c r="G156">
        <f t="shared" si="13"/>
        <v>0.99556732119337288</v>
      </c>
      <c r="H156">
        <f t="shared" si="14"/>
        <v>1.0029179373165129</v>
      </c>
      <c r="I156">
        <f t="shared" si="14"/>
        <v>1.0075048847240062</v>
      </c>
      <c r="J156">
        <f t="shared" si="15"/>
        <v>0.99267077011025651</v>
      </c>
      <c r="K156">
        <f t="shared" si="16"/>
        <v>1.014943639986601</v>
      </c>
      <c r="L156">
        <f>[1]!s_mq_volume("000300.SH",A156,1)</f>
        <v>239730522600</v>
      </c>
      <c r="M156">
        <f>[1]!s_mq_amount("000300.SH",A156,1)</f>
        <v>3000223317246</v>
      </c>
      <c r="N156">
        <f>[1]!s_mq_pctchange("000016.SH",A156)</f>
        <v>-1.5583736914843604</v>
      </c>
      <c r="O156">
        <f>[1]!s_mq_pctchange("000906.SH",A156)</f>
        <v>0.84562775468248752</v>
      </c>
      <c r="P156">
        <f>[1]!s_mq_pctchange("000905.SH",A156)</f>
        <v>2.0529220495361766</v>
      </c>
      <c r="Q156">
        <f>[1]!s_val_pe_ttm("000300.SH",A156)</f>
        <v>14.147899627685547</v>
      </c>
      <c r="R156">
        <f>[1]!s_val_pb_lf("000300.SH",A156)</f>
        <v>1.6598000526428223</v>
      </c>
      <c r="S156">
        <v>52.4</v>
      </c>
      <c r="T156">
        <v>6.6</v>
      </c>
      <c r="U156">
        <v>43.398600000000002</v>
      </c>
      <c r="V156">
        <v>6.9</v>
      </c>
      <c r="W156">
        <f>[1]!dmi("000300.SH",A156,14,6,1,3,2)</f>
        <v>30.764472888093053</v>
      </c>
      <c r="X156">
        <f>[1]!expma("000300.SH",A156,12,3,2)</f>
        <v>3761.3986860904311</v>
      </c>
      <c r="Y156">
        <f>[1]!ma("000300.SH",A156,5,3,1)</f>
        <v>3823.7626000000005</v>
      </c>
      <c r="Z156">
        <f>[1]!macd("000300.SH",A156,26,12,9,1,3,1)</f>
        <v>13.056012505331637</v>
      </c>
      <c r="AA156">
        <f>[1]!bbi("000300.SH",A156,3,"6","12","24","1",1)</f>
        <v>3829.4129395833329</v>
      </c>
      <c r="AB156">
        <f>[1]!dma("000300.SH",A156,"10","50",10,"1","1",1)</f>
        <v>50.407931999999619</v>
      </c>
      <c r="AC156">
        <f>[1]!mtm("000300.SH",A156,"6",6,"1","1",3)</f>
        <v>380.45579999999973</v>
      </c>
      <c r="AD156">
        <f>[1]!priceosc("000300.SH",A156,"26","12","1",1)</f>
        <v>-3.8720913804772286E-2</v>
      </c>
      <c r="AE156">
        <f>[1]!sar("000300.SH",A156,4,"2","20","1",1)</f>
        <v>3853.8770902924798</v>
      </c>
      <c r="AF156">
        <f>[1]!trix("000300.SH",A156,12,"20","1","1",1)</f>
        <v>5.079724473713277E-2</v>
      </c>
      <c r="AG156">
        <f>[1]!s_techind_b3612("000300.SH",A156,1,1)</f>
        <v>0.65606666666735691</v>
      </c>
      <c r="AH156">
        <f>[1]!bias("000300.SH",A156,12,1,1)</f>
        <v>0.14075232799602042</v>
      </c>
      <c r="AI156">
        <f>[1]!kdj("000300.SH",A156,9,3,3,1,1,1)</f>
        <v>36.593996202402757</v>
      </c>
      <c r="AJ156">
        <f>[1]!slowkd("000300.SH",A156,9,"3","3","5","1","1",1)</f>
        <v>26.255658914336369</v>
      </c>
      <c r="AK156">
        <f>[1]!rsi("000300.SH",A156,6,1,1)</f>
        <v>60.06220299617118</v>
      </c>
      <c r="AL156">
        <f>[1]!cci("000300.SH",A156,14,"1",1)</f>
        <v>44.978961359140172</v>
      </c>
      <c r="AM156">
        <f>[1]!dpo("000300.SH",A156,20,"6","1","1",1)</f>
        <v>0</v>
      </c>
      <c r="AN156">
        <f>[1]!roc("000300.SH",A156,"12",6,"1","1",1)</f>
        <v>-0.15887134515296972</v>
      </c>
      <c r="AO156">
        <f>[1]!vrsi("000300.SH",A156,6,1)</f>
        <v>71.945626662473487</v>
      </c>
      <c r="AP156">
        <f>[1]!si("000300.SH",A156,"1",1)</f>
        <v>252.28773995703347</v>
      </c>
      <c r="AQ156">
        <f>[1]!srdm("000300.SH",A156,30,"1","1",1)</f>
        <v>0.1833182762108157</v>
      </c>
      <c r="AR156">
        <f>[1]!vroc("000300.SH",A156,12,1)</f>
        <v>0</v>
      </c>
      <c r="AS156">
        <f>[1]!wr("000300.SH",A156,14,"1",1)</f>
        <v>47.905558375729015</v>
      </c>
      <c r="AT156">
        <f>[1]!arbr("000300.SH",A156,26,"1","1",1)</f>
        <v>346.64146761450382</v>
      </c>
      <c r="AU156">
        <f>[1]!cr("000300.SH",A156,26,"1",1)</f>
        <v>163.25978076060684</v>
      </c>
      <c r="AV156">
        <f>[1]!psy("000300.SH",A156,12,"6","1","1",1)</f>
        <v>66.666666666666657</v>
      </c>
      <c r="AW156">
        <f>[1]!vr("000300.SH",A156,26,1)</f>
        <v>1.9450764654901871</v>
      </c>
      <c r="AX156">
        <f>[1]!wad("000300.SH",A156,30,"1","1",1)</f>
        <v>13620.500299999992</v>
      </c>
      <c r="AY156">
        <f>[1]!mfi("000300.SH",A156,14,"1",1)</f>
        <v>58.770757825290588</v>
      </c>
      <c r="AZ156">
        <f>[1]!obv("000300.SH",A156,"1","1",1)</f>
        <v>37988363567.760002</v>
      </c>
      <c r="BA156">
        <f>[1]!pvt("000300.SH",A156,"1",1)</f>
        <v>41699129830.924034</v>
      </c>
      <c r="BB156">
        <f>[1]!sobv("000300.SH",A156,1)</f>
        <v>3727940331294</v>
      </c>
      <c r="BC156">
        <f>[1]!wvad("000300.SH",A156,24,"6","1","1",1)</f>
        <v>164260613.16627452</v>
      </c>
      <c r="BD156">
        <f>[1]!bbiboll("000300.SH",A156,10,"3","1","1",1)</f>
        <v>3829.4129395833329</v>
      </c>
      <c r="BE156">
        <f>[1]!boll("000300.SH",A156,26,"2",1,1,1)</f>
        <v>3832.5923653846153</v>
      </c>
      <c r="BF156">
        <f>[1]!cdp("000300.SH",A156,"1","1",1)</f>
        <v>3821.5403000000001</v>
      </c>
      <c r="BG156">
        <f>[1]!env("000300.SH",A156,"14","1","1",1)</f>
        <v>4062.3627241428567</v>
      </c>
      <c r="BH156">
        <f>[1]!mike("000300.SH",A156,12,"1","1",1)</f>
        <v>3867.5686333333333</v>
      </c>
      <c r="BI156">
        <f>[1]!volumeratio("000300.SH",A156,5,1)</f>
        <v>0</v>
      </c>
      <c r="BJ156">
        <f>[1]!vma("000300.SH",A156,5,1)</f>
        <v>91664858.200000003</v>
      </c>
      <c r="BK156">
        <f>[1]!vmacd("000300.SH",A156,"12","26",9,"1",1)</f>
        <v>-9245962.2854814716</v>
      </c>
      <c r="BL156">
        <f>[1]!vosc("000300.SH",A156,"12","26",1)</f>
        <v>-16.019028806530603</v>
      </c>
      <c r="BM156">
        <f>[1]!tapi("000300.SH",A156,6,"1",1)</f>
        <v>34654747.214427143</v>
      </c>
      <c r="BN156">
        <f>[1]!vstd("000300.SH",A156,10,1)</f>
        <v>11725432.437003104</v>
      </c>
      <c r="BO156">
        <f>[1]!adtm("000300.SH",A156,23,"8","1","1",1)</f>
        <v>0.71477545107881424</v>
      </c>
      <c r="BP156">
        <f>[1]!mi("000300.SH",A156,12,"1","1",1)</f>
        <v>-6.1048000000000684</v>
      </c>
      <c r="BQ156">
        <f>[1]!s_techind_rc("000300.SH",A156,50,1)</f>
        <v>102.89394865243705</v>
      </c>
      <c r="BR156">
        <f>[1]!srmi("000300.SH",A156,9,"1",1)</f>
        <v>-1.7281429146999633E-3</v>
      </c>
      <c r="BS156">
        <f>[1]!pwmi("000300.SH",A156,7,"1","1",1)</f>
        <v>0.8571428571428571</v>
      </c>
      <c r="BT156">
        <f>[1]!prdstrong("000300.SH",A156,20,"1","1",1)</f>
        <v>0.375</v>
      </c>
      <c r="BU156">
        <f>[1]!prdweak("000300.SH",A156,20,"1","1",1)</f>
        <v>0.16666666666666666</v>
      </c>
      <c r="BV156">
        <f>[1]!bottom("000300.SH",A156,125,"5","20","1","1",1)</f>
        <v>1.1486229454407497</v>
      </c>
      <c r="BW156">
        <f>[1]!atr("000300.SH",A156,14,"1","3",3)</f>
        <v>56.911099999999806</v>
      </c>
      <c r="BX156">
        <f>[1]!std("000300.SH",A156,26,"1",1)</f>
        <v>0.4721519712175114</v>
      </c>
      <c r="BY156">
        <f>[1]!vhf("000300.SH",A156,28,"1",1)</f>
        <v>0.37343293936961514</v>
      </c>
      <c r="BZ156">
        <f>[1]!volati("000300.SH",A156,10,"1",1)</f>
        <v>-24.552945050853896</v>
      </c>
      <c r="CA156" s="2">
        <f>[1]!s_mq_close("000300.SH",A156,3)</f>
        <v>3836.5012999999999</v>
      </c>
    </row>
    <row r="157" spans="1:79" x14ac:dyDescent="0.25">
      <c r="A157" s="1">
        <v>43039</v>
      </c>
      <c r="B157">
        <f>[1]!s_mq_open("000300.SH",A157,1)</f>
        <v>3910.1149</v>
      </c>
      <c r="C157">
        <f>[1]!s_mq_close("000300.SH",A157,1)</f>
        <v>4006.7179000000001</v>
      </c>
      <c r="D157">
        <f>[1]!s_mq_high("000300.SH",A157,1)</f>
        <v>4033.3393999999998</v>
      </c>
      <c r="E157">
        <f>[1]!s_mq_low("000300.SH",A157,1)</f>
        <v>3855.4666000000002</v>
      </c>
      <c r="F157">
        <f t="shared" si="12"/>
        <v>1.0315142913063757</v>
      </c>
      <c r="G157">
        <f t="shared" si="13"/>
        <v>0.98602386339081749</v>
      </c>
      <c r="H157">
        <f t="shared" si="14"/>
        <v>1.0247059236034215</v>
      </c>
      <c r="I157">
        <f t="shared" si="14"/>
        <v>1.0066442162049891</v>
      </c>
      <c r="J157">
        <f t="shared" si="15"/>
        <v>0.96225057421686711</v>
      </c>
      <c r="K157">
        <f t="shared" si="16"/>
        <v>1.0461352200535208</v>
      </c>
      <c r="L157">
        <f>[1]!s_mq_volume("000300.SH",A157,1)</f>
        <v>180692639500</v>
      </c>
      <c r="M157">
        <f>[1]!s_mq_amount("000300.SH",A157,1)</f>
        <v>2310351988092</v>
      </c>
      <c r="N157">
        <f>[1]!s_mq_pctchange("000016.SH",A157)</f>
        <v>4.5422843430250381</v>
      </c>
      <c r="O157">
        <f>[1]!s_mq_pctchange("000906.SH",A157)</f>
        <v>2.9954177251511727</v>
      </c>
      <c r="P157">
        <f>[1]!s_mq_pctchange("000905.SH",A157)</f>
        <v>-0.65200080681376837</v>
      </c>
      <c r="Q157">
        <f>[1]!s_val_pe_ttm("000300.SH",A157)</f>
        <v>14.124899864196777</v>
      </c>
      <c r="R157">
        <f>[1]!s_val_pb_lf("000300.SH",A157)</f>
        <v>1.6597000360488892</v>
      </c>
      <c r="S157">
        <v>51.6</v>
      </c>
      <c r="T157">
        <v>6.2</v>
      </c>
      <c r="U157">
        <v>42.218699999999998</v>
      </c>
      <c r="V157">
        <v>6.9</v>
      </c>
      <c r="W157">
        <f>[1]!dmi("000300.SH",A157,14,6,1,3,2)</f>
        <v>36.121857078057552</v>
      </c>
      <c r="X157">
        <f>[1]!expma("000300.SH",A157,12,3,2)</f>
        <v>3866.1606760915238</v>
      </c>
      <c r="Y157">
        <f>[1]!ma("000300.SH",A157,5,3,1)</f>
        <v>4001.7862999999998</v>
      </c>
      <c r="Z157">
        <f>[1]!macd("000300.SH",A157,26,12,9,1,3,1)</f>
        <v>45.758846829290178</v>
      </c>
      <c r="AA157">
        <f>[1]!bbi("000300.SH",A157,3,"6","12","24","1",1)</f>
        <v>3969.4515833333335</v>
      </c>
      <c r="AB157">
        <f>[1]!dma("000300.SH",A157,"10","50",10,"1","1",1)</f>
        <v>113.83054599999923</v>
      </c>
      <c r="AC157">
        <f>[1]!mtm("000300.SH",A157,"6",6,"1","1",3)</f>
        <v>566.96489999999994</v>
      </c>
      <c r="AD157">
        <f>[1]!priceosc("000300.SH",A157,"26","12","1",1)</f>
        <v>1.4290508970510012</v>
      </c>
      <c r="AE157">
        <f>[1]!sar("000300.SH",A157,4,"2","20","1",1)</f>
        <v>3934.2362301645744</v>
      </c>
      <c r="AF157">
        <f>[1]!trix("000300.SH",A157,12,"20","1","1",1)</f>
        <v>0.16694182845605271</v>
      </c>
      <c r="AG157">
        <f>[1]!s_techind_b3612("000300.SH",A157,1,1)</f>
        <v>18.081299999999828</v>
      </c>
      <c r="AH157">
        <f>[1]!bias("000300.SH",A157,12,1,1)</f>
        <v>1.1629185246628795</v>
      </c>
      <c r="AI157">
        <f>[1]!kdj("000300.SH",A157,9,3,3,1,1,1)</f>
        <v>84.520558407056726</v>
      </c>
      <c r="AJ157">
        <f>[1]!slowkd("000300.SH",A157,9,"3","3","5","1","1",1)</f>
        <v>88.567893059690732</v>
      </c>
      <c r="AK157">
        <f>[1]!rsi("000300.SH",A157,6,1,1)</f>
        <v>76.72091954493952</v>
      </c>
      <c r="AL157">
        <f>[1]!cci("000300.SH",A157,14,"1",1)</f>
        <v>102.52832454091583</v>
      </c>
      <c r="AM157">
        <f>[1]!dpo("000300.SH",A157,20,"6","1","1",1)</f>
        <v>41.767190909090459</v>
      </c>
      <c r="AN157">
        <f>[1]!roc("000300.SH",A157,"12",6,"1","1",1)</f>
        <v>2.1860791338091055</v>
      </c>
      <c r="AO157">
        <f>[1]!vrsi("000300.SH",A157,6,1)</f>
        <v>59.87216202423695</v>
      </c>
      <c r="AP157">
        <f>[1]!si("000300.SH",A157,"1",1)</f>
        <v>-79.483878901242491</v>
      </c>
      <c r="AQ157">
        <f>[1]!srdm("000300.SH",A157,30,"1","1",1)</f>
        <v>0.52425670827515181</v>
      </c>
      <c r="AR157">
        <f>[1]!vroc("000300.SH",A157,12,1)</f>
        <v>21.118564752696823</v>
      </c>
      <c r="AS157">
        <f>[1]!wr("000300.SH",A157,14,"1",1)</f>
        <v>19.604587008679268</v>
      </c>
      <c r="AT157">
        <f>[1]!arbr("000300.SH",A157,26,"1","1",1)</f>
        <v>294.37461603766633</v>
      </c>
      <c r="AU157">
        <f>[1]!cr("000300.SH",A157,26,"1",1)</f>
        <v>211.02862816063129</v>
      </c>
      <c r="AV157">
        <f>[1]!psy("000300.SH",A157,12,"6","1","1",1)</f>
        <v>58.333333333333336</v>
      </c>
      <c r="AW157">
        <f>[1]!vr("000300.SH",A157,26,1)</f>
        <v>1.8937572516387515</v>
      </c>
      <c r="AX157">
        <f>[1]!wad("000300.SH",A157,30,"1","1",1)</f>
        <v>13808.043399999997</v>
      </c>
      <c r="AY157">
        <f>[1]!mfi("000300.SH",A157,14,"1",1)</f>
        <v>54.373265516336438</v>
      </c>
      <c r="AZ157">
        <f>[1]!obv("000300.SH",A157,"1","1",1)</f>
        <v>38495949814.760002</v>
      </c>
      <c r="BA157">
        <f>[1]!pvt("000300.SH",A157,"1",1)</f>
        <v>42176846830.642685</v>
      </c>
      <c r="BB157">
        <f>[1]!sobv("000300.SH",A157,1)</f>
        <v>3788174826994</v>
      </c>
      <c r="BC157">
        <f>[1]!wvad("000300.SH",A157,24,"6","1","1",1)</f>
        <v>547429889.25361753</v>
      </c>
      <c r="BD157">
        <f>[1]!bbiboll("000300.SH",A157,10,"3","1","1",1)</f>
        <v>3969.4515833333335</v>
      </c>
      <c r="BE157">
        <f>[1]!boll("000300.SH",A157,26,"2",1,1,1)</f>
        <v>3904.0588384615385</v>
      </c>
      <c r="BF157">
        <f>[1]!cdp("000300.SH",A157,"1","1",1)</f>
        <v>4003.2631999999999</v>
      </c>
      <c r="BG157">
        <f>[1]!env("000300.SH",A157,"14","1","1",1)</f>
        <v>4191.6836327142864</v>
      </c>
      <c r="BH157">
        <f>[1]!mike("000300.SH",A157,12,"1","1",1)</f>
        <v>4099.0289999999995</v>
      </c>
      <c r="BI157">
        <f>[1]!volumeratio("000300.SH",A157,5,1)</f>
        <v>0.91713035469202664</v>
      </c>
      <c r="BJ157">
        <f>[1]!vma("000300.SH",A157,5,1)</f>
        <v>122268030.2</v>
      </c>
      <c r="BK157">
        <f>[1]!vmacd("000300.SH",A157,"12","26",9,"1",1)</f>
        <v>2558163.4100106619</v>
      </c>
      <c r="BL157">
        <f>[1]!vosc("000300.SH",A157,"12","26",1)</f>
        <v>2.2184363025265537</v>
      </c>
      <c r="BM157">
        <f>[1]!tapi("000300.SH",A157,6,"1",1)</f>
        <v>42111057.353581578</v>
      </c>
      <c r="BN157">
        <f>[1]!vstd("000300.SH",A157,10,1)</f>
        <v>25486634.477838073</v>
      </c>
      <c r="BO157">
        <f>[1]!adtm("000300.SH",A157,23,"8","1","1",1)</f>
        <v>0.81890753971735475</v>
      </c>
      <c r="BP157">
        <f>[1]!mi("000300.SH",A157,12,"1","1",1)</f>
        <v>85.716200000000299</v>
      </c>
      <c r="BQ157">
        <f>[1]!s_techind_rc("000300.SH",A157,50,1)</f>
        <v>108.11270124692645</v>
      </c>
      <c r="BR157">
        <f>[1]!srmi("000300.SH",A157,9,"1",1)</f>
        <v>1.5612604021860382E-2</v>
      </c>
      <c r="BS157">
        <f>[1]!pwmi("000300.SH",A157,7,"1","1",1)</f>
        <v>1</v>
      </c>
      <c r="BT157">
        <f>[1]!prdstrong("000300.SH",A157,20,"1","1",1)</f>
        <v>0.2857142857142857</v>
      </c>
      <c r="BU157">
        <f>[1]!prdweak("000300.SH",A157,20,"1","1",1)</f>
        <v>0</v>
      </c>
      <c r="BV157">
        <f>[1]!bottom("000300.SH",A157,125,"5","20","1","1",1)</f>
        <v>1.2814454064454064</v>
      </c>
      <c r="BW157">
        <f>[1]!atr("000300.SH",A157,14,"1","3",3)</f>
        <v>196.83809999999994</v>
      </c>
      <c r="BX157">
        <f>[1]!std("000300.SH",A157,26,"1",1)</f>
        <v>0.39424893894457114</v>
      </c>
      <c r="BY157">
        <f>[1]!vhf("000300.SH",A157,28,"1",1)</f>
        <v>0.62042651567246487</v>
      </c>
      <c r="BZ157">
        <f>[1]!volati("000300.SH",A157,10,"1",1)</f>
        <v>31.099344188446754</v>
      </c>
      <c r="CA157" s="2">
        <f>[1]!s_mq_close("000300.SH",A157,3)</f>
        <v>4006.7179000000001</v>
      </c>
    </row>
    <row r="158" spans="1:79" x14ac:dyDescent="0.25">
      <c r="A158" s="1">
        <v>43069</v>
      </c>
      <c r="B158">
        <f>[1]!s_mq_open("000300.SH",A158,1)</f>
        <v>4007.9115999999999</v>
      </c>
      <c r="C158">
        <f>[1]!s_mq_close("000300.SH",A158,1)</f>
        <v>4006.0992999999999</v>
      </c>
      <c r="D158">
        <f>[1]!s_mq_high("000300.SH",A158,1)</f>
        <v>4260.6395000000002</v>
      </c>
      <c r="E158">
        <f>[1]!s_mq_low("000300.SH",A158,1)</f>
        <v>3963.0263</v>
      </c>
      <c r="F158">
        <f t="shared" si="12"/>
        <v>1.0630572540572003</v>
      </c>
      <c r="G158">
        <f t="shared" si="13"/>
        <v>0.98880082584655815</v>
      </c>
      <c r="H158">
        <f t="shared" si="14"/>
        <v>0.99954781936807191</v>
      </c>
      <c r="I158">
        <f t="shared" si="14"/>
        <v>1.0635381654169183</v>
      </c>
      <c r="J158">
        <f t="shared" si="15"/>
        <v>0.98924814469776123</v>
      </c>
      <c r="K158">
        <f t="shared" si="16"/>
        <v>1.0750974577181081</v>
      </c>
      <c r="L158">
        <f>[1]!s_mq_volume("000300.SH",A158,1)</f>
        <v>309363961300</v>
      </c>
      <c r="M158">
        <f>[1]!s_mq_amount("000300.SH",A158,1)</f>
        <v>4147598823212</v>
      </c>
      <c r="N158">
        <f>[1]!s_mq_pctchange("000016.SH",A158)</f>
        <v>2.4961414238884094</v>
      </c>
      <c r="O158">
        <f>[1]!s_mq_pctchange("000906.SH",A158)</f>
        <v>-1.247197474320938</v>
      </c>
      <c r="P158">
        <f>[1]!s_mq_pctchange("000905.SH",A158)</f>
        <v>-4.5240107878329443</v>
      </c>
      <c r="Q158">
        <f>[1]!s_val_pe_ttm("000300.SH",A158)</f>
        <v>14.081899642944336</v>
      </c>
      <c r="R158">
        <f>[1]!s_val_pb_lf("000300.SH",A158)</f>
        <v>1.6448999643325806</v>
      </c>
      <c r="S158">
        <v>51.8</v>
      </c>
      <c r="T158">
        <v>6.1</v>
      </c>
      <c r="U158">
        <v>44.328600000000002</v>
      </c>
      <c r="V158">
        <v>5.8</v>
      </c>
      <c r="W158">
        <f>[1]!dmi("000300.SH",A158,14,6,1,3,2)</f>
        <v>46.679716174894345</v>
      </c>
      <c r="X158">
        <f>[1]!expma("000300.SH",A158,12,3,2)</f>
        <v>3968.5309248446047</v>
      </c>
      <c r="Y158">
        <f>[1]!ma("000300.SH",A158,5,3,1)</f>
        <v>4053.9653200000002</v>
      </c>
      <c r="Z158">
        <f>[1]!macd("000300.SH",A158,26,12,9,1,3,1)</f>
        <v>22.739369212218207</v>
      </c>
      <c r="AA158">
        <f>[1]!bbi("000300.SH",A158,3,"6","12","24","1",1)</f>
        <v>4070.1889729166669</v>
      </c>
      <c r="AB158">
        <f>[1]!dma("000300.SH",A158,"10","50",10,"1","1",1)</f>
        <v>128.90439399999968</v>
      </c>
      <c r="AC158">
        <f>[1]!mtm("000300.SH",A158,"6",6,"1","1",3)</f>
        <v>513.21479999999974</v>
      </c>
      <c r="AD158">
        <f>[1]!priceosc("000300.SH",A158,"26","12","1",1)</f>
        <v>0.85652616274955928</v>
      </c>
      <c r="AE158">
        <f>[1]!sar("000300.SH",A158,4,"2","20","1",1)</f>
        <v>4231.8357994975995</v>
      </c>
      <c r="AF158">
        <f>[1]!trix("000300.SH",A158,12,"20","1","1",1)</f>
        <v>0.13644564047678764</v>
      </c>
      <c r="AG158">
        <f>[1]!s_techind_b3612("000300.SH",A158,1,1)</f>
        <v>-23.478633333333619</v>
      </c>
      <c r="AH158">
        <f>[1]!bias("000300.SH",A158,12,1,1)</f>
        <v>-2.4109724537822954</v>
      </c>
      <c r="AI158">
        <f>[1]!kdj("000300.SH",A158,9,3,3,1,1,1)</f>
        <v>20.065893198147602</v>
      </c>
      <c r="AJ158">
        <f>[1]!slowkd("000300.SH",A158,9,"3","3","5","1","1",1)</f>
        <v>14.961481354094575</v>
      </c>
      <c r="AK158">
        <f>[1]!rsi("000300.SH",A158,6,1,1)</f>
        <v>27.330372280344378</v>
      </c>
      <c r="AL158">
        <f>[1]!cci("000300.SH",A158,14,"1",1)</f>
        <v>-136.85774571592245</v>
      </c>
      <c r="AM158">
        <f>[1]!dpo("000300.SH",A158,20,"6","1","1",1)</f>
        <v>-101.82685454545481</v>
      </c>
      <c r="AN158">
        <f>[1]!roc("000300.SH",A158,"12",6,"1","1",1)</f>
        <v>-2.2747917902126411</v>
      </c>
      <c r="AO158">
        <f>[1]!vrsi("000300.SH",A158,6,1)</f>
        <v>23.603014484715306</v>
      </c>
      <c r="AP158">
        <f>[1]!si("000300.SH",A158,"1",1)</f>
        <v>-1068.7044045968419</v>
      </c>
      <c r="AQ158">
        <f>[1]!srdm("000300.SH",A158,30,"1","1",1)</f>
        <v>-0.3148208493604357</v>
      </c>
      <c r="AR158">
        <f>[1]!vroc("000300.SH",A158,12,1)</f>
        <v>-24.612081202295478</v>
      </c>
      <c r="AS158">
        <f>[1]!wr("000300.SH",A158,14,"1",1)</f>
        <v>93.36206988248513</v>
      </c>
      <c r="AT158">
        <f>[1]!arbr("000300.SH",A158,26,"1","1",1)</f>
        <v>202.34752319889776</v>
      </c>
      <c r="AU158">
        <f>[1]!cr("000300.SH",A158,26,"1",1)</f>
        <v>94.942728119991088</v>
      </c>
      <c r="AV158">
        <f>[1]!psy("000300.SH",A158,12,"6","1","1",1)</f>
        <v>66.666666666666657</v>
      </c>
      <c r="AW158">
        <f>[1]!vr("000300.SH",A158,26,1)</f>
        <v>1.5062155224012896</v>
      </c>
      <c r="AX158">
        <f>[1]!wad("000300.SH",A158,30,"1","1",1)</f>
        <v>14002.514300000003</v>
      </c>
      <c r="AY158">
        <f>[1]!mfi("000300.SH",A158,14,"1",1)</f>
        <v>54.666860125100314</v>
      </c>
      <c r="AZ158">
        <f>[1]!obv("000300.SH",A158,"1","1",1)</f>
        <v>39132266121.760002</v>
      </c>
      <c r="BA158">
        <f>[1]!pvt("000300.SH",A158,"1",1)</f>
        <v>42192749911.299782</v>
      </c>
      <c r="BB158">
        <f>[1]!sobv("000300.SH",A158,1)</f>
        <v>3840391944894</v>
      </c>
      <c r="BC158">
        <f>[1]!wvad("000300.SH",A158,24,"6","1","1",1)</f>
        <v>621204525.98679674</v>
      </c>
      <c r="BD158">
        <f>[1]!bbiboll("000300.SH",A158,10,"3","1","1",1)</f>
        <v>4070.1889729166669</v>
      </c>
      <c r="BE158">
        <f>[1]!boll("000300.SH",A158,26,"2",1,1,1)</f>
        <v>4069.9104307692305</v>
      </c>
      <c r="BF158">
        <f>[1]!cdp("000300.SH",A158,"1","1",1)</f>
        <v>4045.3586500000001</v>
      </c>
      <c r="BG158">
        <f>[1]!env("000300.SH",A158,"14","1","1",1)</f>
        <v>4352.6841782857146</v>
      </c>
      <c r="BH158">
        <f>[1]!mike("000300.SH",A158,12,"1","1",1)</f>
        <v>4043.2636000000002</v>
      </c>
      <c r="BI158">
        <f>[1]!volumeratio("000300.SH",A158,5,1)</f>
        <v>0.79507991485907714</v>
      </c>
      <c r="BJ158">
        <f>[1]!vma("000300.SH",A158,5,1)</f>
        <v>121781678</v>
      </c>
      <c r="BK158">
        <f>[1]!vmacd("000300.SH",A158,"12","26",9,"1",1)</f>
        <v>1300544.4353162574</v>
      </c>
      <c r="BL158">
        <f>[1]!vosc("000300.SH",A158,"12","26",1)</f>
        <v>3.2376876230371221</v>
      </c>
      <c r="BM158">
        <f>[1]!tapi("000300.SH",A158,6,"1",1)</f>
        <v>43961913.143371657</v>
      </c>
      <c r="BN158">
        <f>[1]!vstd("000300.SH",A158,10,1)</f>
        <v>33399225.479010604</v>
      </c>
      <c r="BO158">
        <f>[1]!adtm("000300.SH",A158,23,"8","1","1",1)</f>
        <v>5.9390333237194573E-2</v>
      </c>
      <c r="BP158">
        <f>[1]!mi("000300.SH",A158,12,"1","1",1)</f>
        <v>-93.251699999999801</v>
      </c>
      <c r="BQ158">
        <f>[1]!s_techind_rc("000300.SH",A158,50,1)</f>
        <v>104.59911099748054</v>
      </c>
      <c r="BR158">
        <f>[1]!srmi("000300.SH",A158,9,"1",1)</f>
        <v>-2.7846555376380117E-2</v>
      </c>
      <c r="BS158">
        <f>[1]!pwmi("000300.SH",A158,7,"1","1",1)</f>
        <v>0.7142857142857143</v>
      </c>
      <c r="BT158">
        <f>[1]!prdstrong("000300.SH",A158,20,"1","1",1)</f>
        <v>0.2857142857142857</v>
      </c>
      <c r="BU158">
        <f>[1]!prdweak("000300.SH",A158,20,"1","1",1)</f>
        <v>0.23076923076923078</v>
      </c>
      <c r="BV158">
        <f>[1]!bottom("000300.SH",A158,125,"5","20","1","1",1)</f>
        <v>1.4136287316087539</v>
      </c>
      <c r="BW158">
        <f>[1]!atr("000300.SH",A158,14,"1","3",3)</f>
        <v>297.61320000000023</v>
      </c>
      <c r="BX158">
        <f>[1]!std("000300.SH",A158,26,"1",1)</f>
        <v>0.90621108923084881</v>
      </c>
      <c r="BY158">
        <f>[1]!vhf("000300.SH",A158,28,"1",1)</f>
        <v>0.37535128213956881</v>
      </c>
      <c r="BZ158">
        <f>[1]!volati("000300.SH",A158,10,"1",1)</f>
        <v>51.609409024513809</v>
      </c>
      <c r="CA158" s="2">
        <f>[1]!s_mq_close("000300.SH",A158,3)</f>
        <v>4006.0992999999999</v>
      </c>
    </row>
    <row r="159" spans="1:79" x14ac:dyDescent="0.25">
      <c r="A159" s="1">
        <v>43100</v>
      </c>
      <c r="B159">
        <f>[1]!s_mq_open("000300.SH",A159,1)</f>
        <v>4003.5603999999998</v>
      </c>
      <c r="C159">
        <f>[1]!s_mq_close("000300.SH",A159,1)</f>
        <v>4030.8548999999998</v>
      </c>
      <c r="D159">
        <f>[1]!s_mq_high("000300.SH",A159,1)</f>
        <v>4086.9342000000001</v>
      </c>
      <c r="E159">
        <f>[1]!s_mq_low("000300.SH",A159,1)</f>
        <v>3955.44</v>
      </c>
      <c r="F159">
        <f t="shared" si="12"/>
        <v>1.0208249137442762</v>
      </c>
      <c r="G159">
        <f t="shared" si="13"/>
        <v>0.98798059846930253</v>
      </c>
      <c r="H159">
        <f t="shared" si="14"/>
        <v>1.0068175566927877</v>
      </c>
      <c r="I159">
        <f t="shared" si="14"/>
        <v>1.0139125077412239</v>
      </c>
      <c r="J159">
        <f t="shared" si="15"/>
        <v>0.98129059421116849</v>
      </c>
      <c r="K159">
        <f t="shared" si="16"/>
        <v>1.0332438869000669</v>
      </c>
      <c r="L159">
        <f>[1]!s_mq_volume("000300.SH",A159,1)</f>
        <v>198531689900</v>
      </c>
      <c r="M159">
        <f>[1]!s_mq_amount("000300.SH",A159,1)</f>
        <v>2741124303910</v>
      </c>
      <c r="N159">
        <f>[1]!s_mq_pctchange("000016.SH",A159)</f>
        <v>-0.10513901968987049</v>
      </c>
      <c r="O159">
        <f>[1]!s_mq_pctchange("000906.SH",A159)</f>
        <v>0.40158599308448562</v>
      </c>
      <c r="P159">
        <f>[1]!s_mq_pctchange("000905.SH",A159)</f>
        <v>-0.20117280955567196</v>
      </c>
      <c r="Q159">
        <f>[1]!s_val_pe_ttm("000300.SH",A159)</f>
        <v>14.312600135803223</v>
      </c>
      <c r="R159">
        <f>[1]!s_val_pb_lf("000300.SH",A159)</f>
        <v>1.6657999753952026</v>
      </c>
      <c r="S159">
        <v>51.6</v>
      </c>
      <c r="T159">
        <v>6.2</v>
      </c>
      <c r="U159">
        <v>41.590200000000003</v>
      </c>
      <c r="V159">
        <v>4.9000000000000004</v>
      </c>
      <c r="W159">
        <f>[1]!dmi("000300.SH",A159,14,6,1,3,2)</f>
        <v>33.739113137780315</v>
      </c>
      <c r="X159">
        <f>[1]!expma("000300.SH",A159,12,3,2)</f>
        <v>3993.3008798330379</v>
      </c>
      <c r="Y159">
        <f>[1]!ma("000300.SH",A159,5,3,1)</f>
        <v>4027.2244600000004</v>
      </c>
      <c r="Z159">
        <f>[1]!macd("000300.SH",A159,26,12,9,1,3,1)</f>
        <v>-2.8936645925887206</v>
      </c>
      <c r="AA159">
        <f>[1]!bbi("000300.SH",A159,3,"6","12","24","1",1)</f>
        <v>4024.3680041666667</v>
      </c>
      <c r="AB159">
        <f>[1]!dma("000300.SH",A159,"10","50",10,"1","1",1)</f>
        <v>-12.722633999998379</v>
      </c>
      <c r="AC159">
        <f>[1]!mtm("000300.SH",A159,"6",6,"1","1",3)</f>
        <v>364.05719999999974</v>
      </c>
      <c r="AD159">
        <f>[1]!priceosc("000300.SH",A159,"26","12","1",1)</f>
        <v>-7.9655327413714033E-2</v>
      </c>
      <c r="AE159">
        <f>[1]!sar("000300.SH",A159,4,"2","20","1",1)</f>
        <v>4080.74250656</v>
      </c>
      <c r="AF159">
        <f>[1]!trix("000300.SH",A159,12,"20","1","1",1)</f>
        <v>-2.5801607283906638E-2</v>
      </c>
      <c r="AG159">
        <f>[1]!s_techind_b3612("000300.SH",A159,1,1)</f>
        <v>-18.13351666666631</v>
      </c>
      <c r="AH159">
        <f>[1]!bias("000300.SH",A159,12,1,1)</f>
        <v>0.11087597909650493</v>
      </c>
      <c r="AI159">
        <f>[1]!kdj("000300.SH",A159,9,3,3,1,1,1)</f>
        <v>48.62606245968292</v>
      </c>
      <c r="AJ159">
        <f>[1]!slowkd("000300.SH",A159,9,"3","3","5","1","1",1)</f>
        <v>44.181446146186524</v>
      </c>
      <c r="AK159">
        <f>[1]!rsi("000300.SH",A159,6,1,1)</f>
        <v>50.655936606843753</v>
      </c>
      <c r="AL159">
        <f>[1]!cci("000300.SH",A159,14,"1",1)</f>
        <v>4.8176821944496204</v>
      </c>
      <c r="AM159">
        <f>[1]!dpo("000300.SH",A159,20,"6","1","1",1)</f>
        <v>0</v>
      </c>
      <c r="AN159">
        <f>[1]!roc("000300.SH",A159,"12",6,"1","1",1)</f>
        <v>-0.47499653526449731</v>
      </c>
      <c r="AO159">
        <f>[1]!vrsi("000300.SH",A159,6,1)</f>
        <v>77.998121220681966</v>
      </c>
      <c r="AP159">
        <f>[1]!si("000300.SH",A159,"1",1)</f>
        <v>233.93918740143093</v>
      </c>
      <c r="AQ159">
        <f>[1]!srdm("000300.SH",A159,30,"1","1",1)</f>
        <v>0.34959878279819867</v>
      </c>
      <c r="AR159">
        <f>[1]!vroc("000300.SH",A159,12,1)</f>
        <v>0</v>
      </c>
      <c r="AS159">
        <f>[1]!wr("000300.SH",A159,14,"1",1)</f>
        <v>47.125501786136134</v>
      </c>
      <c r="AT159">
        <f>[1]!arbr("000300.SH",A159,26,"1","1",1)</f>
        <v>180.12504595170179</v>
      </c>
      <c r="AU159">
        <f>[1]!cr("000300.SH",A159,26,"1",1)</f>
        <v>65.987709360203397</v>
      </c>
      <c r="AV159">
        <f>[1]!psy("000300.SH",A159,12,"6","1","1",1)</f>
        <v>58.333333333333336</v>
      </c>
      <c r="AW159">
        <f>[1]!vr("000300.SH",A159,26,1)</f>
        <v>1.0137902870152826</v>
      </c>
      <c r="AX159">
        <f>[1]!wad("000300.SH",A159,30,"1","1",1)</f>
        <v>14072.161000000004</v>
      </c>
      <c r="AY159">
        <f>[1]!mfi("000300.SH",A159,14,"1",1)</f>
        <v>60.223097532161916</v>
      </c>
      <c r="AZ159">
        <f>[1]!obv("000300.SH",A159,"1","1",1)</f>
        <v>39293107304.760002</v>
      </c>
      <c r="BA159">
        <f>[1]!pvt("000300.SH",A159,"1",1)</f>
        <v>42287861988.421875</v>
      </c>
      <c r="BB159">
        <f>[1]!sobv("000300.SH",A159,1)</f>
        <v>3856476063194</v>
      </c>
      <c r="BC159">
        <f>[1]!wvad("000300.SH",A159,24,"6","1","1",1)</f>
        <v>200901623.14686665</v>
      </c>
      <c r="BD159">
        <f>[1]!bbiboll("000300.SH",A159,10,"3","1","1",1)</f>
        <v>4024.3680041666667</v>
      </c>
      <c r="BE159">
        <f>[1]!boll("000300.SH",A159,26,"2",1,1,1)</f>
        <v>4029.5978346153843</v>
      </c>
      <c r="BF159">
        <f>[1]!cdp("000300.SH",A159,"1","1",1)</f>
        <v>4013.6820250000001</v>
      </c>
      <c r="BG159">
        <f>[1]!env("000300.SH",A159,"14","1","1",1)</f>
        <v>4268.9831408571426</v>
      </c>
      <c r="BH159">
        <f>[1]!mike("000300.SH",A159,12,"1","1",1)</f>
        <v>4089.9789000000001</v>
      </c>
      <c r="BI159">
        <f>[1]!volumeratio("000300.SH",A159,5,1)</f>
        <v>0</v>
      </c>
      <c r="BJ159">
        <f>[1]!vma("000300.SH",A159,5,1)</f>
        <v>99445779.599999994</v>
      </c>
      <c r="BK159">
        <f>[1]!vmacd("000300.SH",A159,"12","26",9,"1",1)</f>
        <v>-5954529.9271629527</v>
      </c>
      <c r="BL159">
        <f>[1]!vosc("000300.SH",A159,"12","26",1)</f>
        <v>-10.522651394709444</v>
      </c>
      <c r="BM159">
        <f>[1]!tapi("000300.SH",A159,6,"1",1)</f>
        <v>36664871.032565862</v>
      </c>
      <c r="BN159">
        <f>[1]!vstd("000300.SH",A159,10,1)</f>
        <v>13558590.287698621</v>
      </c>
      <c r="BO159">
        <f>[1]!adtm("000300.SH",A159,23,"8","1","1",1)</f>
        <v>0.35403989113791812</v>
      </c>
      <c r="BP159">
        <f>[1]!mi("000300.SH",A159,12,"1","1",1)</f>
        <v>-19.237800000000334</v>
      </c>
      <c r="BQ159">
        <f>[1]!s_techind_rc("000300.SH",A159,50,1)</f>
        <v>102.64850572417805</v>
      </c>
      <c r="BR159">
        <f>[1]!srmi("000300.SH",A159,9,"1",1)</f>
        <v>1.1303681509349232E-2</v>
      </c>
      <c r="BS159">
        <f>[1]!pwmi("000300.SH",A159,7,"1","1",1)</f>
        <v>1</v>
      </c>
      <c r="BT159">
        <f>[1]!prdstrong("000300.SH",A159,20,"1","1",1)</f>
        <v>0.2</v>
      </c>
      <c r="BU159">
        <f>[1]!prdweak("000300.SH",A159,20,"1","1",1)</f>
        <v>0.1</v>
      </c>
      <c r="BV159">
        <f>[1]!bottom("000300.SH",A159,125,"5","20","1","1",1)</f>
        <v>1.2811447811447809</v>
      </c>
      <c r="BW159">
        <f>[1]!atr("000300.SH",A159,14,"1","3",3)</f>
        <v>131.49420000000009</v>
      </c>
      <c r="BX159">
        <f>[1]!std("000300.SH",A159,26,"1",1)</f>
        <v>0.85786455653836069</v>
      </c>
      <c r="BY159">
        <f>[1]!vhf("000300.SH",A159,28,"1",1)</f>
        <v>0.29890222549636247</v>
      </c>
      <c r="BZ159">
        <f>[1]!volati("000300.SH",A159,10,"1",1)</f>
        <v>-9.9591494813924513</v>
      </c>
      <c r="CA159" s="2">
        <f>[1]!s_mq_close("000300.SH",A159,3)</f>
        <v>4030.8548999999998</v>
      </c>
    </row>
    <row r="160" spans="1:79" x14ac:dyDescent="0.25">
      <c r="A160" s="1">
        <v>43131</v>
      </c>
      <c r="B160">
        <f>[1]!s_mq_open("000300.SH",A160,1)</f>
        <v>4045.2085999999999</v>
      </c>
      <c r="C160">
        <f>[1]!s_mq_close("000300.SH",A160,1)</f>
        <v>4275.8986000000004</v>
      </c>
      <c r="D160">
        <f>[1]!s_mq_high("000300.SH",A160,1)</f>
        <v>4403.3374999999996</v>
      </c>
      <c r="E160">
        <f>[1]!s_mq_low("000300.SH",A160,1)</f>
        <v>4045.2085999999999</v>
      </c>
      <c r="F160">
        <f t="shared" si="12"/>
        <v>1.0885316272688632</v>
      </c>
      <c r="G160">
        <f t="shared" si="13"/>
        <v>1</v>
      </c>
      <c r="H160">
        <f t="shared" si="14"/>
        <v>1.0570279614257718</v>
      </c>
      <c r="I160">
        <f t="shared" si="14"/>
        <v>1.0298040042390153</v>
      </c>
      <c r="J160">
        <f t="shared" si="15"/>
        <v>0.94604876738657917</v>
      </c>
      <c r="K160">
        <f t="shared" si="16"/>
        <v>1.0885316272688632</v>
      </c>
      <c r="L160">
        <f>[1]!s_mq_volume("000300.SH",A160,1)</f>
        <v>365182269000</v>
      </c>
      <c r="M160">
        <f>[1]!s_mq_amount("000300.SH",A160,1)</f>
        <v>4793170561574</v>
      </c>
      <c r="N160">
        <f>[1]!s_mq_pctchange("000016.SH",A160)</f>
        <v>8.9635556645676786</v>
      </c>
      <c r="O160">
        <f>[1]!s_mq_pctchange("000906.SH",A160)</f>
        <v>4.226274571733879</v>
      </c>
      <c r="P160">
        <f>[1]!s_mq_pctchange("000905.SH",A160)</f>
        <v>-0.98354124923147879</v>
      </c>
      <c r="Q160">
        <f>[1]!s_val_pe_ttm("000300.SH",A160)</f>
        <v>15.437399864196777</v>
      </c>
      <c r="R160">
        <f>[1]!s_val_pb_lf("000300.SH",A160)</f>
        <v>1.7963999509811401</v>
      </c>
      <c r="S160">
        <v>51.3</v>
      </c>
      <c r="T160">
        <v>15.434500999999999</v>
      </c>
      <c r="U160">
        <v>38.635399999999997</v>
      </c>
      <c r="V160">
        <v>4.3</v>
      </c>
      <c r="W160">
        <f>[1]!dmi("000300.SH",A160,14,6,1,3,2)</f>
        <v>36.214406488363068</v>
      </c>
      <c r="X160">
        <f>[1]!expma("000300.SH",A160,12,3,2)</f>
        <v>4152.526646477555</v>
      </c>
      <c r="Y160">
        <f>[1]!ma("000300.SH",A160,5,3,1)</f>
        <v>4316.0795600000001</v>
      </c>
      <c r="Z160">
        <f>[1]!macd("000300.SH",A160,26,12,9,1,3,1)</f>
        <v>59.156182771935164</v>
      </c>
      <c r="AA160">
        <f>[1]!bbi("000300.SH",A160,3,"6","12","24","1",1)</f>
        <v>4286.8872083333335</v>
      </c>
      <c r="AB160">
        <f>[1]!dma("000300.SH",A160,"10","50",10,"1","1",1)</f>
        <v>193.99342800000159</v>
      </c>
      <c r="AC160">
        <f>[1]!mtm("000300.SH",A160,"6",6,"1","1",3)</f>
        <v>538.02540000000045</v>
      </c>
      <c r="AD160">
        <f>[1]!priceosc("000300.SH",A160,"26","12","1",1)</f>
        <v>2.3225828936012083</v>
      </c>
      <c r="AE160">
        <f>[1]!sar("000300.SH",A160,4,"2","20","1",1)</f>
        <v>4395.0353020799994</v>
      </c>
      <c r="AF160">
        <f>[1]!trix("000300.SH",A160,12,"20","1","1",1)</f>
        <v>0.27114109894104027</v>
      </c>
      <c r="AG160">
        <f>[1]!s_techind_b3612("000300.SH",A160,1,1)</f>
        <v>-50.374249999999847</v>
      </c>
      <c r="AH160">
        <f>[1]!bias("000300.SH",A160,12,1,1)</f>
        <v>-0.85427376268919009</v>
      </c>
      <c r="AI160">
        <f>[1]!kdj("000300.SH",A160,9,3,3,1,1,1)</f>
        <v>42.42531683556232</v>
      </c>
      <c r="AJ160">
        <f>[1]!slowkd("000300.SH",A160,9,"3","3","5","1","1",1)</f>
        <v>46.723142426452569</v>
      </c>
      <c r="AK160">
        <f>[1]!rsi("000300.SH",A160,6,1,1)</f>
        <v>43.584789091638825</v>
      </c>
      <c r="AL160">
        <f>[1]!cci("000300.SH",A160,14,"1",1)</f>
        <v>-45.483329037358558</v>
      </c>
      <c r="AM160">
        <f>[1]!dpo("000300.SH",A160,20,"6","1","1",1)</f>
        <v>-41.776090909090271</v>
      </c>
      <c r="AN160">
        <f>[1]!roc("000300.SH",A160,"12",6,"1","1",1)</f>
        <v>1.1989687779340747</v>
      </c>
      <c r="AO160">
        <f>[1]!vrsi("000300.SH",A160,6,1)</f>
        <v>28.645165709184528</v>
      </c>
      <c r="AP160">
        <f>[1]!si("000300.SH",A160,"1",1)</f>
        <v>116.91824258334682</v>
      </c>
      <c r="AQ160">
        <f>[1]!srdm("000300.SH",A160,30,"1","1",1)</f>
        <v>-0.12352924348911229</v>
      </c>
      <c r="AR160">
        <f>[1]!vroc("000300.SH",A160,12,1)</f>
        <v>-15.036012642528739</v>
      </c>
      <c r="AS160">
        <f>[1]!wr("000300.SH",A160,14,"1",1)</f>
        <v>62.374530376031665</v>
      </c>
      <c r="AT160">
        <f>[1]!arbr("000300.SH",A160,26,"1","1",1)</f>
        <v>318.16668618646571</v>
      </c>
      <c r="AU160">
        <f>[1]!cr("000300.SH",A160,26,"1",1)</f>
        <v>181.06498666829049</v>
      </c>
      <c r="AV160">
        <f>[1]!psy("000300.SH",A160,12,"6","1","1",1)</f>
        <v>66.666666666666657</v>
      </c>
      <c r="AW160">
        <f>[1]!vr("000300.SH",A160,26,1)</f>
        <v>2.9936946115837366</v>
      </c>
      <c r="AX160">
        <f>[1]!wad("000300.SH",A160,30,"1","1",1)</f>
        <v>14418.729199999998</v>
      </c>
      <c r="AY160">
        <f>[1]!mfi("000300.SH",A160,14,"1",1)</f>
        <v>54.487070988921936</v>
      </c>
      <c r="AZ160">
        <f>[1]!obv("000300.SH",A160,"1","1",1)</f>
        <v>41222130784.760002</v>
      </c>
      <c r="BA160">
        <f>[1]!pvt("000300.SH",A160,"1",1)</f>
        <v>43202003912.585518</v>
      </c>
      <c r="BB160">
        <f>[1]!sobv("000300.SH",A160,1)</f>
        <v>4039512539594</v>
      </c>
      <c r="BC160">
        <f>[1]!wvad("000300.SH",A160,24,"6","1","1",1)</f>
        <v>1203336266.2934082</v>
      </c>
      <c r="BD160">
        <f>[1]!bbiboll("000300.SH",A160,10,"3","1","1",1)</f>
        <v>4286.8872083333335</v>
      </c>
      <c r="BE160">
        <f>[1]!boll("000300.SH",A160,26,"2",1,1,1)</f>
        <v>4212.5742269230768</v>
      </c>
      <c r="BF160">
        <f>[1]!cdp("000300.SH",A160,"1","1",1)</f>
        <v>4268.0715749999999</v>
      </c>
      <c r="BG160">
        <f>[1]!env("000300.SH",A160,"14","1","1",1)</f>
        <v>4558.2373567142868</v>
      </c>
      <c r="BH160">
        <f>[1]!mike("000300.SH",A160,12,"1","1",1)</f>
        <v>4317.8917666666684</v>
      </c>
      <c r="BI160">
        <f>[1]!volumeratio("000300.SH",A160,5,1)</f>
        <v>0.78699904838313584</v>
      </c>
      <c r="BJ160">
        <f>[1]!vma("000300.SH",A160,5,1)</f>
        <v>169589487</v>
      </c>
      <c r="BK160">
        <f>[1]!vmacd("000300.SH",A160,"12","26",9,"1",1)</f>
        <v>12227805.674192218</v>
      </c>
      <c r="BL160">
        <f>[1]!vosc("000300.SH",A160,"12","26",1)</f>
        <v>14.947605514610036</v>
      </c>
      <c r="BM160">
        <f>[1]!tapi("000300.SH",A160,6,"1",1)</f>
        <v>55849210.716318682</v>
      </c>
      <c r="BN160">
        <f>[1]!vstd("000300.SH",A160,10,1)</f>
        <v>26278031.233235128</v>
      </c>
      <c r="BO160">
        <f>[1]!adtm("000300.SH",A160,23,"8","1","1",1)</f>
        <v>0.82097901590517786</v>
      </c>
      <c r="BP160">
        <f>[1]!mi("000300.SH",A160,12,"1","1",1)</f>
        <v>50.659300000000258</v>
      </c>
      <c r="BQ160">
        <f>[1]!s_techind_rc("000300.SH",A160,50,1)</f>
        <v>101.37982974850166</v>
      </c>
      <c r="BR160">
        <f>[1]!srmi("000300.SH",A160,9,"1",1)</f>
        <v>1.0481539482719434E-3</v>
      </c>
      <c r="BS160">
        <f>[1]!pwmi("000300.SH",A160,7,"1","1",1)</f>
        <v>1</v>
      </c>
      <c r="BT160">
        <f>[1]!prdstrong("000300.SH",A160,20,"1","1",1)</f>
        <v>0</v>
      </c>
      <c r="BU160">
        <f>[1]!prdweak("000300.SH",A160,20,"1","1",1)</f>
        <v>6.25E-2</v>
      </c>
      <c r="BV160">
        <f>[1]!bottom("000300.SH",A160,125,"5","20","1","1",1)</f>
        <v>1.5518707482993199</v>
      </c>
      <c r="BW160">
        <f>[1]!atr("000300.SH",A160,14,"1","3",3)</f>
        <v>372.48259999999982</v>
      </c>
      <c r="BX160">
        <f>[1]!std("000300.SH",A160,26,"1",1)</f>
        <v>0.75491706460817598</v>
      </c>
      <c r="BY160">
        <f>[1]!vhf("000300.SH",A160,28,"1",1)</f>
        <v>0.56098824982885787</v>
      </c>
      <c r="BZ160">
        <f>[1]!volati("000300.SH",A160,10,"1",1)</f>
        <v>38.476247673415436</v>
      </c>
      <c r="CA160" s="2">
        <f>[1]!s_mq_close("000300.SH",A160,3)</f>
        <v>4275.8986000000004</v>
      </c>
    </row>
    <row r="161" spans="1:79" x14ac:dyDescent="0.25">
      <c r="A161" s="1">
        <v>43159</v>
      </c>
      <c r="B161">
        <f>[1]!s_mq_open("000300.SH",A161,1)</f>
        <v>4276.3424999999997</v>
      </c>
      <c r="C161">
        <f>[1]!s_mq_close("000300.SH",A161,1)</f>
        <v>4023.6415000000002</v>
      </c>
      <c r="D161">
        <f>[1]!s_mq_high("000300.SH",A161,1)</f>
        <v>4287.3887999999997</v>
      </c>
      <c r="E161">
        <f>[1]!s_mq_low("000300.SH",A161,1)</f>
        <v>3759.1462999999999</v>
      </c>
      <c r="F161">
        <f t="shared" si="12"/>
        <v>1.0025831186346743</v>
      </c>
      <c r="G161">
        <f t="shared" si="13"/>
        <v>0.87905641327840323</v>
      </c>
      <c r="H161">
        <f t="shared" si="14"/>
        <v>0.94090721217956708</v>
      </c>
      <c r="I161">
        <f t="shared" si="14"/>
        <v>1.065549403444616</v>
      </c>
      <c r="J161">
        <f t="shared" si="15"/>
        <v>0.93426472015461604</v>
      </c>
      <c r="K161">
        <f t="shared" si="16"/>
        <v>1.1405219318013773</v>
      </c>
      <c r="L161">
        <f>[1]!s_mq_volume("000300.SH",A161,1)</f>
        <v>215933455700</v>
      </c>
      <c r="M161">
        <f>[1]!s_mq_amount("000300.SH",A161,1)</f>
        <v>2789688721730</v>
      </c>
      <c r="N161">
        <f>[1]!s_mq_pctchange("000016.SH",A161)</f>
        <v>-7.6412978288763593</v>
      </c>
      <c r="O161">
        <f>[1]!s_mq_pctchange("000906.SH",A161)</f>
        <v>-5.09579076371881</v>
      </c>
      <c r="P161">
        <f>[1]!s_mq_pctchange("000905.SH",A161)</f>
        <v>-2.6766063135022167</v>
      </c>
      <c r="Q161">
        <f>[1]!s_val_pe_ttm("000300.SH",A161)</f>
        <v>14.326299667358398</v>
      </c>
      <c r="R161">
        <f>[1]!s_val_pb_lf("000300.SH",A161)</f>
        <v>1.6730999946594238</v>
      </c>
      <c r="S161">
        <v>50.3</v>
      </c>
      <c r="T161">
        <v>-2.1198830000000002</v>
      </c>
      <c r="U161">
        <v>24.427299999999999</v>
      </c>
      <c r="V161">
        <v>3.7</v>
      </c>
      <c r="W161">
        <f>[1]!dmi("000300.SH",A161,14,6,1,3,2)</f>
        <v>23.547898568120996</v>
      </c>
      <c r="X161">
        <f>[1]!expma("000300.SH",A161,12,3,2)</f>
        <v>4072.2208598627299</v>
      </c>
      <c r="Y161">
        <f>[1]!ma("000300.SH",A161,5,3,1)</f>
        <v>4064.9725600000006</v>
      </c>
      <c r="Z161">
        <f>[1]!macd("000300.SH",A161,26,12,9,1,3,1)</f>
        <v>-45.670835412960969</v>
      </c>
      <c r="AA161">
        <f>[1]!bbi("000300.SH",A161,3,"6","12","24","1",1)</f>
        <v>4073.4449927083333</v>
      </c>
      <c r="AB161">
        <f>[1]!dma("000300.SH",A161,"10","50",10,"1","1",1)</f>
        <v>-138.17485600000055</v>
      </c>
      <c r="AC161">
        <f>[1]!mtm("000300.SH",A161,"6",6,"1","1",3)</f>
        <v>201.54870000000028</v>
      </c>
      <c r="AD161">
        <f>[1]!priceosc("000300.SH",A161,"26","12","1",1)</f>
        <v>-3.9167155453462743</v>
      </c>
      <c r="AE161">
        <f>[1]!sar("000300.SH",A161,4,"2","20","1",1)</f>
        <v>3876.0703321710716</v>
      </c>
      <c r="AF161">
        <f>[1]!trix("000300.SH",A161,12,"20","1","1",1)</f>
        <v>-0.23809256459122194</v>
      </c>
      <c r="AG161">
        <f>[1]!s_techind_b3612("000300.SH",A161,1,1)</f>
        <v>18.376199999999244</v>
      </c>
      <c r="AH161">
        <f>[1]!bias("000300.SH",A161,12,1,1)</f>
        <v>0.23677588365980567</v>
      </c>
      <c r="AI161">
        <f>[1]!kdj("000300.SH",A161,9,3,3,1,1,1)</f>
        <v>67.991382688824146</v>
      </c>
      <c r="AJ161">
        <f>[1]!slowkd("000300.SH",A161,9,"3","3","5","1","1",1)</f>
        <v>74.013559158613063</v>
      </c>
      <c r="AK161">
        <f>[1]!rsi("000300.SH",A161,6,1,1)</f>
        <v>43.577513471360518</v>
      </c>
      <c r="AL161">
        <f>[1]!cci("000300.SH",A161,14,"1",1)</f>
        <v>-19.661040299215333</v>
      </c>
      <c r="AM161">
        <f>[1]!dpo("000300.SH",A161,20,"6","1","1",1)</f>
        <v>21.754381818182537</v>
      </c>
      <c r="AN161">
        <f>[1]!roc("000300.SH",A161,"12",6,"1","1",1)</f>
        <v>-5.8609340101218681</v>
      </c>
      <c r="AO161">
        <f>[1]!vrsi("000300.SH",A161,6,1)</f>
        <v>48.922506896869137</v>
      </c>
      <c r="AP161">
        <f>[1]!si("000300.SH",A161,"1",1)</f>
        <v>-1168.891940878229</v>
      </c>
      <c r="AQ161">
        <f>[1]!srdm("000300.SH",A161,30,"1","1",1)</f>
        <v>-0.27893422815742969</v>
      </c>
      <c r="AR161">
        <f>[1]!vroc("000300.SH",A161,12,1)</f>
        <v>-32.231122037183788</v>
      </c>
      <c r="AS161">
        <f>[1]!wr("000300.SH",A161,14,"1",1)</f>
        <v>48.641718710345799</v>
      </c>
      <c r="AT161">
        <f>[1]!arbr("000300.SH",A161,26,"1","1",1)</f>
        <v>174.34972474899664</v>
      </c>
      <c r="AU161">
        <f>[1]!cr("000300.SH",A161,26,"1",1)</f>
        <v>60.036860479813555</v>
      </c>
      <c r="AV161">
        <f>[1]!psy("000300.SH",A161,12,"6","1","1",1)</f>
        <v>58.333333333333336</v>
      </c>
      <c r="AW161">
        <f>[1]!vr("000300.SH",A161,26,1)</f>
        <v>1.2830320020238857</v>
      </c>
      <c r="AX161">
        <f>[1]!wad("000300.SH",A161,30,"1","1",1)</f>
        <v>14267.584799999999</v>
      </c>
      <c r="AY161">
        <f>[1]!mfi("000300.SH",A161,14,"1",1)</f>
        <v>42.106129233875137</v>
      </c>
      <c r="AZ161">
        <f>[1]!obv("000300.SH",A161,"1","1",1)</f>
        <v>40963587835.760002</v>
      </c>
      <c r="BA161">
        <f>[1]!pvt("000300.SH",A161,"1",1)</f>
        <v>41517701701.140503</v>
      </c>
      <c r="BB161">
        <f>[1]!sobv("000300.SH",A161,1)</f>
        <v>4035526963294</v>
      </c>
      <c r="BC161">
        <f>[1]!wvad("000300.SH",A161,24,"6","1","1",1)</f>
        <v>243123899.25211406</v>
      </c>
      <c r="BD161">
        <f>[1]!bbiboll("000300.SH",A161,10,"3","1","1",1)</f>
        <v>4073.4449927083333</v>
      </c>
      <c r="BE161">
        <f>[1]!boll("000300.SH",A161,26,"2",1,1,1)</f>
        <v>4171.359319230769</v>
      </c>
      <c r="BF161">
        <f>[1]!cdp("000300.SH",A161,"1","1",1)</f>
        <v>4072.6594500000001</v>
      </c>
      <c r="BG161">
        <f>[1]!env("000300.SH",A161,"14","1","1",1)</f>
        <v>4294.1374481428566</v>
      </c>
      <c r="BH161">
        <f>[1]!mike("000300.SH",A161,12,"1","1",1)</f>
        <v>4285.5604999999996</v>
      </c>
      <c r="BI161">
        <f>[1]!volumeratio("000300.SH",A161,5,1)</f>
        <v>1.0121274299835863</v>
      </c>
      <c r="BJ161">
        <f>[1]!vma("000300.SH",A161,5,1)</f>
        <v>115685876.2</v>
      </c>
      <c r="BK161">
        <f>[1]!vmacd("000300.SH",A161,"12","26",9,"1",1)</f>
        <v>-12089409.153577823</v>
      </c>
      <c r="BL161">
        <f>[1]!vosc("000300.SH",A161,"12","26",1)</f>
        <v>-16.624711099307586</v>
      </c>
      <c r="BM161">
        <f>[1]!tapi("000300.SH",A161,6,"1",1)</f>
        <v>46785768.845753588</v>
      </c>
      <c r="BN161">
        <f>[1]!vstd("000300.SH",A161,10,1)</f>
        <v>37059296.287596337</v>
      </c>
      <c r="BO161">
        <f>[1]!adtm("000300.SH",A161,23,"8","1","1",1)</f>
        <v>0.19918992139301175</v>
      </c>
      <c r="BP161">
        <f>[1]!mi("000300.SH",A161,12,"1","1",1)</f>
        <v>-250.50489999999945</v>
      </c>
      <c r="BQ161">
        <f>[1]!s_techind_rc("000300.SH",A161,50,1)</f>
        <v>100.18986974729162</v>
      </c>
      <c r="BR161">
        <f>[1]!srmi("000300.SH",A161,9,"1",1)</f>
        <v>2.8815439944140657E-3</v>
      </c>
      <c r="BS161">
        <f>[1]!pwmi("000300.SH",A161,7,"1","1",1)</f>
        <v>0.8571428571428571</v>
      </c>
      <c r="BT161">
        <f>[1]!prdstrong("000300.SH",A161,20,"1","1",1)</f>
        <v>0.1</v>
      </c>
      <c r="BU161">
        <f>[1]!prdweak("000300.SH",A161,20,"1","1",1)</f>
        <v>0</v>
      </c>
      <c r="BV161">
        <f>[1]!bottom("000300.SH",A161,125,"5","20","1","1",1)</f>
        <v>1.5727040816326532</v>
      </c>
      <c r="BW161">
        <f>[1]!atr("000300.SH",A161,14,"1","3",3)</f>
        <v>528.24249999999984</v>
      </c>
      <c r="BX161">
        <f>[1]!std("000300.SH",A161,26,"1",1)</f>
        <v>1.4692464835357586</v>
      </c>
      <c r="BY161">
        <f>[1]!vhf("000300.SH",A161,28,"1",1)</f>
        <v>0.44439756916335738</v>
      </c>
      <c r="BZ161">
        <f>[1]!volati("000300.SH",A161,10,"1",1)</f>
        <v>-19.411182385499917</v>
      </c>
      <c r="CA161" s="2">
        <f>[1]!s_mq_close("000300.SH",A161,3)</f>
        <v>4023.6415000000002</v>
      </c>
    </row>
    <row r="162" spans="1:79" x14ac:dyDescent="0.25">
      <c r="A162" s="1">
        <v>43190</v>
      </c>
      <c r="B162">
        <f>[1]!s_mq_open("000300.SH",A162,1)</f>
        <v>3994.8685999999998</v>
      </c>
      <c r="C162">
        <f>[1]!s_mq_close("000300.SH",A162,1)</f>
        <v>3898.4976999999999</v>
      </c>
      <c r="D162">
        <f>[1]!s_mq_high("000300.SH",A162,1)</f>
        <v>4139.5258999999996</v>
      </c>
      <c r="E162">
        <f>[1]!s_mq_low("000300.SH",A162,1)</f>
        <v>3794.2617</v>
      </c>
      <c r="F162">
        <f t="shared" si="12"/>
        <v>1.0362107779965528</v>
      </c>
      <c r="G162">
        <f t="shared" si="13"/>
        <v>0.94978385521866737</v>
      </c>
      <c r="H162">
        <f t="shared" si="14"/>
        <v>0.97587632794730728</v>
      </c>
      <c r="I162">
        <f t="shared" si="14"/>
        <v>1.0618259182248586</v>
      </c>
      <c r="J162">
        <f t="shared" si="15"/>
        <v>0.97326252109883249</v>
      </c>
      <c r="K162">
        <f t="shared" si="16"/>
        <v>1.0909964117656934</v>
      </c>
      <c r="L162">
        <f>[1]!s_mq_volume("000300.SH",A162,1)</f>
        <v>234300325100</v>
      </c>
      <c r="M162">
        <f>[1]!s_mq_amount("000300.SH",A162,1)</f>
        <v>3182586640948</v>
      </c>
      <c r="N162">
        <f>[1]!s_mq_pctchange("000016.SH",A162)</f>
        <v>-5.4370172634788716</v>
      </c>
      <c r="O162">
        <f>[1]!s_mq_pctchange("000906.SH",A162)</f>
        <v>-1.9276033808073745</v>
      </c>
      <c r="P162">
        <f>[1]!s_mq_pctchange("000905.SH",A162)</f>
        <v>1.5117211630039318</v>
      </c>
      <c r="Q162">
        <f>[1]!s_val_pe_ttm("000300.SH",A162)</f>
        <v>13.50100040435791</v>
      </c>
      <c r="R162">
        <f>[1]!s_val_pb_lf("000300.SH",A162)</f>
        <v>1.5879000425338745</v>
      </c>
      <c r="S162">
        <v>51.5</v>
      </c>
      <c r="T162">
        <v>6</v>
      </c>
      <c r="U162">
        <v>39.1601</v>
      </c>
      <c r="V162">
        <v>3.1</v>
      </c>
      <c r="W162">
        <f>[1]!dmi("000300.SH",A162,14,6,1,3,2)</f>
        <v>21.235241953488583</v>
      </c>
      <c r="X162">
        <f>[1]!expma("000300.SH",A162,12,3,2)</f>
        <v>4024.8263560090095</v>
      </c>
      <c r="Y162">
        <f>[1]!ma("000300.SH",A162,5,3,1)</f>
        <v>3885.6849799999995</v>
      </c>
      <c r="Z162">
        <f>[1]!macd("000300.SH",A162,26,12,9,1,3,1)</f>
        <v>-55.095333622196904</v>
      </c>
      <c r="AA162">
        <f>[1]!bbi("000300.SH",A162,3,"6","12","24","1",1)</f>
        <v>3940.8505260416664</v>
      </c>
      <c r="AB162">
        <f>[1]!dma("000300.SH",A162,"10","50",10,"1","1",1)</f>
        <v>-149.80771200000027</v>
      </c>
      <c r="AC162">
        <f>[1]!mtm("000300.SH",A162,"6",6,"1","1",3)</f>
        <v>61.996399999999994</v>
      </c>
      <c r="AD162">
        <f>[1]!priceosc("000300.SH",A162,"26","12","1",1)</f>
        <v>-1.2237029708754055</v>
      </c>
      <c r="AE162">
        <f>[1]!sar("000300.SH",A162,4,"2","20","1",1)</f>
        <v>4031.2027606019042</v>
      </c>
      <c r="AF162">
        <f>[1]!trix("000300.SH",A162,12,"20","1","1",1)</f>
        <v>-0.16957032668601019</v>
      </c>
      <c r="AG162">
        <f>[1]!s_techind_b3612("000300.SH",A162,1,1)</f>
        <v>-10.472399999999652</v>
      </c>
      <c r="AH162">
        <f>[1]!bias("000300.SH",A162,12,1,1)</f>
        <v>-1.9642462502418019</v>
      </c>
      <c r="AI162">
        <f>[1]!kdj("000300.SH",A162,9,3,3,1,1,1)</f>
        <v>26.662061867199714</v>
      </c>
      <c r="AJ162">
        <f>[1]!slowkd("000300.SH",A162,9,"3","3","5","1","1",1)</f>
        <v>20.802658228771104</v>
      </c>
      <c r="AK162">
        <f>[1]!rsi("000300.SH",A162,6,1,1)</f>
        <v>37.14009084098852</v>
      </c>
      <c r="AL162">
        <f>[1]!cci("000300.SH",A162,14,"1",1)</f>
        <v>-66.463964485011388</v>
      </c>
      <c r="AM162">
        <f>[1]!dpo("000300.SH",A162,20,"6","1","1",1)</f>
        <v>0</v>
      </c>
      <c r="AN162">
        <f>[1]!roc("000300.SH",A162,"12",6,"1","1",1)</f>
        <v>-4.2924675635725151</v>
      </c>
      <c r="AO162">
        <f>[1]!vrsi("000300.SH",A162,6,1)</f>
        <v>22.805769954482013</v>
      </c>
      <c r="AP162">
        <f>[1]!si("000300.SH",A162,"1",1)</f>
        <v>120.43486096241276</v>
      </c>
      <c r="AQ162">
        <f>[1]!srdm("000300.SH",A162,30,"1","1",1)</f>
        <v>-0.53954115518218226</v>
      </c>
      <c r="AR162">
        <f>[1]!vroc("000300.SH",A162,12,1)</f>
        <v>0</v>
      </c>
      <c r="AS162">
        <f>[1]!wr("000300.SH",A162,14,"1",1)</f>
        <v>68.979338208422618</v>
      </c>
      <c r="AT162">
        <f>[1]!arbr("000300.SH",A162,26,"1","1",1)</f>
        <v>172.22999797211483</v>
      </c>
      <c r="AU162">
        <f>[1]!cr("000300.SH",A162,26,"1",1)</f>
        <v>60.231425017841765</v>
      </c>
      <c r="AV162">
        <f>[1]!psy("000300.SH",A162,12,"6","1","1",1)</f>
        <v>50</v>
      </c>
      <c r="AW162">
        <f>[1]!vr("000300.SH",A162,26,1)</f>
        <v>1.4286778497100534</v>
      </c>
      <c r="AX162">
        <f>[1]!wad("000300.SH",A162,30,"1","1",1)</f>
        <v>14278.429400000001</v>
      </c>
      <c r="AY162">
        <f>[1]!mfi("000300.SH",A162,14,"1",1)</f>
        <v>26.721527340772212</v>
      </c>
      <c r="AZ162">
        <f>[1]!obv("000300.SH",A162,"1","1",1)</f>
        <v>41142165716.760002</v>
      </c>
      <c r="BA162">
        <f>[1]!pvt("000300.SH",A162,"1",1)</f>
        <v>41075859549.744629</v>
      </c>
      <c r="BB162">
        <f>[1]!sobv("000300.SH",A162,1)</f>
        <v>4063149667194</v>
      </c>
      <c r="BC162">
        <f>[1]!wvad("000300.SH",A162,24,"6","1","1",1)</f>
        <v>77706805.050216183</v>
      </c>
      <c r="BD162">
        <f>[1]!bbiboll("000300.SH",A162,10,"3","1","1",1)</f>
        <v>3940.8505260416664</v>
      </c>
      <c r="BE162">
        <f>[1]!boll("000300.SH",A162,26,"2",1,1,1)</f>
        <v>4025.2699461538459</v>
      </c>
      <c r="BF162">
        <f>[1]!cdp("000300.SH",A162,"1","1",1)</f>
        <v>3874.0797750000002</v>
      </c>
      <c r="BG162">
        <f>[1]!env("000300.SH",A162,"14","1","1",1)</f>
        <v>4231.2091852857147</v>
      </c>
      <c r="BH162">
        <f>[1]!mike("000300.SH",A162,12,"1","1",1)</f>
        <v>4001.1101666666655</v>
      </c>
      <c r="BI162">
        <f>[1]!volumeratio("000300.SH",A162,5,1)</f>
        <v>0</v>
      </c>
      <c r="BJ162">
        <f>[1]!vma("000300.SH",A162,5,1)</f>
        <v>108895216.59999999</v>
      </c>
      <c r="BK162">
        <f>[1]!vmacd("000300.SH",A162,"12","26",9,"1",1)</f>
        <v>-4897504.8123813821</v>
      </c>
      <c r="BL162">
        <f>[1]!vosc("000300.SH",A162,"12","26",1)</f>
        <v>-4.2594260977174674</v>
      </c>
      <c r="BM162">
        <f>[1]!tapi("000300.SH",A162,6,"1",1)</f>
        <v>43535431.372232214</v>
      </c>
      <c r="BN162">
        <f>[1]!vstd("000300.SH",A162,10,1)</f>
        <v>28711881.690492462</v>
      </c>
      <c r="BO162">
        <f>[1]!adtm("000300.SH",A162,23,"8","1","1",1)</f>
        <v>9.9052805453486589E-2</v>
      </c>
      <c r="BP162">
        <f>[1]!mi("000300.SH",A162,12,"1","1",1)</f>
        <v>-174.84700000000021</v>
      </c>
      <c r="BQ162">
        <f>[1]!s_techind_rc("000300.SH",A162,50,1)</f>
        <v>92.272113071689205</v>
      </c>
      <c r="BR162">
        <f>[1]!srmi("000300.SH",A162,9,"1",1)</f>
        <v>-4.3136844962232163E-2</v>
      </c>
      <c r="BS162">
        <f>[1]!pwmi("000300.SH",A162,7,"1","1",1)</f>
        <v>0.7142857142857143</v>
      </c>
      <c r="BT162">
        <f>[1]!prdstrong("000300.SH",A162,20,"1","1",1)</f>
        <v>0.125</v>
      </c>
      <c r="BU162">
        <f>[1]!prdweak("000300.SH",A162,20,"1","1",1)</f>
        <v>0.25</v>
      </c>
      <c r="BV162">
        <f>[1]!bottom("000300.SH",A162,125,"5","20","1","1",1)</f>
        <v>1.510204081632653</v>
      </c>
      <c r="BW162">
        <f>[1]!atr("000300.SH",A162,14,"1","3",3)</f>
        <v>345.26419999999962</v>
      </c>
      <c r="BX162">
        <f>[1]!std("000300.SH",A162,26,"1",1)</f>
        <v>1.0347747063914021</v>
      </c>
      <c r="BY162">
        <f>[1]!vhf("000300.SH",A162,28,"1",1)</f>
        <v>0.28428419570317415</v>
      </c>
      <c r="BZ162">
        <f>[1]!volati("000300.SH",A162,10,"1",1)</f>
        <v>42.35529796449913</v>
      </c>
      <c r="CA162" s="2">
        <f>[1]!s_mq_close("000300.SH",A162,3)</f>
        <v>3898.4976999999999</v>
      </c>
    </row>
    <row r="163" spans="1:79" x14ac:dyDescent="0.25">
      <c r="A163" s="1">
        <v>43220</v>
      </c>
      <c r="B163">
        <f>[1]!s_mq_open("000300.SH",A163,1)</f>
        <v>3897.0052000000001</v>
      </c>
      <c r="C163">
        <f>[1]!s_mq_close("000300.SH",A163,1)</f>
        <v>3756.8764999999999</v>
      </c>
      <c r="D163">
        <f>[1]!s_mq_high("000300.SH",A163,1)</f>
        <v>3958.7071000000001</v>
      </c>
      <c r="E163">
        <f>[1]!s_mq_low("000300.SH",A163,1)</f>
        <v>3708.1068</v>
      </c>
      <c r="F163">
        <f t="shared" si="12"/>
        <v>1.0158331582416158</v>
      </c>
      <c r="G163">
        <f t="shared" si="13"/>
        <v>0.95152729075136977</v>
      </c>
      <c r="H163">
        <f t="shared" si="14"/>
        <v>0.96404195200971243</v>
      </c>
      <c r="I163">
        <f t="shared" si="14"/>
        <v>1.0537229797146646</v>
      </c>
      <c r="J163">
        <f t="shared" si="15"/>
        <v>0.98701855118207904</v>
      </c>
      <c r="K163">
        <f t="shared" si="16"/>
        <v>1.0675817373976391</v>
      </c>
      <c r="L163">
        <f>[1]!s_mq_volume("000300.SH",A163,1)</f>
        <v>170583958800</v>
      </c>
      <c r="M163">
        <f>[1]!s_mq_amount("000300.SH",A163,1)</f>
        <v>2309428347695</v>
      </c>
      <c r="N163">
        <f>[1]!s_mq_pctchange("000016.SH",A163)</f>
        <v>-2.5204093965328078</v>
      </c>
      <c r="O163">
        <f>[1]!s_mq_pctchange("000906.SH",A163)</f>
        <v>-3.7697376957932516</v>
      </c>
      <c r="P163">
        <f>[1]!s_mq_pctchange("000905.SH",A163)</f>
        <v>-4.1498849451968356</v>
      </c>
      <c r="Q163">
        <f>[1]!s_val_pe_ttm("000300.SH",A163)</f>
        <v>12.721400260925293</v>
      </c>
      <c r="R163">
        <f>[1]!s_val_pb_lf("000300.SH",A163)</f>
        <v>1.5015000104904175</v>
      </c>
      <c r="S163">
        <v>51.4</v>
      </c>
      <c r="T163">
        <v>7</v>
      </c>
      <c r="U163">
        <v>42.351599999999998</v>
      </c>
      <c r="V163">
        <v>3.4</v>
      </c>
      <c r="W163">
        <f>[1]!dmi("000300.SH",A163,14,6,1,3,2)</f>
        <v>11.527605491316599</v>
      </c>
      <c r="X163">
        <f>[1]!expma("000300.SH",A163,12,3,2)</f>
        <v>3916.4706505209169</v>
      </c>
      <c r="Y163">
        <f>[1]!ma("000300.SH",A163,5,3,1)</f>
        <v>3790.1772800000008</v>
      </c>
      <c r="Z163">
        <f>[1]!macd("000300.SH",A163,26,12,9,1,3,1)</f>
        <v>-55.751024919376505</v>
      </c>
      <c r="AA163">
        <f>[1]!bbi("000300.SH",A163,3,"6","12","24","1",1)</f>
        <v>3802.9484927083331</v>
      </c>
      <c r="AB163">
        <f>[1]!dma("000300.SH",A163,"10","50",10,"1","1",1)</f>
        <v>-161.16313400000126</v>
      </c>
      <c r="AC163">
        <f>[1]!mtm("000300.SH",A163,"6",6,"1","1",3)</f>
        <v>-249.84140000000025</v>
      </c>
      <c r="AD163">
        <f>[1]!priceosc("000300.SH",A163,"26","12","1",1)</f>
        <v>-1.5353114883388683</v>
      </c>
      <c r="AE163">
        <f>[1]!sar("000300.SH",A163,4,"2","20","1",1)</f>
        <v>3714.6444000000001</v>
      </c>
      <c r="AF163">
        <f>[1]!trix("000300.SH",A163,12,"20","1","1",1)</f>
        <v>-0.22070448035281195</v>
      </c>
      <c r="AG163">
        <f>[1]!s_techind_b3612("000300.SH",A163,1,1)</f>
        <v>-4.9327499999999418</v>
      </c>
      <c r="AH163">
        <f>[1]!bias("000300.SH",A163,12,1,1)</f>
        <v>-1.1719969456399446</v>
      </c>
      <c r="AI163">
        <f>[1]!kdj("000300.SH",A163,9,3,3,1,1,1)</f>
        <v>36.701203955041471</v>
      </c>
      <c r="AJ163">
        <f>[1]!slowkd("000300.SH",A163,9,"3","3","5","1","1",1)</f>
        <v>44.042082829551667</v>
      </c>
      <c r="AK163">
        <f>[1]!rsi("000300.SH",A163,6,1,1)</f>
        <v>37.190127191582604</v>
      </c>
      <c r="AL163">
        <f>[1]!cci("000300.SH",A163,14,"1",1)</f>
        <v>-93.560153674085953</v>
      </c>
      <c r="AM163">
        <f>[1]!dpo("000300.SH",A163,20,"6","1","1",1)</f>
        <v>0</v>
      </c>
      <c r="AN163">
        <f>[1]!roc("000300.SH",A163,"12",6,"1","1",1)</f>
        <v>-4.6076962207003165</v>
      </c>
      <c r="AO163">
        <f>[1]!vrsi("000300.SH",A163,6,1)</f>
        <v>40.754066115720455</v>
      </c>
      <c r="AP163">
        <f>[1]!si("000300.SH",A163,"1",1)</f>
        <v>-701.55432197850814</v>
      </c>
      <c r="AQ163">
        <f>[1]!srdm("000300.SH",A163,30,"1","1",1)</f>
        <v>-0.47320631929432827</v>
      </c>
      <c r="AR163">
        <f>[1]!vroc("000300.SH",A163,12,1)</f>
        <v>0</v>
      </c>
      <c r="AS163">
        <f>[1]!wr("000300.SH",A163,14,"1",1)</f>
        <v>80.538850113108467</v>
      </c>
      <c r="AT163">
        <f>[1]!arbr("000300.SH",A163,26,"1","1",1)</f>
        <v>133.60168641102592</v>
      </c>
      <c r="AU163">
        <f>[1]!cr("000300.SH",A163,26,"1",1)</f>
        <v>45.926860199812964</v>
      </c>
      <c r="AV163">
        <f>[1]!psy("000300.SH",A163,12,"6","1","1",1)</f>
        <v>50</v>
      </c>
      <c r="AW163">
        <f>[1]!vr("000300.SH",A163,26,1)</f>
        <v>0.96983645775992067</v>
      </c>
      <c r="AX163">
        <f>[1]!wad("000300.SH",A163,30,"1","1",1)</f>
        <v>14108.051399999998</v>
      </c>
      <c r="AY163">
        <f>[1]!mfi("000300.SH",A163,14,"1",1)</f>
        <v>53.969050111703361</v>
      </c>
      <c r="AZ163">
        <f>[1]!obv("000300.SH",A163,"1","1",1)</f>
        <v>40872216230.760002</v>
      </c>
      <c r="BA163">
        <f>[1]!pvt("000300.SH",A163,"1",1)</f>
        <v>40851950393.703514</v>
      </c>
      <c r="BB163">
        <f>[1]!sobv("000300.SH",A163,1)</f>
        <v>4048396120794</v>
      </c>
      <c r="BC163">
        <f>[1]!wvad("000300.SH",A163,24,"6","1","1",1)</f>
        <v>-123581540.09811163</v>
      </c>
      <c r="BD163">
        <f>[1]!bbiboll("000300.SH",A163,10,"3","1","1",1)</f>
        <v>3802.9484927083331</v>
      </c>
      <c r="BE163">
        <f>[1]!boll("000300.SH",A163,26,"2",1,1,1)</f>
        <v>3859.7929115384609</v>
      </c>
      <c r="BF163">
        <f>[1]!cdp("000300.SH",A163,"1","1",1)</f>
        <v>3771.1465749999998</v>
      </c>
      <c r="BG163">
        <f>[1]!env("000300.SH",A163,"14","1","1",1)</f>
        <v>4049.4018467142855</v>
      </c>
      <c r="BH163">
        <f>[1]!mike("000300.SH",A163,12,"1","1",1)</f>
        <v>3790.8905333333328</v>
      </c>
      <c r="BI163">
        <f>[1]!volumeratio("000300.SH",A163,5,1)</f>
        <v>0</v>
      </c>
      <c r="BJ163">
        <f>[1]!vma("000300.SH",A163,5,1)</f>
        <v>91886159</v>
      </c>
      <c r="BK163">
        <f>[1]!vmacd("000300.SH",A163,"12","26",9,"1",1)</f>
        <v>-5050843.0198801802</v>
      </c>
      <c r="BL163">
        <f>[1]!vosc("000300.SH",A163,"12","26",1)</f>
        <v>-8.9647693489772244</v>
      </c>
      <c r="BM163">
        <f>[1]!tapi("000300.SH",A163,6,"1",1)</f>
        <v>46107381.288284756</v>
      </c>
      <c r="BN163">
        <f>[1]!vstd("000300.SH",A163,10,1)</f>
        <v>10392212.825474747</v>
      </c>
      <c r="BO163">
        <f>[1]!adtm("000300.SH",A163,23,"8","1","1",1)</f>
        <v>-0.19233666537503619</v>
      </c>
      <c r="BP163">
        <f>[1]!mi("000300.SH",A163,12,"1","1",1)</f>
        <v>-181.46690000000035</v>
      </c>
      <c r="BQ163">
        <f>[1]!s_techind_rc("000300.SH",A163,50,1)</f>
        <v>92.750996099935591</v>
      </c>
      <c r="BR163">
        <f>[1]!srmi("000300.SH",A163,9,"1",1)</f>
        <v>-1.3648823809099981E-2</v>
      </c>
      <c r="BS163">
        <f>[1]!pwmi("000300.SH",A163,7,"1","1",1)</f>
        <v>1</v>
      </c>
      <c r="BT163">
        <f>[1]!prdstrong("000300.SH",A163,20,"1","1",1)</f>
        <v>0</v>
      </c>
      <c r="BU163">
        <f>[1]!prdweak("000300.SH",A163,20,"1","1",1)</f>
        <v>0</v>
      </c>
      <c r="BV163">
        <f>[1]!bottom("000300.SH",A163,125,"5","20","1","1",1)</f>
        <v>1.3322851153039832</v>
      </c>
      <c r="BW163">
        <f>[1]!atr("000300.SH",A163,14,"1","3",3)</f>
        <v>250.60030000000006</v>
      </c>
      <c r="BX163">
        <f>[1]!std("000300.SH",A163,26,"1",1)</f>
        <v>1.1927664789505588</v>
      </c>
      <c r="BY163">
        <f>[1]!vhf("000300.SH",A163,28,"1",1)</f>
        <v>0.33383991550290543</v>
      </c>
      <c r="BZ163">
        <f>[1]!volati("000300.SH",A163,10,"1",1)</f>
        <v>16.97324348492451</v>
      </c>
      <c r="CA163" s="2">
        <f>[1]!s_mq_close("000300.SH",A163,3)</f>
        <v>3756.8764999999999</v>
      </c>
    </row>
    <row r="164" spans="1:79" x14ac:dyDescent="0.25">
      <c r="A164" s="1">
        <v>43251</v>
      </c>
      <c r="B164">
        <f>[1]!s_mq_open("000300.SH",A164,1)</f>
        <v>3769.9250999999999</v>
      </c>
      <c r="C164">
        <f>[1]!s_mq_close("000300.SH",A164,1)</f>
        <v>3802.3759</v>
      </c>
      <c r="D164">
        <f>[1]!s_mq_high("000300.SH",A164,1)</f>
        <v>3937.4607000000001</v>
      </c>
      <c r="E164">
        <f>[1]!s_mq_low("000300.SH",A164,1)</f>
        <v>3722.0718999999999</v>
      </c>
      <c r="F164">
        <f t="shared" si="12"/>
        <v>1.0444400341004123</v>
      </c>
      <c r="G164">
        <f t="shared" si="13"/>
        <v>0.98730659131662857</v>
      </c>
      <c r="H164">
        <f t="shared" ref="H164:I180" si="17">C164/B164</f>
        <v>1.0086078102718805</v>
      </c>
      <c r="I164">
        <f t="shared" si="17"/>
        <v>1.0355264191528251</v>
      </c>
      <c r="J164">
        <f t="shared" si="15"/>
        <v>0.97888057306485665</v>
      </c>
      <c r="K164">
        <f t="shared" si="16"/>
        <v>1.0578679847640773</v>
      </c>
      <c r="L164">
        <f>[1]!s_mq_volume("000300.SH",A164,1)</f>
        <v>172720666600</v>
      </c>
      <c r="M164">
        <f>[1]!s_mq_amount("000300.SH",A164,1)</f>
        <v>2412173919798</v>
      </c>
      <c r="N164">
        <f>[1]!s_mq_pctchange("000016.SH",A164)</f>
        <v>0.17893431259241588</v>
      </c>
      <c r="O164">
        <f>[1]!s_mq_pctchange("000906.SH",A164)</f>
        <v>0.41224485082886897</v>
      </c>
      <c r="P164">
        <f>[1]!s_mq_pctchange("000905.SH",A164)</f>
        <v>-1.8172547010709916</v>
      </c>
      <c r="Q164">
        <f>[1]!s_val_pe_ttm("000300.SH",A164)</f>
        <v>12.721199989318848</v>
      </c>
      <c r="R164">
        <f>[1]!s_val_pb_lf("000300.SH",A164)</f>
        <v>1.506100058555603</v>
      </c>
      <c r="S164">
        <v>51.9</v>
      </c>
      <c r="T164">
        <v>6.8</v>
      </c>
      <c r="U164">
        <v>44.020299999999999</v>
      </c>
      <c r="V164">
        <v>4.0999999999999996</v>
      </c>
      <c r="W164">
        <f>[1]!dmi("000300.SH",A164,14,6,1,3,2)</f>
        <v>12.600458510311022</v>
      </c>
      <c r="X164">
        <f>[1]!expma("000300.SH",A164,12,3,2)</f>
        <v>3869.1711618733561</v>
      </c>
      <c r="Y164">
        <f>[1]!ma("000300.SH",A164,5,3,1)</f>
        <v>3795.9031000000004</v>
      </c>
      <c r="Z164">
        <f>[1]!macd("000300.SH",A164,26,12,9,1,3,1)</f>
        <v>-19.156366734842777</v>
      </c>
      <c r="AA164">
        <f>[1]!bbi("000300.SH",A164,3,"6","12","24","1",1)</f>
        <v>3816.0264822916665</v>
      </c>
      <c r="AB164">
        <f>[1]!dma("000300.SH",A164,"10","50",10,"1","1",1)</f>
        <v>-24.223129999999401</v>
      </c>
      <c r="AC164">
        <f>[1]!mtm("000300.SH",A164,"6",6,"1","1",3)</f>
        <v>-203.72339999999986</v>
      </c>
      <c r="AD164">
        <f>[1]!priceosc("000300.SH",A164,"26","12","1",1)</f>
        <v>0.14062317363578922</v>
      </c>
      <c r="AE164">
        <f>[1]!sar("000300.SH",A164,4,"2","20","1",1)</f>
        <v>3886.1658113913154</v>
      </c>
      <c r="AF164">
        <f>[1]!trix("000300.SH",A164,12,"20","1","1",1)</f>
        <v>-1.6859042075835818E-2</v>
      </c>
      <c r="AG164">
        <f>[1]!s_techind_b3612("000300.SH",A164,1,1)</f>
        <v>-24.536216666666405</v>
      </c>
      <c r="AH164">
        <f>[1]!bias("000300.SH",A164,12,1,1)</f>
        <v>-1.1272532741197727</v>
      </c>
      <c r="AI164">
        <f>[1]!kdj("000300.SH",A164,9,3,3,1,1,1)</f>
        <v>21.02813774501222</v>
      </c>
      <c r="AJ164">
        <f>[1]!slowkd("000300.SH",A164,9,"3","3","5","1","1",1)</f>
        <v>11.89815376974876</v>
      </c>
      <c r="AK164">
        <f>[1]!rsi("000300.SH",A164,6,1,1)</f>
        <v>44.962804843421985</v>
      </c>
      <c r="AL164">
        <f>[1]!cci("000300.SH",A164,14,"1",1)</f>
        <v>-107.17233429242427</v>
      </c>
      <c r="AM164">
        <f>[1]!dpo("000300.SH",A164,20,"6","1","1",1)</f>
        <v>-39.067700000000059</v>
      </c>
      <c r="AN164">
        <f>[1]!roc("000300.SH",A164,"12",6,"1","1",1)</f>
        <v>-3.1019005006883713</v>
      </c>
      <c r="AO164">
        <f>[1]!vrsi("000300.SH",A164,6,1)</f>
        <v>61.26544361671651</v>
      </c>
      <c r="AP164">
        <f>[1]!si("000300.SH",A164,"1",1)</f>
        <v>1059.4529364625957</v>
      </c>
      <c r="AQ164">
        <f>[1]!srdm("000300.SH",A164,30,"1","1",1)</f>
        <v>-0.47761284276083249</v>
      </c>
      <c r="AR164">
        <f>[1]!vroc("000300.SH",A164,12,1)</f>
        <v>21.850672236017687</v>
      </c>
      <c r="AS164">
        <f>[1]!wr("000300.SH",A164,14,"1",1)</f>
        <v>62.716724360783836</v>
      </c>
      <c r="AT164">
        <f>[1]!arbr("000300.SH",A164,26,"1","1",1)</f>
        <v>185.24068212922194</v>
      </c>
      <c r="AU164">
        <f>[1]!cr("000300.SH",A164,26,"1",1)</f>
        <v>100.55914786378433</v>
      </c>
      <c r="AV164">
        <f>[1]!psy("000300.SH",A164,12,"6","1","1",1)</f>
        <v>41.666666666666671</v>
      </c>
      <c r="AW164">
        <f>[1]!vr("000300.SH",A164,26,1)</f>
        <v>0.80258396846992197</v>
      </c>
      <c r="AX164">
        <f>[1]!wad("000300.SH",A164,30,"1","1",1)</f>
        <v>14204.9408</v>
      </c>
      <c r="AY164">
        <f>[1]!mfi("000300.SH",A164,14,"1",1)</f>
        <v>67.444390157876029</v>
      </c>
      <c r="AZ164">
        <f>[1]!obv("000300.SH",A164,"1","1",1)</f>
        <v>40978810738.760002</v>
      </c>
      <c r="BA164">
        <f>[1]!pvt("000300.SH",A164,"1",1)</f>
        <v>41034569256.244408</v>
      </c>
      <c r="BB164">
        <f>[1]!sobv("000300.SH",A164,1)</f>
        <v>4023867017194</v>
      </c>
      <c r="BC164">
        <f>[1]!wvad("000300.SH",A164,24,"6","1","1",1)</f>
        <v>-130267625.53587414</v>
      </c>
      <c r="BD164">
        <f>[1]!bbiboll("000300.SH",A164,10,"3","1","1",1)</f>
        <v>3816.0264822916665</v>
      </c>
      <c r="BE164">
        <f>[1]!boll("000300.SH",A164,26,"2",1,1,1)</f>
        <v>3840.3189999999991</v>
      </c>
      <c r="BF164">
        <f>[1]!cdp("000300.SH",A164,"1","1",1)</f>
        <v>3734.1759750000001</v>
      </c>
      <c r="BG164">
        <f>[1]!env("000300.SH",A164,"14","1","1",1)</f>
        <v>4087.217248285714</v>
      </c>
      <c r="BH164">
        <f>[1]!mike("000300.SH",A164,12,"1","1",1)</f>
        <v>3844.3924333333334</v>
      </c>
      <c r="BI164">
        <f>[1]!volumeratio("000300.SH",A164,5,1)</f>
        <v>1.2187608543156287</v>
      </c>
      <c r="BJ164">
        <f>[1]!vma("000300.SH",A164,5,1)</f>
        <v>80898071.799999997</v>
      </c>
      <c r="BK164">
        <f>[1]!vmacd("000300.SH",A164,"12","26",9,"1",1)</f>
        <v>-2050957.5222935963</v>
      </c>
      <c r="BL164">
        <f>[1]!vosc("000300.SH",A164,"12","26",1)</f>
        <v>-4.2438686881056409</v>
      </c>
      <c r="BM164">
        <f>[1]!tapi("000300.SH",A164,6,"1",1)</f>
        <v>42173003.175572127</v>
      </c>
      <c r="BN164">
        <f>[1]!vstd("000300.SH",A164,10,1)</f>
        <v>9225927.2279474251</v>
      </c>
      <c r="BO164">
        <f>[1]!adtm("000300.SH",A164,23,"8","1","1",1)</f>
        <v>-0.2679617640458099</v>
      </c>
      <c r="BP164">
        <f>[1]!mi("000300.SH",A164,12,"1","1",1)</f>
        <v>-121.72159999999985</v>
      </c>
      <c r="BQ164">
        <f>[1]!s_techind_rc("000300.SH",A164,50,1)</f>
        <v>93.737173735300658</v>
      </c>
      <c r="BR164">
        <f>[1]!srmi("000300.SH",A164,9,"1",1)</f>
        <v>-2.5797119324493769E-2</v>
      </c>
      <c r="BS164">
        <f>[1]!pwmi("000300.SH",A164,7,"1","1",1)</f>
        <v>0.8571428571428571</v>
      </c>
      <c r="BT164">
        <f>[1]!prdstrong("000300.SH",A164,20,"1","1",1)</f>
        <v>9.0909090909090912E-2</v>
      </c>
      <c r="BU164">
        <f>[1]!prdweak("000300.SH",A164,20,"1","1",1)</f>
        <v>0.22222222222222221</v>
      </c>
      <c r="BV164">
        <f>[1]!bottom("000300.SH",A164,125,"5","20","1","1",1)</f>
        <v>1.2010846080719042</v>
      </c>
      <c r="BW164">
        <f>[1]!atr("000300.SH",A164,14,"1","3",3)</f>
        <v>215.38880000000017</v>
      </c>
      <c r="BX164">
        <f>[1]!std("000300.SH",A164,26,"1",1)</f>
        <v>1.0765677321318983</v>
      </c>
      <c r="BY164">
        <f>[1]!vhf("000300.SH",A164,28,"1",1)</f>
        <v>0.2207663825951815</v>
      </c>
      <c r="BZ164">
        <f>[1]!volati("000300.SH",A164,10,"1",1)</f>
        <v>16.188120042424796</v>
      </c>
      <c r="CA164" s="2">
        <f>[1]!s_mq_close("000300.SH",A164,3)</f>
        <v>3802.3759</v>
      </c>
    </row>
    <row r="165" spans="1:79" x14ac:dyDescent="0.25">
      <c r="A165" s="1">
        <v>43281</v>
      </c>
      <c r="B165">
        <f>[1]!s_mq_open("000300.SH",A165,1)</f>
        <v>3789.6716000000001</v>
      </c>
      <c r="C165">
        <f>[1]!s_mq_close("000300.SH",A165,1)</f>
        <v>3510.9845</v>
      </c>
      <c r="D165">
        <f>[1]!s_mq_high("000300.SH",A165,1)</f>
        <v>3859.8476000000001</v>
      </c>
      <c r="E165">
        <f>[1]!s_mq_low("000300.SH",A165,1)</f>
        <v>3416.9476</v>
      </c>
      <c r="F165">
        <f t="shared" si="12"/>
        <v>1.0185176995283707</v>
      </c>
      <c r="G165">
        <f t="shared" si="13"/>
        <v>0.90164741451475638</v>
      </c>
      <c r="H165">
        <f t="shared" si="17"/>
        <v>0.92646141159038686</v>
      </c>
      <c r="I165">
        <f t="shared" si="17"/>
        <v>1.0993633267250253</v>
      </c>
      <c r="J165">
        <f t="shared" si="15"/>
        <v>0.97321637278660722</v>
      </c>
      <c r="K165">
        <f t="shared" si="16"/>
        <v>1.1296186104814718</v>
      </c>
      <c r="L165">
        <f>[1]!s_mq_volume("000300.SH",A165,1)</f>
        <v>164807879800</v>
      </c>
      <c r="M165">
        <f>[1]!s_mq_amount("000300.SH",A165,1)</f>
        <v>2228002176390</v>
      </c>
      <c r="N165">
        <f>[1]!s_mq_pctchange("000016.SH",A165)</f>
        <v>-6.710332052723933</v>
      </c>
      <c r="O165">
        <f>[1]!s_mq_pctchange("000906.SH",A165)</f>
        <v>-8.088745723448131</v>
      </c>
      <c r="P165">
        <f>[1]!s_mq_pctchange("000905.SH",A165)</f>
        <v>-9.3268341127094363</v>
      </c>
      <c r="Q165">
        <f>[1]!s_val_pe_ttm("000300.SH",A165)</f>
        <v>11.886699676513672</v>
      </c>
      <c r="R165">
        <f>[1]!s_val_pb_lf("000300.SH",A165)</f>
        <v>1.4443999528884888</v>
      </c>
      <c r="S165">
        <v>51.5</v>
      </c>
      <c r="T165">
        <v>6</v>
      </c>
      <c r="U165">
        <v>43.497799999999998</v>
      </c>
      <c r="V165">
        <v>4.7</v>
      </c>
      <c r="W165">
        <f>[1]!dmi("000300.SH",A165,14,6,1,3,2)</f>
        <v>9.3502970304061499</v>
      </c>
      <c r="X165">
        <f>[1]!expma("000300.SH",A165,12,3,2)</f>
        <v>3756.582398829069</v>
      </c>
      <c r="Y165">
        <f>[1]!ma("000300.SH",A165,5,3,1)</f>
        <v>3497.0722000000001</v>
      </c>
      <c r="Z165">
        <f>[1]!macd("000300.SH",A165,26,12,9,1,3,1)</f>
        <v>-92.447752243610466</v>
      </c>
      <c r="AA165">
        <f>[1]!bbi("000300.SH",A165,3,"6","12","24","1",1)</f>
        <v>3572.3379468749999</v>
      </c>
      <c r="AB165">
        <f>[1]!dma("000300.SH",A165,"10","50",10,"1","1",1)</f>
        <v>-204.07607600000074</v>
      </c>
      <c r="AC165">
        <f>[1]!mtm("000300.SH",A165,"6",6,"1","1",3)</f>
        <v>-519.87039999999979</v>
      </c>
      <c r="AD165">
        <f>[1]!priceosc("000300.SH",A165,"26","12","1",1)</f>
        <v>-3.0037875349834269</v>
      </c>
      <c r="AE165">
        <f>[1]!sar("000300.SH",A165,4,"2","20","1",1)</f>
        <v>3652.7921143274807</v>
      </c>
      <c r="AF165">
        <f>[1]!trix("000300.SH",A165,12,"20","1","1",1)</f>
        <v>-0.34166560701626436</v>
      </c>
      <c r="AG165">
        <f>[1]!s_techind_b3612("000300.SH",A165,1,1)</f>
        <v>-51.12023333333309</v>
      </c>
      <c r="AH165">
        <f>[1]!bias("000300.SH",A165,12,1,1)</f>
        <v>-2.6055087836062465</v>
      </c>
      <c r="AI165">
        <f>[1]!kdj("000300.SH",A165,9,3,3,1,1,1)</f>
        <v>16.208716847873557</v>
      </c>
      <c r="AJ165">
        <f>[1]!slowkd("000300.SH",A165,9,"3","3","5","1","1",1)</f>
        <v>9.6841779161359227</v>
      </c>
      <c r="AK165">
        <f>[1]!rsi("000300.SH",A165,6,1,1)</f>
        <v>36.992733297817928</v>
      </c>
      <c r="AL165">
        <f>[1]!cci("000300.SH",A165,14,"1",1)</f>
        <v>-94.643447172094483</v>
      </c>
      <c r="AM165">
        <f>[1]!dpo("000300.SH",A165,20,"6","1","1",1)</f>
        <v>0</v>
      </c>
      <c r="AN165">
        <f>[1]!roc("000300.SH",A165,"12",6,"1","1",1)</f>
        <v>-8.2324290724502767</v>
      </c>
      <c r="AO165">
        <f>[1]!vrsi("000300.SH",A165,6,1)</f>
        <v>66.869296102922462</v>
      </c>
      <c r="AP165">
        <f>[1]!si("000300.SH",A165,"1",1)</f>
        <v>1671.4024857438296</v>
      </c>
      <c r="AQ165">
        <f>[1]!srdm("000300.SH",A165,30,"1","1",1)</f>
        <v>-0.83583424644290161</v>
      </c>
      <c r="AR165">
        <f>[1]!vroc("000300.SH",A165,12,1)</f>
        <v>0</v>
      </c>
      <c r="AS165">
        <f>[1]!wr("000300.SH",A165,14,"1",1)</f>
        <v>77.259594015719529</v>
      </c>
      <c r="AT165">
        <f>[1]!arbr("000300.SH",A165,26,"1","1",1)</f>
        <v>162.65158478628027</v>
      </c>
      <c r="AU165">
        <f>[1]!cr("000300.SH",A165,26,"1",1)</f>
        <v>32.888990203931364</v>
      </c>
      <c r="AV165">
        <f>[1]!psy("000300.SH",A165,12,"6","1","1",1)</f>
        <v>33.333333333333329</v>
      </c>
      <c r="AW165">
        <f>[1]!vr("000300.SH",A165,26,1)</f>
        <v>0.58819996789145257</v>
      </c>
      <c r="AX165">
        <f>[1]!wad("000300.SH",A165,30,"1","1",1)</f>
        <v>13914.427500000002</v>
      </c>
      <c r="AY165">
        <f>[1]!mfi("000300.SH",A165,14,"1",1)</f>
        <v>61.667377238230181</v>
      </c>
      <c r="AZ165">
        <f>[1]!obv("000300.SH",A165,"1","1",1)</f>
        <v>40403373484.760002</v>
      </c>
      <c r="BA165">
        <f>[1]!pvt("000300.SH",A165,"1",1)</f>
        <v>40101900850.238632</v>
      </c>
      <c r="BB165">
        <f>[1]!sobv("000300.SH",A165,1)</f>
        <v>3983320345594</v>
      </c>
      <c r="BC165">
        <f>[1]!wvad("000300.SH",A165,24,"6","1","1",1)</f>
        <v>-148550492.97326091</v>
      </c>
      <c r="BD165">
        <f>[1]!bbiboll("000300.SH",A165,10,"3","1","1",1)</f>
        <v>3572.3379468749999</v>
      </c>
      <c r="BE165">
        <f>[1]!boll("000300.SH",A165,26,"2",1,1,1)</f>
        <v>3713.1946269230766</v>
      </c>
      <c r="BF165">
        <f>[1]!cdp("000300.SH",A165,"1","1",1)</f>
        <v>3435.2637750000004</v>
      </c>
      <c r="BG165">
        <f>[1]!env("000300.SH",A165,"14","1","1",1)</f>
        <v>3851.1968760000009</v>
      </c>
      <c r="BH165">
        <f>[1]!mike("000300.SH",A165,12,"1","1",1)</f>
        <v>3548.7749333333336</v>
      </c>
      <c r="BI165">
        <f>[1]!volumeratio("000300.SH",A165,5,1)</f>
        <v>0</v>
      </c>
      <c r="BJ165">
        <f>[1]!vma("000300.SH",A165,5,1)</f>
        <v>79905849.200000003</v>
      </c>
      <c r="BK165">
        <f>[1]!vmacd("000300.SH",A165,"12","26",9,"1",1)</f>
        <v>-209408.75512171746</v>
      </c>
      <c r="BL165">
        <f>[1]!vosc("000300.SH",A165,"12","26",1)</f>
        <v>5.5422170394255295</v>
      </c>
      <c r="BM165">
        <f>[1]!tapi("000300.SH",A165,6,"1",1)</f>
        <v>34282414.408688352</v>
      </c>
      <c r="BN165">
        <f>[1]!vstd("000300.SH",A165,10,1)</f>
        <v>25446610.224635482</v>
      </c>
      <c r="BO165">
        <f>[1]!adtm("000300.SH",A165,23,"8","1","1",1)</f>
        <v>-0.19502847035364135</v>
      </c>
      <c r="BP165">
        <f>[1]!mi("000300.SH",A165,12,"1","1",1)</f>
        <v>-314.96889999999985</v>
      </c>
      <c r="BQ165">
        <f>[1]!s_techind_rc("000300.SH",A165,50,1)</f>
        <v>93.660190791265904</v>
      </c>
      <c r="BR165">
        <f>[1]!srmi("000300.SH",A165,9,"1",1)</f>
        <v>-6.4593999233448524E-2</v>
      </c>
      <c r="BS165">
        <f>[1]!pwmi("000300.SH",A165,7,"1","1",1)</f>
        <v>1</v>
      </c>
      <c r="BT165">
        <f>[1]!prdstrong("000300.SH",A165,20,"1","1",1)</f>
        <v>9.0909090909090912E-2</v>
      </c>
      <c r="BU165">
        <f>[1]!prdweak("000300.SH",A165,20,"1","1",1)</f>
        <v>0.22222222222222221</v>
      </c>
      <c r="BV165">
        <f>[1]!bottom("000300.SH",A165,125,"5","20","1","1",1)</f>
        <v>1.1047632963179426</v>
      </c>
      <c r="BW165">
        <f>[1]!atr("000300.SH",A165,14,"1","3",3)</f>
        <v>442.90000000000009</v>
      </c>
      <c r="BX165">
        <f>[1]!std("000300.SH",A165,26,"1",1)</f>
        <v>1.3102690138356001</v>
      </c>
      <c r="BY165">
        <f>[1]!vhf("000300.SH",A165,28,"1",1)</f>
        <v>0.44718952514116578</v>
      </c>
      <c r="BZ165">
        <f>[1]!volati("000300.SH",A165,10,"1",1)</f>
        <v>63.5792526906219</v>
      </c>
      <c r="CA165" s="2">
        <f>[1]!s_mq_close("000300.SH",A165,3)</f>
        <v>3510.9845</v>
      </c>
    </row>
    <row r="166" spans="1:79" x14ac:dyDescent="0.25">
      <c r="A166" s="1">
        <v>43312</v>
      </c>
      <c r="B166">
        <f>[1]!s_mq_open("000300.SH",A166,1)</f>
        <v>3504.4571000000001</v>
      </c>
      <c r="C166">
        <f>[1]!s_mq_close("000300.SH",A166,1)</f>
        <v>3517.6568000000002</v>
      </c>
      <c r="D166">
        <f>[1]!s_mq_high("000300.SH",A166,1)</f>
        <v>3596.5128</v>
      </c>
      <c r="E166">
        <f>[1]!s_mq_low("000300.SH",A166,1)</f>
        <v>3295.7296000000001</v>
      </c>
      <c r="F166">
        <f t="shared" si="12"/>
        <v>1.0262681771735771</v>
      </c>
      <c r="G166">
        <f t="shared" si="13"/>
        <v>0.94043941927552777</v>
      </c>
      <c r="H166">
        <f t="shared" si="17"/>
        <v>1.0037665463218255</v>
      </c>
      <c r="I166">
        <f t="shared" si="17"/>
        <v>1.0224171954466961</v>
      </c>
      <c r="J166">
        <f t="shared" si="15"/>
        <v>0.9369105024685751</v>
      </c>
      <c r="K166">
        <f t="shared" si="16"/>
        <v>1.0912645260703426</v>
      </c>
      <c r="L166">
        <f>[1]!s_mq_volume("000300.SH",A166,1)</f>
        <v>186056544600</v>
      </c>
      <c r="M166">
        <f>[1]!s_mq_amount("000300.SH",A166,1)</f>
        <v>2309083072664</v>
      </c>
      <c r="N166">
        <f>[1]!s_mq_pctchange("000016.SH",A166)</f>
        <v>2.6296422271520514</v>
      </c>
      <c r="O166">
        <f>[1]!s_mq_pctchange("000906.SH",A166)</f>
        <v>3.1766170640379343E-3</v>
      </c>
      <c r="P166">
        <f>[1]!s_mq_pctchange("000905.SH",A166)</f>
        <v>-0.55670778382994612</v>
      </c>
      <c r="Q166">
        <f>[1]!s_val_pe_ttm("000300.SH",A166)</f>
        <v>12.041500091552734</v>
      </c>
      <c r="R166">
        <f>[1]!s_val_pb_lf("000300.SH",A166)</f>
        <v>1.4860999584197998</v>
      </c>
      <c r="S166">
        <v>51.2</v>
      </c>
      <c r="T166">
        <v>6</v>
      </c>
      <c r="U166">
        <v>43.343499999999999</v>
      </c>
      <c r="V166">
        <v>4.5999999999999996</v>
      </c>
      <c r="W166">
        <f>[1]!dmi("000300.SH",A166,14,6,1,3,2)</f>
        <v>13.610992112840123</v>
      </c>
      <c r="X166">
        <f>[1]!expma("000300.SH",A166,12,3,2)</f>
        <v>3604.6729615694899</v>
      </c>
      <c r="Y166">
        <f>[1]!ma("000300.SH",A166,5,3,1)</f>
        <v>3533.5921800000006</v>
      </c>
      <c r="Z166">
        <f>[1]!macd("000300.SH",A166,26,12,9,1,3,1)</f>
        <v>-13.218682785895453</v>
      </c>
      <c r="AA166">
        <f>[1]!bbi("000300.SH",A166,3,"6","12","24","1",1)</f>
        <v>3507.3929822916666</v>
      </c>
      <c r="AB166">
        <f>[1]!dma("000300.SH",A166,"10","50",10,"1","1",1)</f>
        <v>-98.198695999999018</v>
      </c>
      <c r="AC166">
        <f>[1]!mtm("000300.SH",A166,"6",6,"1","1",3)</f>
        <v>-758.24180000000024</v>
      </c>
      <c r="AD166">
        <f>[1]!priceosc("000300.SH",A166,"26","12","1",1)</f>
        <v>1.0276583676881796</v>
      </c>
      <c r="AE166">
        <f>[1]!sar("000300.SH",A166,4,"2","20","1",1)</f>
        <v>3493.1545000000001</v>
      </c>
      <c r="AF166">
        <f>[1]!trix("000300.SH",A166,12,"20","1","1",1)</f>
        <v>-4.2593955732378355E-2</v>
      </c>
      <c r="AG166">
        <f>[1]!s_techind_b3612("000300.SH",A166,1,1)</f>
        <v>-23.623399999999947</v>
      </c>
      <c r="AH166">
        <f>[1]!bias("000300.SH",A166,12,1,1)</f>
        <v>0.38631192602148906</v>
      </c>
      <c r="AI166">
        <f>[1]!kdj("000300.SH",A166,9,3,3,1,1,1)</f>
        <v>66.189223636005181</v>
      </c>
      <c r="AJ166">
        <f>[1]!slowkd("000300.SH",A166,9,"3","3","5","1","1",1)</f>
        <v>65.868218445921656</v>
      </c>
      <c r="AK166">
        <f>[1]!rsi("000300.SH",A166,6,1,1)</f>
        <v>52.326466797270207</v>
      </c>
      <c r="AL166">
        <f>[1]!cci("000300.SH",A166,14,"1",1)</f>
        <v>23.693544229752984</v>
      </c>
      <c r="AM166">
        <f>[1]!dpo("000300.SH",A166,20,"6","1","1",1)</f>
        <v>10.624645454545771</v>
      </c>
      <c r="AN166">
        <f>[1]!roc("000300.SH",A166,"12",6,"1","1",1)</f>
        <v>0.71483876738320895</v>
      </c>
      <c r="AO166">
        <f>[1]!vrsi("000300.SH",A166,6,1)</f>
        <v>33.058785040134794</v>
      </c>
      <c r="AP166">
        <f>[1]!si("000300.SH",A166,"1",1)</f>
        <v>3.4529574183165095</v>
      </c>
      <c r="AQ166">
        <f>[1]!srdm("000300.SH",A166,30,"1","1",1)</f>
        <v>0.34702074886328971</v>
      </c>
      <c r="AR166">
        <f>[1]!vroc("000300.SH",A166,12,1)</f>
        <v>-6.8192979657285324</v>
      </c>
      <c r="AS166">
        <f>[1]!wr("000300.SH",A166,14,"1",1)</f>
        <v>39.915043359067212</v>
      </c>
      <c r="AT166">
        <f>[1]!arbr("000300.SH",A166,26,"1","1",1)</f>
        <v>191.98700998778932</v>
      </c>
      <c r="AU166">
        <f>[1]!cr("000300.SH",A166,26,"1",1)</f>
        <v>78.793746125478719</v>
      </c>
      <c r="AV166">
        <f>[1]!psy("000300.SH",A166,12,"6","1","1",1)</f>
        <v>41.666666666666671</v>
      </c>
      <c r="AW166">
        <f>[1]!vr("000300.SH",A166,26,1)</f>
        <v>0.98479047916389673</v>
      </c>
      <c r="AX166">
        <f>[1]!wad("000300.SH",A166,30,"1","1",1)</f>
        <v>13982.6122</v>
      </c>
      <c r="AY166">
        <f>[1]!mfi("000300.SH",A166,14,"1",1)</f>
        <v>56.532864330021653</v>
      </c>
      <c r="AZ166">
        <f>[1]!obv("000300.SH",A166,"1","1",1)</f>
        <v>40428309452.760002</v>
      </c>
      <c r="BA166">
        <f>[1]!pvt("000300.SH",A166,"1",1)</f>
        <v>40379753805.308075</v>
      </c>
      <c r="BB166">
        <f>[1]!sobv("000300.SH",A166,1)</f>
        <v>3981166393794</v>
      </c>
      <c r="BC166">
        <f>[1]!wvad("000300.SH",A166,24,"6","1","1",1)</f>
        <v>163445820.93778059</v>
      </c>
      <c r="BD166">
        <f>[1]!bbiboll("000300.SH",A166,10,"3","1","1",1)</f>
        <v>3507.3929822916666</v>
      </c>
      <c r="BE166">
        <f>[1]!boll("000300.SH",A166,26,"2",1,1,1)</f>
        <v>3468.1095846153848</v>
      </c>
      <c r="BF166">
        <f>[1]!cdp("000300.SH",A166,"1","1",1)</f>
        <v>3517.6525499999998</v>
      </c>
      <c r="BG166">
        <f>[1]!env("000300.SH",A166,"14","1","1",1)</f>
        <v>3711.7554508571438</v>
      </c>
      <c r="BH166">
        <f>[1]!mike("000300.SH",A166,12,"1","1",1)</f>
        <v>3627.0236666666669</v>
      </c>
      <c r="BI166">
        <f>[1]!volumeratio("000300.SH",A166,5,1)</f>
        <v>0.68485462264544716</v>
      </c>
      <c r="BJ166">
        <f>[1]!vma("000300.SH",A166,5,1)</f>
        <v>81476811.599999994</v>
      </c>
      <c r="BK166">
        <f>[1]!vmacd("000300.SH",A166,"12","26",9,"1",1)</f>
        <v>842494.78356860159</v>
      </c>
      <c r="BL166">
        <f>[1]!vosc("000300.SH",A166,"12","26",1)</f>
        <v>4.2201661698832194</v>
      </c>
      <c r="BM166">
        <f>[1]!tapi("000300.SH",A166,6,"1",1)</f>
        <v>27820236.083572354</v>
      </c>
      <c r="BN166">
        <f>[1]!vstd("000300.SH",A166,10,1)</f>
        <v>28717874.042600304</v>
      </c>
      <c r="BO166">
        <f>[1]!adtm("000300.SH",A166,23,"8","1","1",1)</f>
        <v>0.19317284653399278</v>
      </c>
      <c r="BP166">
        <f>[1]!mi("000300.SH",A166,12,"1","1",1)</f>
        <v>24.9671000000003</v>
      </c>
      <c r="BQ166">
        <f>[1]!s_techind_rc("000300.SH",A166,50,1)</f>
        <v>89.707717868274443</v>
      </c>
      <c r="BR166">
        <f>[1]!srmi("000300.SH",A166,9,"1",1)</f>
        <v>2.4543070830559715E-2</v>
      </c>
      <c r="BS166">
        <f>[1]!pwmi("000300.SH",A166,7,"1","1",1)</f>
        <v>1</v>
      </c>
      <c r="BT166">
        <f>[1]!prdstrong("000300.SH",A166,20,"1","1",1)</f>
        <v>0.16666666666666666</v>
      </c>
      <c r="BU166">
        <f>[1]!prdweak("000300.SH",A166,20,"1","1",1)</f>
        <v>0</v>
      </c>
      <c r="BV166">
        <f>[1]!bottom("000300.SH",A166,125,"5","20","1","1",1)</f>
        <v>0.90029692011968121</v>
      </c>
      <c r="BW166">
        <f>[1]!atr("000300.SH",A166,14,"1","3",3)</f>
        <v>300.78319999999985</v>
      </c>
      <c r="BX166">
        <f>[1]!std("000300.SH",A166,26,"1",1)</f>
        <v>1.3978060025484724</v>
      </c>
      <c r="BY166">
        <f>[1]!vhf("000300.SH",A166,28,"1",1)</f>
        <v>0.26198842702154995</v>
      </c>
      <c r="BZ166">
        <f>[1]!volati("000300.SH",A166,10,"1",1)</f>
        <v>-12.763399507624012</v>
      </c>
      <c r="CA166" s="2">
        <f>[1]!s_mq_close("000300.SH",A166,3)</f>
        <v>3517.6568000000002</v>
      </c>
    </row>
    <row r="167" spans="1:79" x14ac:dyDescent="0.25">
      <c r="A167" s="1">
        <v>43343</v>
      </c>
      <c r="B167">
        <f>[1]!s_mq_open("000300.SH",A167,1)</f>
        <v>3530.0297999999998</v>
      </c>
      <c r="C167">
        <f>[1]!s_mq_close("000300.SH",A167,1)</f>
        <v>3334.5036</v>
      </c>
      <c r="D167">
        <f>[1]!s_mq_high("000300.SH",A167,1)</f>
        <v>3543.6060000000002</v>
      </c>
      <c r="E167">
        <f>[1]!s_mq_low("000300.SH",A167,1)</f>
        <v>3209.0115000000001</v>
      </c>
      <c r="F167">
        <f t="shared" si="12"/>
        <v>1.0038459165415545</v>
      </c>
      <c r="G167">
        <f t="shared" si="13"/>
        <v>0.90906073937392828</v>
      </c>
      <c r="H167">
        <f t="shared" si="17"/>
        <v>0.94461060923621665</v>
      </c>
      <c r="I167">
        <f t="shared" si="17"/>
        <v>1.0627087042281196</v>
      </c>
      <c r="J167">
        <f t="shared" si="15"/>
        <v>0.96236558269122874</v>
      </c>
      <c r="K167">
        <f t="shared" si="16"/>
        <v>1.1042671551660068</v>
      </c>
      <c r="L167">
        <f>[1]!s_mq_volume("000300.SH",A167,1)</f>
        <v>172448466900</v>
      </c>
      <c r="M167">
        <f>[1]!s_mq_amount("000300.SH",A167,1)</f>
        <v>2107961108258</v>
      </c>
      <c r="N167">
        <f>[1]!s_mq_pctchange("000016.SH",A167)</f>
        <v>-2.7758094172453451</v>
      </c>
      <c r="O167">
        <f>[1]!s_mq_pctchange("000906.SH",A167)</f>
        <v>-5.703669181698368</v>
      </c>
      <c r="P167">
        <f>[1]!s_mq_pctchange("000905.SH",A167)</f>
        <v>-7.2058840137848357</v>
      </c>
      <c r="Q167">
        <f>[1]!s_val_pe_ttm("000300.SH",A167)</f>
        <v>11.195699691772461</v>
      </c>
      <c r="R167">
        <f>[1]!s_val_pb_lf("000300.SH",A167)</f>
        <v>1.3926999568939209</v>
      </c>
      <c r="S167">
        <v>51.3</v>
      </c>
      <c r="T167">
        <v>6.1</v>
      </c>
      <c r="U167">
        <v>45.074300000000001</v>
      </c>
      <c r="V167">
        <v>4.0999999999999996</v>
      </c>
      <c r="W167">
        <f>[1]!dmi("000300.SH",A167,14,6,1,3,2)</f>
        <v>8.0183740085177249</v>
      </c>
      <c r="X167">
        <f>[1]!expma("000300.SH",A167,12,3,2)</f>
        <v>3450.8640322349338</v>
      </c>
      <c r="Y167">
        <f>[1]!ma("000300.SH",A167,5,3,1)</f>
        <v>3375.7830799999997</v>
      </c>
      <c r="Z167">
        <f>[1]!macd("000300.SH",A167,26,12,9,1,3,1)</f>
        <v>-23.090244700164476</v>
      </c>
      <c r="AA167">
        <f>[1]!bbi("000300.SH",A167,3,"6","12","24","1",1)</f>
        <v>3350.5991677083334</v>
      </c>
      <c r="AB167">
        <f>[1]!dma("000300.SH",A167,"10","50",10,"1","1",1)</f>
        <v>-69.62441600000011</v>
      </c>
      <c r="AC167">
        <f>[1]!mtm("000300.SH",A167,"6",6,"1","1",3)</f>
        <v>-689.13790000000017</v>
      </c>
      <c r="AD167">
        <f>[1]!priceosc("000300.SH",A167,"26","12","1",1)</f>
        <v>-1.0565564084613923</v>
      </c>
      <c r="AE167">
        <f>[1]!sar("000300.SH",A167,4,"2","20","1",1)</f>
        <v>3270.1854430885892</v>
      </c>
      <c r="AF167">
        <f>[1]!trix("000300.SH",A167,12,"20","1","1",1)</f>
        <v>-0.1170485052968709</v>
      </c>
      <c r="AG167">
        <f>[1]!s_techind_b3612("000300.SH",A167,1,1)</f>
        <v>-9.9845500000005813</v>
      </c>
      <c r="AH167">
        <f>[1]!bias("000300.SH",A167,12,1,1)</f>
        <v>0.20426181232276064</v>
      </c>
      <c r="AI167">
        <f>[1]!kdj("000300.SH",A167,9,3,3,1,1,1)</f>
        <v>65.010331998892141</v>
      </c>
      <c r="AJ167">
        <f>[1]!slowkd("000300.SH",A167,9,"3","3","5","1","1",1)</f>
        <v>80.186311976659198</v>
      </c>
      <c r="AK167">
        <f>[1]!rsi("000300.SH",A167,6,1,1)</f>
        <v>44.435297125746821</v>
      </c>
      <c r="AL167">
        <f>[1]!cci("000300.SH",A167,14,"1",1)</f>
        <v>8.7920478555383728</v>
      </c>
      <c r="AM167">
        <f>[1]!dpo("000300.SH",A167,20,"6","1","1",1)</f>
        <v>2.1628000000000611</v>
      </c>
      <c r="AN167">
        <f>[1]!roc("000300.SH",A167,"12",6,"1","1",1)</f>
        <v>1.2918563197301527</v>
      </c>
      <c r="AO167">
        <f>[1]!vrsi("000300.SH",A167,6,1)</f>
        <v>60.844029912813212</v>
      </c>
      <c r="AP167">
        <f>[1]!si("000300.SH",A167,"1",1)</f>
        <v>-632.32656815459313</v>
      </c>
      <c r="AQ167">
        <f>[1]!srdm("000300.SH",A167,30,"1","1",1)</f>
        <v>0.3012144090418481</v>
      </c>
      <c r="AR167">
        <f>[1]!vroc("000300.SH",A167,12,1)</f>
        <v>11.78098471625313</v>
      </c>
      <c r="AS167">
        <f>[1]!wr("000300.SH",A167,14,"1",1)</f>
        <v>39.54559512557487</v>
      </c>
      <c r="AT167">
        <f>[1]!arbr("000300.SH",A167,26,"1","1",1)</f>
        <v>159.17518728771793</v>
      </c>
      <c r="AU167">
        <f>[1]!cr("000300.SH",A167,26,"1",1)</f>
        <v>59.338831695492189</v>
      </c>
      <c r="AV167">
        <f>[1]!psy("000300.SH",A167,12,"6","1","1",1)</f>
        <v>50</v>
      </c>
      <c r="AW167">
        <f>[1]!vr("000300.SH",A167,26,1)</f>
        <v>0.88835847286260228</v>
      </c>
      <c r="AX167">
        <f>[1]!wad("000300.SH",A167,30,"1","1",1)</f>
        <v>13753.427999999996</v>
      </c>
      <c r="AY167">
        <f>[1]!mfi("000300.SH",A167,14,"1",1)</f>
        <v>66.892810800519953</v>
      </c>
      <c r="AZ167">
        <f>[1]!obv("000300.SH",A167,"1","1",1)</f>
        <v>39939758605.760002</v>
      </c>
      <c r="BA167">
        <f>[1]!pvt("000300.SH",A167,"1",1)</f>
        <v>40087876827.203514</v>
      </c>
      <c r="BB167">
        <f>[1]!sobv("000300.SH",A167,1)</f>
        <v>3978100214694</v>
      </c>
      <c r="BC167">
        <f>[1]!wvad("000300.SH",A167,24,"6","1","1",1)</f>
        <v>-106502873.44977461</v>
      </c>
      <c r="BD167">
        <f>[1]!bbiboll("000300.SH",A167,10,"3","1","1",1)</f>
        <v>3350.5991677083334</v>
      </c>
      <c r="BE167">
        <f>[1]!boll("000300.SH",A167,26,"2",1,1,1)</f>
        <v>3362.8654615384607</v>
      </c>
      <c r="BF167">
        <f>[1]!cdp("000300.SH",A167,"1","1",1)</f>
        <v>3363.5549499999997</v>
      </c>
      <c r="BG167">
        <f>[1]!env("000300.SH",A167,"14","1","1",1)</f>
        <v>3528.0862904285714</v>
      </c>
      <c r="BH167">
        <f>[1]!mike("000300.SH",A167,12,"1","1",1)</f>
        <v>3458.9564333333333</v>
      </c>
      <c r="BI167">
        <f>[1]!volumeratio("000300.SH",A167,5,1)</f>
        <v>1.0329128237512797</v>
      </c>
      <c r="BJ167">
        <f>[1]!vma("000300.SH",A167,5,1)</f>
        <v>76265353.799999997</v>
      </c>
      <c r="BK167">
        <f>[1]!vmacd("000300.SH",A167,"12","26",9,"1",1)</f>
        <v>-2701027.6418059827</v>
      </c>
      <c r="BL167">
        <f>[1]!vosc("000300.SH",A167,"12","26",1)</f>
        <v>-5.9662925254916779</v>
      </c>
      <c r="BM167">
        <f>[1]!tapi("000300.SH",A167,6,"1",1)</f>
        <v>35259846.39353624</v>
      </c>
      <c r="BN167">
        <f>[1]!vstd("000300.SH",A167,10,1)</f>
        <v>11463126.260090819</v>
      </c>
      <c r="BO167">
        <f>[1]!adtm("000300.SH",A167,23,"8","1","1",1)</f>
        <v>9.3024136664371246E-2</v>
      </c>
      <c r="BP167">
        <f>[1]!mi("000300.SH",A167,12,"1","1",1)</f>
        <v>42.527599999999893</v>
      </c>
      <c r="BQ167">
        <f>[1]!s_techind_rc("000300.SH",A167,50,1)</f>
        <v>92.39655711597365</v>
      </c>
      <c r="BR167">
        <f>[1]!srmi("000300.SH",A167,9,"1",1)</f>
        <v>2.0169059046749854E-2</v>
      </c>
      <c r="BS167">
        <f>[1]!pwmi("000300.SH",A167,7,"1","1",1)</f>
        <v>0.8571428571428571</v>
      </c>
      <c r="BT167">
        <f>[1]!prdstrong("000300.SH",A167,20,"1","1",1)</f>
        <v>0.1111111111111111</v>
      </c>
      <c r="BU167">
        <f>[1]!prdweak("000300.SH",A167,20,"1","1",1)</f>
        <v>9.0909090909090912E-2</v>
      </c>
      <c r="BV167">
        <f>[1]!bottom("000300.SH",A167,125,"5","20","1","1",1)</f>
        <v>0.7756539235412474</v>
      </c>
      <c r="BW167">
        <f>[1]!atr("000300.SH",A167,14,"1","3",3)</f>
        <v>334.59450000000015</v>
      </c>
      <c r="BX167">
        <f>[1]!std("000300.SH",A167,26,"1",1)</f>
        <v>1.4259368629175075</v>
      </c>
      <c r="BY167">
        <f>[1]!vhf("000300.SH",A167,28,"1",1)</f>
        <v>0.34269394982447066</v>
      </c>
      <c r="BZ167">
        <f>[1]!volati("000300.SH",A167,10,"1",1)</f>
        <v>-33.472847061870773</v>
      </c>
      <c r="CA167" s="2">
        <f>[1]!s_mq_close("000300.SH",A167,3)</f>
        <v>3334.5036</v>
      </c>
    </row>
    <row r="168" spans="1:79" x14ac:dyDescent="0.25">
      <c r="A168" s="1">
        <v>43373</v>
      </c>
      <c r="B168">
        <f>[1]!s_mq_open("000300.SH",A168,1)</f>
        <v>3320.6898000000001</v>
      </c>
      <c r="C168">
        <f>[1]!s_mq_close("000300.SH",A168,1)</f>
        <v>3438.8649</v>
      </c>
      <c r="D168">
        <f>[1]!s_mq_high("000300.SH",A168,1)</f>
        <v>3448.2595000000001</v>
      </c>
      <c r="E168">
        <f>[1]!s_mq_low("000300.SH",A168,1)</f>
        <v>3191.3975</v>
      </c>
      <c r="F168">
        <f t="shared" si="12"/>
        <v>1.038416626569576</v>
      </c>
      <c r="G168">
        <f t="shared" si="13"/>
        <v>0.96106462578949714</v>
      </c>
      <c r="H168">
        <f t="shared" si="17"/>
        <v>1.0355875155818528</v>
      </c>
      <c r="I168">
        <f t="shared" si="17"/>
        <v>1.0027318898163171</v>
      </c>
      <c r="J168">
        <f t="shared" si="15"/>
        <v>0.92803805697630048</v>
      </c>
      <c r="K168">
        <f t="shared" si="16"/>
        <v>1.0804857433146451</v>
      </c>
      <c r="L168">
        <f>[1]!s_mq_volume("000300.SH",A168,1)</f>
        <v>132962881100</v>
      </c>
      <c r="M168">
        <f>[1]!s_mq_amount("000300.SH",A168,1)</f>
        <v>1622261252946</v>
      </c>
      <c r="N168">
        <f>[1]!s_mq_pctchange("000016.SH",A168)</f>
        <v>5.3421844984181455</v>
      </c>
      <c r="O168">
        <f>[1]!s_mq_pctchange("000906.SH",A168)</f>
        <v>2.2917789783763798</v>
      </c>
      <c r="P168">
        <f>[1]!s_mq_pctchange("000905.SH",A168)</f>
        <v>-0.29274176747116076</v>
      </c>
      <c r="Q168">
        <f>[1]!s_val_pe_ttm("000300.SH",A168)</f>
        <v>11.690099716186523</v>
      </c>
      <c r="R168">
        <f>[1]!s_val_pb_lf("000300.SH",A168)</f>
        <v>1.4517999887466431</v>
      </c>
      <c r="S168">
        <v>50.8</v>
      </c>
      <c r="T168">
        <v>5.8</v>
      </c>
      <c r="U168">
        <v>46.895099999999999</v>
      </c>
      <c r="V168">
        <v>3.6</v>
      </c>
      <c r="W168">
        <f>[1]!dmi("000300.SH",A168,14,6,1,3,2)</f>
        <v>15.468946550258645</v>
      </c>
      <c r="X168">
        <f>[1]!expma("000300.SH",A168,12,3,2)</f>
        <v>3404.6203456514713</v>
      </c>
      <c r="Y168">
        <f>[1]!ma("000300.SH",A168,5,3,1)</f>
        <v>3409.9972600000001</v>
      </c>
      <c r="Z168">
        <f>[1]!macd("000300.SH",A168,26,12,9,1,3,1)</f>
        <v>15.788460383339043</v>
      </c>
      <c r="AA168">
        <f>[1]!bbi("000300.SH",A168,3,"6","12","24","1",1)</f>
        <v>3363.1093062499999</v>
      </c>
      <c r="AB168">
        <f>[1]!dma("000300.SH",A168,"10","50",10,"1","1",1)</f>
        <v>-20.199074000001019</v>
      </c>
      <c r="AC168">
        <f>[1]!mtm("000300.SH",A168,"6",6,"1","1",3)</f>
        <v>-459.63279999999986</v>
      </c>
      <c r="AD168">
        <f>[1]!priceosc("000300.SH",A168,"26","12","1",1)</f>
        <v>-4.3313127974229919E-2</v>
      </c>
      <c r="AE168">
        <f>[1]!sar("000300.SH",A168,4,"2","20","1",1)</f>
        <v>3242.8917678079574</v>
      </c>
      <c r="AF168">
        <f>[1]!trix("000300.SH",A168,12,"20","1","1",1)</f>
        <v>2.1537044662597538E-2</v>
      </c>
      <c r="AG168">
        <f>[1]!s_techind_b3612("000300.SH",A168,1,1)</f>
        <v>26.546783333334133</v>
      </c>
      <c r="AH168">
        <f>[1]!bias("000300.SH",A168,12,1,1)</f>
        <v>3.6124391624920684</v>
      </c>
      <c r="AI168">
        <f>[1]!kdj("000300.SH",A168,9,3,3,1,1,1)</f>
        <v>86.416637929630681</v>
      </c>
      <c r="AJ168">
        <f>[1]!slowkd("000300.SH",A168,9,"3","3","5","1","1",1)</f>
        <v>88.554137051986814</v>
      </c>
      <c r="AK168">
        <f>[1]!rsi("000300.SH",A168,6,1,1)</f>
        <v>73.315821926605409</v>
      </c>
      <c r="AL168">
        <f>[1]!cci("000300.SH",A168,14,"1",1)</f>
        <v>116.05410981579877</v>
      </c>
      <c r="AM168">
        <f>[1]!dpo("000300.SH",A168,20,"6","1","1",1)</f>
        <v>0</v>
      </c>
      <c r="AN168">
        <f>[1]!roc("000300.SH",A168,"12",6,"1","1",1)</f>
        <v>6.6575438162929492</v>
      </c>
      <c r="AO168">
        <f>[1]!vrsi("000300.SH",A168,6,1)</f>
        <v>60.489271638698995</v>
      </c>
      <c r="AP168">
        <f>[1]!si("000300.SH",A168,"1",1)</f>
        <v>463.92362309139344</v>
      </c>
      <c r="AQ168">
        <f>[1]!srdm("000300.SH",A168,30,"1","1",1)</f>
        <v>0.86975023840628751</v>
      </c>
      <c r="AR168">
        <f>[1]!vroc("000300.SH",A168,12,1)</f>
        <v>0</v>
      </c>
      <c r="AS168">
        <f>[1]!wr("000300.SH",A168,14,"1",1)</f>
        <v>3.6574503040543478</v>
      </c>
      <c r="AT168">
        <f>[1]!arbr("000300.SH",A168,26,"1","1",1)</f>
        <v>286.55031778422716</v>
      </c>
      <c r="AU168">
        <f>[1]!cr("000300.SH",A168,26,"1",1)</f>
        <v>133.3667072461059</v>
      </c>
      <c r="AV168">
        <f>[1]!psy("000300.SH",A168,12,"6","1","1",1)</f>
        <v>66.666666666666657</v>
      </c>
      <c r="AW168">
        <f>[1]!vr("000300.SH",A168,26,1)</f>
        <v>1.2161299018356311</v>
      </c>
      <c r="AX168">
        <f>[1]!wad("000300.SH",A168,30,"1","1",1)</f>
        <v>13867.991399999995</v>
      </c>
      <c r="AY168">
        <f>[1]!mfi("000300.SH",A168,14,"1",1)</f>
        <v>51.421604734785035</v>
      </c>
      <c r="AZ168">
        <f>[1]!obv("000300.SH",A168,"1","1",1)</f>
        <v>40018169768.760002</v>
      </c>
      <c r="BA168">
        <f>[1]!pvt("000300.SH",A168,"1",1)</f>
        <v>40550279529.514145</v>
      </c>
      <c r="BB168">
        <f>[1]!sobv("000300.SH",A168,1)</f>
        <v>3987554047194</v>
      </c>
      <c r="BC168">
        <f>[1]!wvad("000300.SH",A168,24,"6","1","1",1)</f>
        <v>138561599.92586935</v>
      </c>
      <c r="BD168">
        <f>[1]!bbiboll("000300.SH",A168,10,"3","1","1",1)</f>
        <v>3363.1093062499999</v>
      </c>
      <c r="BE168">
        <f>[1]!boll("000300.SH",A168,26,"2",1,1,1)</f>
        <v>3320.4067076923084</v>
      </c>
      <c r="BF168">
        <f>[1]!cdp("000300.SH",A168,"1","1",1)</f>
        <v>3406.4056</v>
      </c>
      <c r="BG168">
        <f>[1]!env("000300.SH",A168,"14","1","1",1)</f>
        <v>3504.2017268571431</v>
      </c>
      <c r="BH168">
        <f>[1]!mike("000300.SH",A168,12,"1","1",1)</f>
        <v>3667.6362333333336</v>
      </c>
      <c r="BI168">
        <f>[1]!volumeratio("000300.SH",A168,5,1)</f>
        <v>0</v>
      </c>
      <c r="BJ168">
        <f>[1]!vma("000300.SH",A168,5,1)</f>
        <v>84957407.599999994</v>
      </c>
      <c r="BK168">
        <f>[1]!vmacd("000300.SH",A168,"12","26",9,"1",1)</f>
        <v>2740754.6253054715</v>
      </c>
      <c r="BL168">
        <f>[1]!vosc("000300.SH",A168,"12","26",1)</f>
        <v>4.0695393529176238</v>
      </c>
      <c r="BM168">
        <f>[1]!tapi("000300.SH",A168,6,"1",1)</f>
        <v>33629387.069686957</v>
      </c>
      <c r="BN168">
        <f>[1]!vstd("000300.SH",A168,10,1)</f>
        <v>17171297.866064332</v>
      </c>
      <c r="BO168">
        <f>[1]!adtm("000300.SH",A168,23,"8","1","1",1)</f>
        <v>0.4896153779177046</v>
      </c>
      <c r="BP168">
        <f>[1]!mi("000300.SH",A168,12,"1","1",1)</f>
        <v>214.65329999999994</v>
      </c>
      <c r="BQ168">
        <f>[1]!s_techind_rc("000300.SH",A168,50,1)</f>
        <v>100.30690919782531</v>
      </c>
      <c r="BR168">
        <f>[1]!srmi("000300.SH",A168,9,"1",1)</f>
        <v>5.7220828884554299E-2</v>
      </c>
      <c r="BS168">
        <f>[1]!pwmi("000300.SH",A168,7,"1","1",1)</f>
        <v>1</v>
      </c>
      <c r="BT168">
        <f>[1]!prdstrong("000300.SH",A168,20,"1","1",1)</f>
        <v>0.1</v>
      </c>
      <c r="BU168">
        <f>[1]!prdweak("000300.SH",A168,20,"1","1",1)</f>
        <v>0.1</v>
      </c>
      <c r="BV168">
        <f>[1]!bottom("000300.SH",A168,125,"5","20","1","1",1)</f>
        <v>0.73611111111111116</v>
      </c>
      <c r="BW168">
        <f>[1]!atr("000300.SH",A168,14,"1","3",3)</f>
        <v>256.86200000000008</v>
      </c>
      <c r="BX168">
        <f>[1]!std("000300.SH",A168,26,"1",1)</f>
        <v>1.2217836686304555</v>
      </c>
      <c r="BY168">
        <f>[1]!vhf("000300.SH",A168,28,"1",1)</f>
        <v>0.26330548748904725</v>
      </c>
      <c r="BZ168">
        <f>[1]!volati("000300.SH",A168,10,"1",1)</f>
        <v>-7.7473638369182182E-2</v>
      </c>
      <c r="CA168" s="2">
        <f>[1]!s_mq_close("000300.SH",A168,3)</f>
        <v>3438.8649</v>
      </c>
    </row>
    <row r="169" spans="1:79" x14ac:dyDescent="0.25">
      <c r="A169" s="1">
        <v>43404</v>
      </c>
      <c r="B169">
        <f>[1]!s_mq_open("000300.SH",A169,1)</f>
        <v>3361.5594000000001</v>
      </c>
      <c r="C169">
        <f>[1]!s_mq_close("000300.SH",A169,1)</f>
        <v>3153.8234000000002</v>
      </c>
      <c r="D169">
        <f>[1]!s_mq_high("000300.SH",A169,1)</f>
        <v>3364.4641000000001</v>
      </c>
      <c r="E169">
        <f>[1]!s_mq_low("000300.SH",A169,1)</f>
        <v>3009.4983000000002</v>
      </c>
      <c r="F169">
        <f t="shared" si="12"/>
        <v>1.0008640930158783</v>
      </c>
      <c r="G169">
        <f t="shared" si="13"/>
        <v>0.89526851734346868</v>
      </c>
      <c r="H169">
        <f t="shared" si="17"/>
        <v>0.9382024901895234</v>
      </c>
      <c r="I169">
        <f t="shared" si="17"/>
        <v>1.066788996492321</v>
      </c>
      <c r="J169">
        <f t="shared" si="15"/>
        <v>0.95423805277112217</v>
      </c>
      <c r="K169">
        <f t="shared" si="16"/>
        <v>1.1179484965982536</v>
      </c>
      <c r="L169">
        <f>[1]!s_mq_volume("000300.SH",A169,1)</f>
        <v>174175266800</v>
      </c>
      <c r="M169">
        <f>[1]!s_mq_amount("000300.SH",A169,1)</f>
        <v>1941885368368</v>
      </c>
      <c r="N169">
        <f>[1]!s_mq_pctchange("000016.SH",A169)</f>
        <v>-5.9672702418981372</v>
      </c>
      <c r="O169">
        <f>[1]!s_mq_pctchange("000906.SH",A169)</f>
        <v>-8.9362229436271932</v>
      </c>
      <c r="P169">
        <f>[1]!s_mq_pctchange("000905.SH",A169)</f>
        <v>-11.002015173238167</v>
      </c>
      <c r="Q169">
        <f>[1]!s_val_pe_ttm("000300.SH",A169)</f>
        <v>10.737400054931641</v>
      </c>
      <c r="R169">
        <f>[1]!s_val_pb_lf("000300.SH",A169)</f>
        <v>1.2954000234603882</v>
      </c>
      <c r="S169">
        <v>50.2</v>
      </c>
      <c r="T169">
        <v>5.9</v>
      </c>
      <c r="U169">
        <v>46.241500000000002</v>
      </c>
      <c r="V169">
        <v>3.3</v>
      </c>
      <c r="W169">
        <f>[1]!dmi("000300.SH",A169,14,6,1,3,2)</f>
        <v>19.027690524791502</v>
      </c>
      <c r="X169">
        <f>[1]!expma("000300.SH",A169,12,3,2)</f>
        <v>3284.4624879270054</v>
      </c>
      <c r="Y169">
        <f>[1]!ma("000300.SH",A169,5,3,1)</f>
        <v>3141.7832399999998</v>
      </c>
      <c r="Z169">
        <f>[1]!macd("000300.SH",A169,26,12,9,1,3,1)</f>
        <v>-42.381598277481771</v>
      </c>
      <c r="AA169">
        <f>[1]!bbi("000300.SH",A169,3,"6","12","24","1",1)</f>
        <v>3158.4059197916663</v>
      </c>
      <c r="AB169">
        <f>[1]!dma("000300.SH",A169,"10","50",10,"1","1",1)</f>
        <v>-108.23666400000047</v>
      </c>
      <c r="AC169">
        <f>[1]!mtm("000300.SH",A169,"6",6,"1","1",3)</f>
        <v>-603.05309999999963</v>
      </c>
      <c r="AD169">
        <f>[1]!priceosc("000300.SH",A169,"26","12","1",1)</f>
        <v>-2.6697153861068226</v>
      </c>
      <c r="AE169">
        <f>[1]!sar("000300.SH",A169,4,"2","20","1",1)</f>
        <v>3044.4478714794673</v>
      </c>
      <c r="AF169">
        <f>[1]!trix("000300.SH",A169,12,"20","1","1",1)</f>
        <v>-0.21016067009881151</v>
      </c>
      <c r="AG169">
        <f>[1]!s_techind_b3612("000300.SH",A169,1,1)</f>
        <v>-35.862066666666578</v>
      </c>
      <c r="AH169">
        <f>[1]!bias("000300.SH",A169,12,1,1)</f>
        <v>0.25565059498219278</v>
      </c>
      <c r="AI169">
        <f>[1]!kdj("000300.SH",A169,9,3,3,1,1,1)</f>
        <v>44.758990963291474</v>
      </c>
      <c r="AJ169">
        <f>[1]!slowkd("000300.SH",A169,9,"3","3","5","1","1",1)</f>
        <v>40.954465139652115</v>
      </c>
      <c r="AK169">
        <f>[1]!rsi("000300.SH",A169,6,1,1)</f>
        <v>49.240897668728081</v>
      </c>
      <c r="AL169">
        <f>[1]!cci("000300.SH",A169,14,"1",1)</f>
        <v>-1.944827838211336</v>
      </c>
      <c r="AM169">
        <f>[1]!dpo("000300.SH",A169,20,"6","1","1",1)</f>
        <v>3.9688090909098719</v>
      </c>
      <c r="AN169">
        <f>[1]!roc("000300.SH",A169,"12",6,"1","1",1)</f>
        <v>0.87549092395994066</v>
      </c>
      <c r="AO169">
        <f>[1]!vrsi("000300.SH",A169,6,1)</f>
        <v>41.585386846383706</v>
      </c>
      <c r="AP169">
        <f>[1]!si("000300.SH",A169,"1",1)</f>
        <v>796.16704661142671</v>
      </c>
      <c r="AQ169">
        <f>[1]!srdm("000300.SH",A169,30,"1","1",1)</f>
        <v>0.12259798287749706</v>
      </c>
      <c r="AR169">
        <f>[1]!vroc("000300.SH",A169,12,1)</f>
        <v>59.769295672813726</v>
      </c>
      <c r="AS169">
        <f>[1]!wr("000300.SH",A169,14,"1",1)</f>
        <v>49.866577278190292</v>
      </c>
      <c r="AT169">
        <f>[1]!arbr("000300.SH",A169,26,"1","1",1)</f>
        <v>275.18623880603394</v>
      </c>
      <c r="AU169">
        <f>[1]!cr("000300.SH",A169,26,"1",1)</f>
        <v>82.524159303719429</v>
      </c>
      <c r="AV169">
        <f>[1]!psy("000300.SH",A169,12,"6","1","1",1)</f>
        <v>66.666666666666657</v>
      </c>
      <c r="AW169">
        <f>[1]!vr("000300.SH",A169,26,1)</f>
        <v>1.1980849509371994</v>
      </c>
      <c r="AX169">
        <f>[1]!wad("000300.SH",A169,30,"1","1",1)</f>
        <v>13695.683699999994</v>
      </c>
      <c r="AY169">
        <f>[1]!mfi("000300.SH",A169,14,"1",1)</f>
        <v>31.416018416191207</v>
      </c>
      <c r="AZ169">
        <f>[1]!obv("000300.SH",A169,"1","1",1)</f>
        <v>40006995378.760002</v>
      </c>
      <c r="BA169">
        <f>[1]!pvt("000300.SH",A169,"1",1)</f>
        <v>39967690825.688545</v>
      </c>
      <c r="BB169">
        <f>[1]!sobv("000300.SH",A169,1)</f>
        <v>3971069180594</v>
      </c>
      <c r="BC169">
        <f>[1]!wvad("000300.SH",A169,24,"6","1","1",1)</f>
        <v>114561474.61014569</v>
      </c>
      <c r="BD169">
        <f>[1]!bbiboll("000300.SH",A169,10,"3","1","1",1)</f>
        <v>3158.4059197916663</v>
      </c>
      <c r="BE169">
        <f>[1]!boll("000300.SH",A169,26,"2",1,1,1)</f>
        <v>3229.764596153846</v>
      </c>
      <c r="BF169">
        <f>[1]!cdp("000300.SH",A169,"1","1",1)</f>
        <v>3104.479875</v>
      </c>
      <c r="BG169">
        <f>[1]!env("000300.SH",A169,"14","1","1",1)</f>
        <v>3334.9532304285713</v>
      </c>
      <c r="BH169">
        <f>[1]!mike("000300.SH",A169,12,"1","1",1)</f>
        <v>3276.3483666666671</v>
      </c>
      <c r="BI169">
        <f>[1]!volumeratio("000300.SH",A169,5,1)</f>
        <v>1.0549574549096872</v>
      </c>
      <c r="BJ169">
        <f>[1]!vma("000300.SH",A169,5,1)</f>
        <v>105473703.2</v>
      </c>
      <c r="BK169">
        <f>[1]!vmacd("000300.SH",A169,"12","26",9,"1",1)</f>
        <v>9001932.0766541865</v>
      </c>
      <c r="BL169">
        <f>[1]!vosc("000300.SH",A169,"12","26",1)</f>
        <v>9.8155021301803558</v>
      </c>
      <c r="BM169">
        <f>[1]!tapi("000300.SH",A169,6,"1",1)</f>
        <v>44990185.058824725</v>
      </c>
      <c r="BN169">
        <f>[1]!vstd("000300.SH",A169,10,1)</f>
        <v>18999648.017448701</v>
      </c>
      <c r="BO169">
        <f>[1]!adtm("000300.SH",A169,23,"8","1","1",1)</f>
        <v>0.4102476334495006</v>
      </c>
      <c r="BP169">
        <f>[1]!mi("000300.SH",A169,12,"1","1",1)</f>
        <v>27.371800000000349</v>
      </c>
      <c r="BQ169">
        <f>[1]!s_techind_rc("000300.SH",A169,50,1)</f>
        <v>93.504420228717976</v>
      </c>
      <c r="BR169">
        <f>[1]!srmi("000300.SH",A169,9,"1",1)</f>
        <v>3.4698074724158728E-2</v>
      </c>
      <c r="BS169">
        <f>[1]!pwmi("000300.SH",A169,7,"1","1",1)</f>
        <v>1</v>
      </c>
      <c r="BT169">
        <f>[1]!prdstrong("000300.SH",A169,20,"1","1",1)</f>
        <v>0</v>
      </c>
      <c r="BU169">
        <f>[1]!prdweak("000300.SH",A169,20,"1","1",1)</f>
        <v>0.2</v>
      </c>
      <c r="BV169">
        <f>[1]!bottom("000300.SH",A169,125,"5","20","1","1",1)</f>
        <v>0.741135549981778</v>
      </c>
      <c r="BW169">
        <f>[1]!atr("000300.SH",A169,14,"1","3",3)</f>
        <v>429.36659999999983</v>
      </c>
      <c r="BX169">
        <f>[1]!std("000300.SH",A169,26,"1",1)</f>
        <v>2.1726622862084608</v>
      </c>
      <c r="BY169">
        <f>[1]!vhf("000300.SH",A169,28,"1",1)</f>
        <v>0.27972443172712552</v>
      </c>
      <c r="BZ169">
        <f>[1]!volati("000300.SH",A169,10,"1",1)</f>
        <v>19.229046237939428</v>
      </c>
      <c r="CA169" s="2">
        <f>[1]!s_mq_close("000300.SH",A169,3)</f>
        <v>3153.8234000000002</v>
      </c>
    </row>
    <row r="170" spans="1:79" x14ac:dyDescent="0.25">
      <c r="A170" s="1">
        <v>43434</v>
      </c>
      <c r="B170">
        <f>[1]!s_mq_open("000300.SH",A170,1)</f>
        <v>3185.2020000000002</v>
      </c>
      <c r="C170">
        <f>[1]!s_mq_close("000300.SH",A170,1)</f>
        <v>3172.69</v>
      </c>
      <c r="D170">
        <f>[1]!s_mq_high("000300.SH",A170,1)</f>
        <v>3294.6030999999998</v>
      </c>
      <c r="E170">
        <f>[1]!s_mq_low("000300.SH",A170,1)</f>
        <v>3126.2890000000002</v>
      </c>
      <c r="F170">
        <f t="shared" si="12"/>
        <v>1.0343466756582469</v>
      </c>
      <c r="G170">
        <f t="shared" si="13"/>
        <v>0.98150415578038697</v>
      </c>
      <c r="H170">
        <f t="shared" si="17"/>
        <v>0.99607183469054705</v>
      </c>
      <c r="I170">
        <f t="shared" si="17"/>
        <v>1.0384257837986062</v>
      </c>
      <c r="J170">
        <f t="shared" si="15"/>
        <v>0.98537487116610833</v>
      </c>
      <c r="K170">
        <f t="shared" si="16"/>
        <v>1.0538383047760458</v>
      </c>
      <c r="L170">
        <f>[1]!s_mq_volume("000300.SH",A170,1)</f>
        <v>208607075100</v>
      </c>
      <c r="M170">
        <f>[1]!s_mq_amount("000300.SH",A170,1)</f>
        <v>2226474246363</v>
      </c>
      <c r="N170">
        <f>[1]!s_mq_pctchange("000016.SH",A170)</f>
        <v>-0.94145506583988015</v>
      </c>
      <c r="O170">
        <f>[1]!s_mq_pctchange("000906.SH",A170)</f>
        <v>1.026826144892623</v>
      </c>
      <c r="P170">
        <f>[1]!s_mq_pctchange("000905.SH",A170)</f>
        <v>2.4364666567646909</v>
      </c>
      <c r="Q170">
        <f>[1]!s_val_pe_ttm("000300.SH",A170)</f>
        <v>10.582699775695801</v>
      </c>
      <c r="R170">
        <f>[1]!s_val_pb_lf("000300.SH",A170)</f>
        <v>1.2762999534606934</v>
      </c>
      <c r="S170">
        <v>50</v>
      </c>
      <c r="T170">
        <v>5.4</v>
      </c>
      <c r="U170">
        <v>47.226599999999998</v>
      </c>
      <c r="V170">
        <v>2.7</v>
      </c>
      <c r="W170">
        <f>[1]!dmi("000300.SH",A170,14,6,1,3,2)</f>
        <v>16.542638492935751</v>
      </c>
      <c r="X170">
        <f>[1]!expma("000300.SH",A170,12,3,2)</f>
        <v>3245.8148791703879</v>
      </c>
      <c r="Y170">
        <f>[1]!ma("000300.SH",A170,5,3,1)</f>
        <v>3153.5522999999998</v>
      </c>
      <c r="Z170">
        <f>[1]!macd("000300.SH",A170,26,12,9,1,3,1)</f>
        <v>-16.063211983676865</v>
      </c>
      <c r="AA170">
        <f>[1]!bbi("000300.SH",A170,3,"6","12","24","1",1)</f>
        <v>3178.559771875</v>
      </c>
      <c r="AB170">
        <f>[1]!dma("000300.SH",A170,"10","50",10,"1","1",1)</f>
        <v>-33.662591999999677</v>
      </c>
      <c r="AC170">
        <f>[1]!mtm("000300.SH",A170,"6",6,"1","1",3)</f>
        <v>-629.68589999999995</v>
      </c>
      <c r="AD170">
        <f>[1]!priceosc("000300.SH",A170,"26","12","1",1)</f>
        <v>2.6402665502159972E-2</v>
      </c>
      <c r="AE170">
        <f>[1]!sar("000300.SH",A170,4,"2","20","1",1)</f>
        <v>3245.8375324553754</v>
      </c>
      <c r="AF170">
        <f>[1]!trix("000300.SH",A170,12,"20","1","1",1)</f>
        <v>-4.1995749214325952E-2</v>
      </c>
      <c r="AG170">
        <f>[1]!s_techind_b3612("000300.SH",A170,1,1)</f>
        <v>11.219483333333756</v>
      </c>
      <c r="AH170">
        <f>[1]!bias("000300.SH",A170,12,1,1)</f>
        <v>-0.76353417209756813</v>
      </c>
      <c r="AI170">
        <f>[1]!kdj("000300.SH",A170,9,3,3,1,1,1)</f>
        <v>22.337454629577838</v>
      </c>
      <c r="AJ170">
        <f>[1]!slowkd("000300.SH",A170,9,"3","3","5","1","1",1)</f>
        <v>17.40810590365022</v>
      </c>
      <c r="AK170">
        <f>[1]!rsi("000300.SH",A170,6,1,1)</f>
        <v>48.071725757891102</v>
      </c>
      <c r="AL170">
        <f>[1]!cci("000300.SH",A170,14,"1",1)</f>
        <v>-70.562060281634942</v>
      </c>
      <c r="AM170">
        <f>[1]!dpo("000300.SH",A170,20,"6","1","1",1)</f>
        <v>-20.295454545454959</v>
      </c>
      <c r="AN170">
        <f>[1]!roc("000300.SH",A170,"12",6,"1","1",1)</f>
        <v>-1.0063424846877917</v>
      </c>
      <c r="AO170">
        <f>[1]!vrsi("000300.SH",A170,6,1)</f>
        <v>53.489250752198238</v>
      </c>
      <c r="AP170">
        <f>[1]!si("000300.SH",A170,"1",1)</f>
        <v>-89.659602818377081</v>
      </c>
      <c r="AQ170">
        <f>[1]!srdm("000300.SH",A170,30,"1","1",1)</f>
        <v>-0.62562917969695231</v>
      </c>
      <c r="AR170">
        <f>[1]!vroc("000300.SH",A170,12,1)</f>
        <v>-37.683964802713298</v>
      </c>
      <c r="AS170">
        <f>[1]!wr("000300.SH",A170,14,"1",1)</f>
        <v>72.43189964477132</v>
      </c>
      <c r="AT170">
        <f>[1]!arbr("000300.SH",A170,26,"1","1",1)</f>
        <v>184.78880829103269</v>
      </c>
      <c r="AU170">
        <f>[1]!cr("000300.SH",A170,26,"1",1)</f>
        <v>98.885683589569538</v>
      </c>
      <c r="AV170">
        <f>[1]!psy("000300.SH",A170,12,"6","1","1",1)</f>
        <v>50</v>
      </c>
      <c r="AW170">
        <f>[1]!vr("000300.SH",A170,26,1)</f>
        <v>0.87069036104221131</v>
      </c>
      <c r="AX170">
        <f>[1]!wad("000300.SH",A170,30,"1","1",1)</f>
        <v>13711.542999999991</v>
      </c>
      <c r="AY170">
        <f>[1]!mfi("000300.SH",A170,14,"1",1)</f>
        <v>38.870155539137535</v>
      </c>
      <c r="AZ170">
        <f>[1]!obv("000300.SH",A170,"1","1",1)</f>
        <v>40064905233.760002</v>
      </c>
      <c r="BA170">
        <f>[1]!pvt("000300.SH",A170,"1",1)</f>
        <v>40313988273.499367</v>
      </c>
      <c r="BB170">
        <f>[1]!sobv("000300.SH",A170,1)</f>
        <v>3950329490294</v>
      </c>
      <c r="BC170">
        <f>[1]!wvad("000300.SH",A170,24,"6","1","1",1)</f>
        <v>146627741.22767568</v>
      </c>
      <c r="BD170">
        <f>[1]!bbiboll("000300.SH",A170,10,"3","1","1",1)</f>
        <v>3178.559771875</v>
      </c>
      <c r="BE170">
        <f>[1]!boll("000300.SH",A170,26,"2",1,1,1)</f>
        <v>3196.2568384615379</v>
      </c>
      <c r="BF170">
        <f>[1]!cdp("000300.SH",A170,"1","1",1)</f>
        <v>3154.4547750000002</v>
      </c>
      <c r="BG170">
        <f>[1]!env("000300.SH",A170,"14","1","1",1)</f>
        <v>3392.5706207142862</v>
      </c>
      <c r="BH170">
        <f>[1]!mike("000300.SH",A170,12,"1","1",1)</f>
        <v>3193.8889999999997</v>
      </c>
      <c r="BI170">
        <f>[1]!volumeratio("000300.SH",A170,5,1)</f>
        <v>0.99943510482110476</v>
      </c>
      <c r="BJ170">
        <f>[1]!vma("000300.SH",A170,5,1)</f>
        <v>68217687.400000006</v>
      </c>
      <c r="BK170">
        <f>[1]!vmacd("000300.SH",A170,"12","26",9,"1",1)</f>
        <v>-7423766.2538193893</v>
      </c>
      <c r="BL170">
        <f>[1]!vosc("000300.SH",A170,"12","26",1)</f>
        <v>-12.785658680160541</v>
      </c>
      <c r="BM170">
        <f>[1]!tapi("000300.SH",A170,6,"1",1)</f>
        <v>29865571.054647315</v>
      </c>
      <c r="BN170">
        <f>[1]!vstd("000300.SH",A170,10,1)</f>
        <v>19872813.846982256</v>
      </c>
      <c r="BO170">
        <f>[1]!adtm("000300.SH",A170,23,"8","1","1",1)</f>
        <v>0.64229139202719299</v>
      </c>
      <c r="BP170">
        <f>[1]!mi("000300.SH",A170,12,"1","1",1)</f>
        <v>-32.252700000000004</v>
      </c>
      <c r="BQ170">
        <f>[1]!s_techind_rc("000300.SH",A170,50,1)</f>
        <v>98.026420717116793</v>
      </c>
      <c r="BR170">
        <f>[1]!srmi("000300.SH",A170,9,"1",1)</f>
        <v>-3.7003880679891236E-2</v>
      </c>
      <c r="BS170">
        <f>[1]!pwmi("000300.SH",A170,7,"1","1",1)</f>
        <v>1</v>
      </c>
      <c r="BT170">
        <f>[1]!prdstrong("000300.SH",A170,20,"1","1",1)</f>
        <v>0</v>
      </c>
      <c r="BU170">
        <f>[1]!prdweak("000300.SH",A170,20,"1","1",1)</f>
        <v>0.1111111111111111</v>
      </c>
      <c r="BV170">
        <f>[1]!bottom("000300.SH",A170,125,"5","20","1","1",1)</f>
        <v>0.71708523592085238</v>
      </c>
      <c r="BW170">
        <f>[1]!atr("000300.SH",A170,14,"1","3",3)</f>
        <v>168.3140999999996</v>
      </c>
      <c r="BX170">
        <f>[1]!std("000300.SH",A170,26,"1",1)</f>
        <v>1.4295290585891853</v>
      </c>
      <c r="BY170">
        <f>[1]!vhf("000300.SH",A170,28,"1",1)</f>
        <v>0.22964811701353707</v>
      </c>
      <c r="BZ170">
        <f>[1]!volati("000300.SH",A170,10,"1",1)</f>
        <v>-8.4932884758130189</v>
      </c>
      <c r="CA170" s="2">
        <f>[1]!s_mq_close("000300.SH",A170,3)</f>
        <v>3172.69</v>
      </c>
    </row>
    <row r="171" spans="1:79" x14ac:dyDescent="0.25">
      <c r="A171" s="1">
        <v>43465</v>
      </c>
      <c r="B171">
        <f>[1]!s_mq_open("000300.SH",A171,1)</f>
        <v>3260.6862000000001</v>
      </c>
      <c r="C171">
        <f>[1]!s_mq_close("000300.SH",A171,1)</f>
        <v>3010.6536000000001</v>
      </c>
      <c r="D171">
        <f>[1]!s_mq_high("000300.SH",A171,1)</f>
        <v>3273.6397000000002</v>
      </c>
      <c r="E171">
        <f>[1]!s_mq_low("000300.SH",A171,1)</f>
        <v>2964.875</v>
      </c>
      <c r="F171">
        <f t="shared" si="12"/>
        <v>1.0039726300556</v>
      </c>
      <c r="G171">
        <f t="shared" si="13"/>
        <v>0.90927946393614933</v>
      </c>
      <c r="H171">
        <f t="shared" si="17"/>
        <v>0.92331902407536182</v>
      </c>
      <c r="I171">
        <f t="shared" si="17"/>
        <v>1.0873518295163549</v>
      </c>
      <c r="J171">
        <f t="shared" si="15"/>
        <v>0.98479446456410658</v>
      </c>
      <c r="K171">
        <f t="shared" si="16"/>
        <v>1.1041408828365447</v>
      </c>
      <c r="L171">
        <f>[1]!s_mq_volume("000300.SH",A171,1)</f>
        <v>142703983700</v>
      </c>
      <c r="M171">
        <f>[1]!s_mq_amount("000300.SH",A171,1)</f>
        <v>1620743954687</v>
      </c>
      <c r="N171">
        <f>[1]!s_mq_pctchange("000016.SH",A171)</f>
        <v>-5.5578058804111707</v>
      </c>
      <c r="O171">
        <f>[1]!s_mq_pctchange("000906.SH",A171)</f>
        <v>-5.0210622902519546</v>
      </c>
      <c r="P171">
        <f>[1]!s_mq_pctchange("000905.SH",A171)</f>
        <v>-4.7665394209741807</v>
      </c>
      <c r="Q171">
        <f>[1]!s_val_pe_ttm("000300.SH",A171)</f>
        <v>10.234299659729004</v>
      </c>
      <c r="R171">
        <f>[1]!s_val_pb_lf("000300.SH",A171)</f>
        <v>1.2568000555038452</v>
      </c>
      <c r="S171">
        <v>49.4</v>
      </c>
      <c r="T171">
        <v>5.7</v>
      </c>
      <c r="U171">
        <v>45.2774</v>
      </c>
      <c r="V171">
        <v>0.9</v>
      </c>
      <c r="W171">
        <f>[1]!dmi("000300.SH",A171,14,6,1,3,2)</f>
        <v>16.862499563704588</v>
      </c>
      <c r="X171">
        <f>[1]!expma("000300.SH",A171,12,3,2)</f>
        <v>3166.6734078895583</v>
      </c>
      <c r="Y171">
        <f>[1]!ma("000300.SH",A171,5,3,1)</f>
        <v>3011.73432</v>
      </c>
      <c r="Z171">
        <f>[1]!macd("000300.SH",A171,26,12,9,1,3,1)</f>
        <v>-52.282229158893188</v>
      </c>
      <c r="AA171">
        <f>[1]!bbi("000300.SH",A171,3,"6","12","24","1",1)</f>
        <v>3056.1345510416668</v>
      </c>
      <c r="AB171">
        <f>[1]!dma("000300.SH",A171,"10","50",10,"1","1",1)</f>
        <v>-115.97301800000014</v>
      </c>
      <c r="AC171">
        <f>[1]!mtm("000300.SH",A171,"6",6,"1","1",3)</f>
        <v>-500.33089999999993</v>
      </c>
      <c r="AD171">
        <f>[1]!priceosc("000300.SH",A171,"26","12","1",1)</f>
        <v>-1.8186254580977945</v>
      </c>
      <c r="AE171">
        <f>[1]!sar("000300.SH",A171,4,"2","20","1",1)</f>
        <v>3110.9980514136223</v>
      </c>
      <c r="AF171">
        <f>[1]!trix("000300.SH",A171,12,"20","1","1",1)</f>
        <v>-0.23080782112363027</v>
      </c>
      <c r="AG171">
        <f>[1]!s_techind_b3612("000300.SH",A171,1,1)</f>
        <v>-13.613783333332776</v>
      </c>
      <c r="AH171">
        <f>[1]!bias("000300.SH",A171,12,1,1)</f>
        <v>-2.1504681152701628</v>
      </c>
      <c r="AI171">
        <f>[1]!kdj("000300.SH",A171,9,3,3,1,1,1)</f>
        <v>17.265748814692714</v>
      </c>
      <c r="AJ171">
        <f>[1]!slowkd("000300.SH",A171,9,"3","3","5","1","1",1)</f>
        <v>16.22909371171399</v>
      </c>
      <c r="AK171">
        <f>[1]!rsi("000300.SH",A171,6,1,1)</f>
        <v>29.541854804091152</v>
      </c>
      <c r="AL171">
        <f>[1]!cci("000300.SH",A171,14,"1",1)</f>
        <v>-82.507851511972092</v>
      </c>
      <c r="AM171">
        <f>[1]!dpo("000300.SH",A171,20,"6","1","1",1)</f>
        <v>0</v>
      </c>
      <c r="AN171">
        <f>[1]!roc("000300.SH",A171,"12",6,"1","1",1)</f>
        <v>-5.0449484597470979</v>
      </c>
      <c r="AO171">
        <f>[1]!vrsi("000300.SH",A171,6,1)</f>
        <v>45.97916661658266</v>
      </c>
      <c r="AP171">
        <f>[1]!si("000300.SH",A171,"1",1)</f>
        <v>-281.00823551774249</v>
      </c>
      <c r="AQ171">
        <f>[1]!srdm("000300.SH",A171,30,"1","1",1)</f>
        <v>-0.80574258870704396</v>
      </c>
      <c r="AR171">
        <f>[1]!vroc("000300.SH",A171,12,1)</f>
        <v>0</v>
      </c>
      <c r="AS171">
        <f>[1]!wr("000300.SH",A171,14,"1",1)</f>
        <v>82.99499975297789</v>
      </c>
      <c r="AT171">
        <f>[1]!arbr("000300.SH",A171,26,"1","1",1)</f>
        <v>126.81795272183882</v>
      </c>
      <c r="AU171">
        <f>[1]!cr("000300.SH",A171,26,"1",1)</f>
        <v>50.124824917828512</v>
      </c>
      <c r="AV171">
        <f>[1]!psy("000300.SH",A171,12,"6","1","1",1)</f>
        <v>25</v>
      </c>
      <c r="AW171">
        <f>[1]!vr("000300.SH",A171,26,1)</f>
        <v>0.82952818400374484</v>
      </c>
      <c r="AX171">
        <f>[1]!wad("000300.SH",A171,30,"1","1",1)</f>
        <v>13507.144899999994</v>
      </c>
      <c r="AY171">
        <f>[1]!mfi("000300.SH",A171,14,"1",1)</f>
        <v>46.8177833012154</v>
      </c>
      <c r="AZ171">
        <f>[1]!obv("000300.SH",A171,"1","1",1)</f>
        <v>39690329668.760002</v>
      </c>
      <c r="BA171">
        <f>[1]!pvt("000300.SH",A171,"1",1)</f>
        <v>40096450723.979454</v>
      </c>
      <c r="BB171">
        <f>[1]!sobv("000300.SH",A171,1)</f>
        <v>3946477847794</v>
      </c>
      <c r="BC171">
        <f>[1]!wvad("000300.SH",A171,24,"6","1","1",1)</f>
        <v>-136059275.82184786</v>
      </c>
      <c r="BD171">
        <f>[1]!bbiboll("000300.SH",A171,10,"3","1","1",1)</f>
        <v>3056.1345510416668</v>
      </c>
      <c r="BE171">
        <f>[1]!boll("000300.SH",A171,26,"2",1,1,1)</f>
        <v>3132.7754500000001</v>
      </c>
      <c r="BF171">
        <f>[1]!cdp("000300.SH",A171,"1","1",1)</f>
        <v>3004.6879749999998</v>
      </c>
      <c r="BG171">
        <f>[1]!env("000300.SH",A171,"14","1","1",1)</f>
        <v>3274.8140092857147</v>
      </c>
      <c r="BH171">
        <f>[1]!mike("000300.SH",A171,12,"1","1",1)</f>
        <v>3048.3408666666664</v>
      </c>
      <c r="BI171">
        <f>[1]!volumeratio("000300.SH",A171,5,1)</f>
        <v>0</v>
      </c>
      <c r="BJ171">
        <f>[1]!vma("000300.SH",A171,5,1)</f>
        <v>68646327.200000003</v>
      </c>
      <c r="BK171">
        <f>[1]!vmacd("000300.SH",A171,"12","26",9,"1",1)</f>
        <v>-3974412.7808983708</v>
      </c>
      <c r="BL171">
        <f>[1]!vosc("000300.SH",A171,"12","26",1)</f>
        <v>-0.56451305495529991</v>
      </c>
      <c r="BM171">
        <f>[1]!tapi("000300.SH",A171,6,"1",1)</f>
        <v>31334628.138091713</v>
      </c>
      <c r="BN171">
        <f>[1]!vstd("000300.SH",A171,10,1)</f>
        <v>9435228.4321205169</v>
      </c>
      <c r="BO171">
        <f>[1]!adtm("000300.SH",A171,23,"8","1","1",1)</f>
        <v>-0.17850234639597512</v>
      </c>
      <c r="BP171">
        <f>[1]!mi("000300.SH",A171,12,"1","1",1)</f>
        <v>-159.95559999999978</v>
      </c>
      <c r="BQ171">
        <f>[1]!s_techind_rc("000300.SH",A171,50,1)</f>
        <v>96.035277168295281</v>
      </c>
      <c r="BR171">
        <f>[1]!srmi("000300.SH",A171,9,"1",1)</f>
        <v>-4.7622156749124719E-2</v>
      </c>
      <c r="BS171">
        <f>[1]!pwmi("000300.SH",A171,7,"1","1",1)</f>
        <v>1</v>
      </c>
      <c r="BT171">
        <f>[1]!prdstrong("000300.SH",A171,20,"1","1",1)</f>
        <v>0</v>
      </c>
      <c r="BU171">
        <f>[1]!prdweak("000300.SH",A171,20,"1","1",1)</f>
        <v>0</v>
      </c>
      <c r="BV171">
        <f>[1]!bottom("000300.SH",A171,125,"5","20","1","1",1)</f>
        <v>0.71708523592085238</v>
      </c>
      <c r="BW171">
        <f>[1]!atr("000300.SH",A171,14,"1","3",3)</f>
        <v>308.76470000000018</v>
      </c>
      <c r="BX171">
        <f>[1]!std("000300.SH",A171,26,"1",1)</f>
        <v>1.1601589414900879</v>
      </c>
      <c r="BY171">
        <f>[1]!vhf("000300.SH",A171,28,"1",1)</f>
        <v>0.35760111252154386</v>
      </c>
      <c r="BZ171">
        <f>[1]!volati("000300.SH",A171,10,"1",1)</f>
        <v>14.040039545013791</v>
      </c>
      <c r="CA171" s="2">
        <f>[1]!s_mq_close("000300.SH",A171,3)</f>
        <v>3010.6536000000001</v>
      </c>
    </row>
    <row r="172" spans="1:79" x14ac:dyDescent="0.25">
      <c r="A172" s="1">
        <v>43496</v>
      </c>
      <c r="B172">
        <f>[1]!s_mq_open("000300.SH",A172,1)</f>
        <v>3017.0673999999999</v>
      </c>
      <c r="C172">
        <f>[1]!s_mq_close("000300.SH",A172,1)</f>
        <v>3201.6331</v>
      </c>
      <c r="D172">
        <f>[1]!s_mq_high("000300.SH",A172,1)</f>
        <v>3228.8678</v>
      </c>
      <c r="E172">
        <f>[1]!s_mq_low("000300.SH",A172,1)</f>
        <v>2935.8294999999998</v>
      </c>
      <c r="F172">
        <f t="shared" si="12"/>
        <v>1.0702007518956984</v>
      </c>
      <c r="G172">
        <f t="shared" si="13"/>
        <v>0.97307388625126501</v>
      </c>
      <c r="H172">
        <f t="shared" si="17"/>
        <v>1.06117387367614</v>
      </c>
      <c r="I172">
        <f t="shared" si="17"/>
        <v>1.0085065025096098</v>
      </c>
      <c r="J172">
        <f t="shared" si="15"/>
        <v>0.91697874437892335</v>
      </c>
      <c r="K172">
        <f t="shared" si="16"/>
        <v>1.0998144817333568</v>
      </c>
      <c r="L172">
        <f>[1]!s_mq_volume("000300.SH",A172,1)</f>
        <v>180780779400</v>
      </c>
      <c r="M172">
        <f>[1]!s_mq_amount("000300.SH",A172,1)</f>
        <v>1947904136762</v>
      </c>
      <c r="N172">
        <f>[1]!s_mq_pctchange("000016.SH",A172)</f>
        <v>8.3019722004963992</v>
      </c>
      <c r="O172">
        <f>[1]!s_mq_pctchange("000906.SH",A172)</f>
        <v>4.8532453966048328</v>
      </c>
      <c r="P172">
        <f>[1]!s_mq_pctchange("000905.SH",A172)</f>
        <v>0.20243585690460364</v>
      </c>
      <c r="Q172">
        <f>[1]!s_val_pe_ttm("000300.SH",A172)</f>
        <v>10.890700340270996</v>
      </c>
      <c r="R172">
        <f>[1]!s_val_pb_lf("000300.SH",A172)</f>
        <v>1.3207000494003296</v>
      </c>
      <c r="S172">
        <v>49.5</v>
      </c>
      <c r="T172">
        <v>6.7977530000000002</v>
      </c>
      <c r="U172">
        <v>41.307299999999998</v>
      </c>
      <c r="V172">
        <v>0.1</v>
      </c>
      <c r="W172">
        <f>[1]!dmi("000300.SH",A172,14,6,1,3,2)</f>
        <v>17.021120333552112</v>
      </c>
      <c r="X172">
        <f>[1]!expma("000300.SH",A172,12,3,2)</f>
        <v>3157.5173637699108</v>
      </c>
      <c r="Y172">
        <f>[1]!ma("000300.SH",A172,5,3,1)</f>
        <v>3186.4666200000001</v>
      </c>
      <c r="Z172">
        <f>[1]!macd("000300.SH",A172,26,12,9,1,3,1)</f>
        <v>24.447413447191593</v>
      </c>
      <c r="AA172">
        <f>[1]!bbi("000300.SH",A172,3,"6","12","24","1",1)</f>
        <v>3159.3788541666668</v>
      </c>
      <c r="AB172">
        <f>[1]!dma("000300.SH",A172,"10","50",10,"1","1",1)</f>
        <v>45.401177999999618</v>
      </c>
      <c r="AC172">
        <f>[1]!mtm("000300.SH",A172,"6",6,"1","1",3)</f>
        <v>-316.02370000000019</v>
      </c>
      <c r="AD172">
        <f>[1]!priceosc("000300.SH",A172,"26","12","1",1)</f>
        <v>2.1431987049553824</v>
      </c>
      <c r="AE172">
        <f>[1]!sar("000300.SH",A172,4,"2","20","1",1)</f>
        <v>3168.7369066206616</v>
      </c>
      <c r="AF172">
        <f>[1]!trix("000300.SH",A172,12,"20","1","1",1)</f>
        <v>0.13950105903783072</v>
      </c>
      <c r="AG172">
        <f>[1]!s_techind_b3612("000300.SH",A172,1,1)</f>
        <v>6.1761333333333823</v>
      </c>
      <c r="AH172">
        <f>[1]!bias("000300.SH",A172,12,1,1)</f>
        <v>1.1857804654978739</v>
      </c>
      <c r="AI172">
        <f>[1]!kdj("000300.SH",A172,9,3,3,1,1,1)</f>
        <v>66.045649693451665</v>
      </c>
      <c r="AJ172">
        <f>[1]!slowkd("000300.SH",A172,9,"3","3","5","1","1",1)</f>
        <v>64.987373529449954</v>
      </c>
      <c r="AK172">
        <f>[1]!rsi("000300.SH",A172,6,1,1)</f>
        <v>67.393555602939131</v>
      </c>
      <c r="AL172">
        <f>[1]!cci("000300.SH",A172,14,"1",1)</f>
        <v>103.80771952395713</v>
      </c>
      <c r="AM172">
        <f>[1]!dpo("000300.SH",A172,20,"6","1","1",1)</f>
        <v>34.295627272726961</v>
      </c>
      <c r="AN172">
        <f>[1]!roc("000300.SH",A172,"12",6,"1","1",1)</f>
        <v>2.3543134914992025</v>
      </c>
      <c r="AO172">
        <f>[1]!vrsi("000300.SH",A172,6,1)</f>
        <v>69.737687722281663</v>
      </c>
      <c r="AP172">
        <f>[1]!si("000300.SH",A172,"1",1)</f>
        <v>435.58273412510505</v>
      </c>
      <c r="AQ172">
        <f>[1]!srdm("000300.SH",A172,30,"1","1",1)</f>
        <v>0.52863790645176068</v>
      </c>
      <c r="AR172">
        <f>[1]!vroc("000300.SH",A172,12,1)</f>
        <v>-2.8444730727808731</v>
      </c>
      <c r="AS172">
        <f>[1]!wr("000300.SH",A172,14,"1",1)</f>
        <v>16.557548373682476</v>
      </c>
      <c r="AT172">
        <f>[1]!arbr("000300.SH",A172,26,"1","1",1)</f>
        <v>274.82930178159046</v>
      </c>
      <c r="AU172">
        <f>[1]!cr("000300.SH",A172,26,"1",1)</f>
        <v>183.44862636230147</v>
      </c>
      <c r="AV172">
        <f>[1]!psy("000300.SH",A172,12,"6","1","1",1)</f>
        <v>58.333333333333336</v>
      </c>
      <c r="AW172">
        <f>[1]!vr("000300.SH",A172,26,1)</f>
        <v>1.4833395688835354</v>
      </c>
      <c r="AX172">
        <f>[1]!wad("000300.SH",A172,30,"1","1",1)</f>
        <v>13656.283299999996</v>
      </c>
      <c r="AY172">
        <f>[1]!mfi("000300.SH",A172,14,"1",1)</f>
        <v>39.193570651013957</v>
      </c>
      <c r="AZ172">
        <f>[1]!obv("000300.SH",A172,"1","1",1)</f>
        <v>40025139478.760002</v>
      </c>
      <c r="BA172">
        <f>[1]!pvt("000300.SH",A172,"1",1)</f>
        <v>40811872200.474449</v>
      </c>
      <c r="BB172">
        <f>[1]!sobv("000300.SH",A172,1)</f>
        <v>3985873473194</v>
      </c>
      <c r="BC172">
        <f>[1]!wvad("000300.SH",A172,24,"6","1","1",1)</f>
        <v>178437646.789738</v>
      </c>
      <c r="BD172">
        <f>[1]!bbiboll("000300.SH",A172,10,"3","1","1",1)</f>
        <v>3159.3788541666668</v>
      </c>
      <c r="BE172">
        <f>[1]!boll("000300.SH",A172,26,"2",1,1,1)</f>
        <v>3096.3004153846155</v>
      </c>
      <c r="BF172">
        <f>[1]!cdp("000300.SH",A172,"1","1",1)</f>
        <v>3176.9387999999999</v>
      </c>
      <c r="BG172">
        <f>[1]!env("000300.SH",A172,"14","1","1",1)</f>
        <v>3343.9319377142861</v>
      </c>
      <c r="BH172">
        <f>[1]!mike("000300.SH",A172,12,"1","1",1)</f>
        <v>3287.0797999999995</v>
      </c>
      <c r="BI172">
        <f>[1]!volumeratio("000300.SH",A172,5,1)</f>
        <v>1.1320704450184209</v>
      </c>
      <c r="BJ172">
        <f>[1]!vma("000300.SH",A172,5,1)</f>
        <v>78848570</v>
      </c>
      <c r="BK172">
        <f>[1]!vmacd("000300.SH",A172,"12","26",9,"1",1)</f>
        <v>-537750.75836206437</v>
      </c>
      <c r="BL172">
        <f>[1]!vosc("000300.SH",A172,"12","26",1)</f>
        <v>-0.83844704944137427</v>
      </c>
      <c r="BM172">
        <f>[1]!tapi("000300.SH",A172,6,"1",1)</f>
        <v>37727681.674152367</v>
      </c>
      <c r="BN172">
        <f>[1]!vstd("000300.SH",A172,10,1)</f>
        <v>13345926.447374046</v>
      </c>
      <c r="BO172">
        <f>[1]!adtm("000300.SH",A172,23,"8","1","1",1)</f>
        <v>0.84265123447589541</v>
      </c>
      <c r="BP172">
        <f>[1]!mi("000300.SH",A172,12,"1","1",1)</f>
        <v>73.642699999999877</v>
      </c>
      <c r="BQ172">
        <f>[1]!s_techind_rc("000300.SH",A172,50,1)</f>
        <v>99.478795041373886</v>
      </c>
      <c r="BR172">
        <f>[1]!srmi("000300.SH",A172,9,"1",1)</f>
        <v>1.0450666567633948E-2</v>
      </c>
      <c r="BS172">
        <f>[1]!pwmi("000300.SH",A172,7,"1","1",1)</f>
        <v>1</v>
      </c>
      <c r="BT172">
        <f>[1]!prdstrong("000300.SH",A172,20,"1","1",1)</f>
        <v>0</v>
      </c>
      <c r="BU172">
        <f>[1]!prdweak("000300.SH",A172,20,"1","1",1)</f>
        <v>7.6923076923076927E-2</v>
      </c>
      <c r="BV172">
        <f>[1]!bottom("000300.SH",A172,125,"5","20","1","1",1)</f>
        <v>0.75581265369997763</v>
      </c>
      <c r="BW172">
        <f>[1]!atr("000300.SH",A172,14,"1","3",3)</f>
        <v>293.03830000000016</v>
      </c>
      <c r="BX172">
        <f>[1]!std("000300.SH",A172,26,"1",1)</f>
        <v>0.95864293364260456</v>
      </c>
      <c r="BY172">
        <f>[1]!vhf("000300.SH",A172,28,"1",1)</f>
        <v>0.363161452872797</v>
      </c>
      <c r="BZ172">
        <f>[1]!volati("000300.SH",A172,10,"1",1)</f>
        <v>6.9799737905175938</v>
      </c>
      <c r="CA172" s="2">
        <f>[1]!s_mq_close("000300.SH",A172,3)</f>
        <v>3201.6331</v>
      </c>
    </row>
    <row r="173" spans="1:79" x14ac:dyDescent="0.25">
      <c r="A173" s="1">
        <v>43524</v>
      </c>
      <c r="B173">
        <f>[1]!s_mq_open("000300.SH",A173,1)</f>
        <v>3225.7334999999998</v>
      </c>
      <c r="C173">
        <f>[1]!s_mq_close("000300.SH",A173,1)</f>
        <v>3669.3703</v>
      </c>
      <c r="D173">
        <f>[1]!s_mq_high("000300.SH",A173,1)</f>
        <v>3762.1127999999999</v>
      </c>
      <c r="E173">
        <f>[1]!s_mq_low("000300.SH",A173,1)</f>
        <v>3207.7168000000001</v>
      </c>
      <c r="F173">
        <f t="shared" si="12"/>
        <v>1.1662813434525823</v>
      </c>
      <c r="G173">
        <f t="shared" si="13"/>
        <v>0.99441469668836568</v>
      </c>
      <c r="H173">
        <f t="shared" si="17"/>
        <v>1.1375305182526703</v>
      </c>
      <c r="I173">
        <f t="shared" si="17"/>
        <v>1.0252747726224305</v>
      </c>
      <c r="J173">
        <f t="shared" si="15"/>
        <v>0.87418726858938167</v>
      </c>
      <c r="K173">
        <f t="shared" si="16"/>
        <v>1.1728319657146791</v>
      </c>
      <c r="L173">
        <f>[1]!s_mq_volume("000300.SH",A173,1)</f>
        <v>281007825500</v>
      </c>
      <c r="M173">
        <f>[1]!s_mq_amount("000300.SH",A173,1)</f>
        <v>2958605035064</v>
      </c>
      <c r="N173">
        <f>[1]!s_mq_pctchange("000016.SH",A173)</f>
        <v>10.489380004412375</v>
      </c>
      <c r="O173">
        <f>[1]!s_mq_pctchange("000906.SH",A173)</f>
        <v>15.934718071705145</v>
      </c>
      <c r="P173">
        <f>[1]!s_mq_pctchange("000905.SH",A173)</f>
        <v>20.323780785509026</v>
      </c>
      <c r="Q173">
        <f>[1]!s_val_pe_ttm("000300.SH",A173)</f>
        <v>12.232399940490723</v>
      </c>
      <c r="R173">
        <f>[1]!s_val_pb_lf("000300.SH",A173)</f>
        <v>1.4752000570297241</v>
      </c>
      <c r="S173">
        <v>49.2</v>
      </c>
      <c r="T173">
        <v>3.3607170000000002</v>
      </c>
      <c r="U173">
        <v>24.6539</v>
      </c>
      <c r="V173">
        <v>0.1</v>
      </c>
      <c r="W173">
        <f>[1]!dmi("000300.SH",A173,14,6,1,3,2)</f>
        <v>46.253553726574829</v>
      </c>
      <c r="X173">
        <f>[1]!expma("000300.SH",A173,12,3,2)</f>
        <v>3307.68965601032</v>
      </c>
      <c r="Y173">
        <f>[1]!ma("000300.SH",A173,5,3,1)</f>
        <v>3656.4114399999999</v>
      </c>
      <c r="Z173">
        <f>[1]!macd("000300.SH",A173,26,12,9,1,3,1)</f>
        <v>134.56960075257348</v>
      </c>
      <c r="AA173">
        <f>[1]!bbi("000300.SH",A173,3,"6","12","24","1",1)</f>
        <v>3543.7892781249998</v>
      </c>
      <c r="AB173">
        <f>[1]!dma("000300.SH",A173,"10","50",10,"1","1",1)</f>
        <v>326.87669600000027</v>
      </c>
      <c r="AC173">
        <f>[1]!mtm("000300.SH",A173,"6",6,"1","1",3)</f>
        <v>334.86670000000004</v>
      </c>
      <c r="AD173">
        <f>[1]!priceosc("000300.SH",A173,"26","12","1",1)</f>
        <v>4.9307252628902569</v>
      </c>
      <c r="AE173">
        <f>[1]!sar("000300.SH",A173,4,"2","20","1",1)</f>
        <v>3591.7869101590813</v>
      </c>
      <c r="AF173">
        <f>[1]!trix("000300.SH",A173,12,"20","1","1",1)</f>
        <v>0.60642547835991689</v>
      </c>
      <c r="AG173">
        <f>[1]!s_techind_b3612("000300.SH",A173,1,1)</f>
        <v>56.691500000000815</v>
      </c>
      <c r="AH173">
        <f>[1]!bias("000300.SH",A173,12,1,1)</f>
        <v>4.3424928390792292</v>
      </c>
      <c r="AI173">
        <f>[1]!kdj("000300.SH",A173,9,3,3,1,1,1)</f>
        <v>83.212281022283875</v>
      </c>
      <c r="AJ173">
        <f>[1]!slowkd("000300.SH",A173,9,"3","3","5","1","1",1)</f>
        <v>86.976558458140502</v>
      </c>
      <c r="AK173">
        <f>[1]!rsi("000300.SH",A173,6,1,1)</f>
        <v>76.532692140274065</v>
      </c>
      <c r="AL173">
        <f>[1]!cci("000300.SH",A173,14,"1",1)</f>
        <v>107.98066468756302</v>
      </c>
      <c r="AM173">
        <f>[1]!dpo("000300.SH",A173,20,"6","1","1",1)</f>
        <v>141.83505454545411</v>
      </c>
      <c r="AN173">
        <f>[1]!roc("000300.SH",A173,"12",6,"1","1",1)</f>
        <v>10.180206179239665</v>
      </c>
      <c r="AO173">
        <f>[1]!vrsi("000300.SH",A173,6,1)</f>
        <v>54.87394688398323</v>
      </c>
      <c r="AP173">
        <f>[1]!si("000300.SH",A173,"1",1)</f>
        <v>-127.59562763802396</v>
      </c>
      <c r="AQ173">
        <f>[1]!srdm("000300.SH",A173,30,"1","1",1)</f>
        <v>0.6912616743209371</v>
      </c>
      <c r="AR173">
        <f>[1]!vroc("000300.SH",A173,12,1)</f>
        <v>51.195694642884646</v>
      </c>
      <c r="AS173">
        <f>[1]!wr("000300.SH",A173,14,"1",1)</f>
        <v>17.756390950956007</v>
      </c>
      <c r="AT173">
        <f>[1]!arbr("000300.SH",A173,26,"1","1",1)</f>
        <v>389.23175020936975</v>
      </c>
      <c r="AU173">
        <f>[1]!cr("000300.SH",A173,26,"1",1)</f>
        <v>486.09515630949966</v>
      </c>
      <c r="AV173">
        <f>[1]!psy("000300.SH",A173,12,"6","1","1",1)</f>
        <v>50</v>
      </c>
      <c r="AW173">
        <f>[1]!vr("000300.SH",A173,26,1)</f>
        <v>1.2605802544326921</v>
      </c>
      <c r="AX173">
        <f>[1]!wad("000300.SH",A173,30,"1","1",1)</f>
        <v>14012.501699999997</v>
      </c>
      <c r="AY173">
        <f>[1]!mfi("000300.SH",A173,14,"1",1)</f>
        <v>59.962761608558047</v>
      </c>
      <c r="AZ173">
        <f>[1]!obv("000300.SH",A173,"1","1",1)</f>
        <v>40171256533.760002</v>
      </c>
      <c r="BA173">
        <f>[1]!pvt("000300.SH",A173,"1",1)</f>
        <v>43773313853.695465</v>
      </c>
      <c r="BB173">
        <f>[1]!sobv("000300.SH",A173,1)</f>
        <v>4000485178694</v>
      </c>
      <c r="BC173">
        <f>[1]!wvad("000300.SH",A173,24,"6","1","1",1)</f>
        <v>703165144.04637051</v>
      </c>
      <c r="BD173">
        <f>[1]!bbiboll("000300.SH",A173,10,"3","1","1",1)</f>
        <v>3543.7892781249998</v>
      </c>
      <c r="BE173">
        <f>[1]!boll("000300.SH",A173,26,"2",1,1,1)</f>
        <v>3343.262784615385</v>
      </c>
      <c r="BF173">
        <f>[1]!cdp("000300.SH",A173,"1","1",1)</f>
        <v>3683.1873249999999</v>
      </c>
      <c r="BG173">
        <f>[1]!env("000300.SH",A173,"14","1","1",1)</f>
        <v>3697.6376061428573</v>
      </c>
      <c r="BH173">
        <f>[1]!mike("000300.SH",A173,12,"1","1",1)</f>
        <v>4014.1154666666666</v>
      </c>
      <c r="BI173">
        <f>[1]!volumeratio("000300.SH",A173,5,1)</f>
        <v>0.68235280561695477</v>
      </c>
      <c r="BJ173">
        <f>[1]!vma("000300.SH",A173,5,1)</f>
        <v>271776004.19999999</v>
      </c>
      <c r="BK173">
        <f>[1]!vmacd("000300.SH",A173,"12","26",9,"1",1)</f>
        <v>46842025.543264635</v>
      </c>
      <c r="BL173">
        <f>[1]!vosc("000300.SH",A173,"12","26",1)</f>
        <v>32.101025687327443</v>
      </c>
      <c r="BM173">
        <f>[1]!tapi("000300.SH",A173,6,"1",1)</f>
        <v>70049029.054791689</v>
      </c>
      <c r="BN173">
        <f>[1]!vstd("000300.SH",A173,10,1)</f>
        <v>79236831.141059324</v>
      </c>
      <c r="BO173">
        <f>[1]!adtm("000300.SH",A173,23,"8","1","1",1)</f>
        <v>0.77158318047360808</v>
      </c>
      <c r="BP173">
        <f>[1]!mi("000300.SH",A173,12,"1","1",1)</f>
        <v>339.03499999999985</v>
      </c>
      <c r="BQ173">
        <f>[1]!s_techind_rc("000300.SH",A173,50,1)</f>
        <v>116.12608241277862</v>
      </c>
      <c r="BR173">
        <f>[1]!srmi("000300.SH",A173,9,"1",1)</f>
        <v>9.0115080508500395E-2</v>
      </c>
      <c r="BS173">
        <f>[1]!pwmi("000300.SH",A173,7,"1","1",1)</f>
        <v>0.8571428571428571</v>
      </c>
      <c r="BT173">
        <f>[1]!prdstrong("000300.SH",A173,20,"1","1",1)</f>
        <v>0</v>
      </c>
      <c r="BU173">
        <f>[1]!prdweak("000300.SH",A173,20,"1","1",1)</f>
        <v>7.6923076923076927E-2</v>
      </c>
      <c r="BV173">
        <f>[1]!bottom("000300.SH",A173,125,"5","20","1","1",1)</f>
        <v>0.91142191142191142</v>
      </c>
      <c r="BW173">
        <f>[1]!atr("000300.SH",A173,14,"1","3",3)</f>
        <v>560.47969999999987</v>
      </c>
      <c r="BX173">
        <f>[1]!std("000300.SH",A173,26,"1",1)</f>
        <v>1.6018671687652615</v>
      </c>
      <c r="BY173">
        <f>[1]!vhf("000300.SH",A173,28,"1",1)</f>
        <v>0.58562623733434915</v>
      </c>
      <c r="BZ173">
        <f>[1]!volati("000300.SH",A173,10,"1",1)</f>
        <v>65.191828684377057</v>
      </c>
      <c r="CA173" s="2">
        <f>[1]!s_mq_close("000300.SH",A173,3)</f>
        <v>3669.3703</v>
      </c>
    </row>
    <row r="174" spans="1:79" x14ac:dyDescent="0.25">
      <c r="A174" s="1">
        <v>43555</v>
      </c>
      <c r="B174">
        <f>[1]!s_mq_open("000300.SH",A174,1)</f>
        <v>3699.2157000000002</v>
      </c>
      <c r="C174">
        <f>[1]!s_mq_close("000300.SH",A174,1)</f>
        <v>3872.3411999999998</v>
      </c>
      <c r="D174">
        <f>[1]!s_mq_high("000300.SH",A174,1)</f>
        <v>3886.5796999999998</v>
      </c>
      <c r="E174">
        <f>[1]!s_mq_low("000300.SH",A174,1)</f>
        <v>3650.8125</v>
      </c>
      <c r="F174">
        <f t="shared" si="12"/>
        <v>1.050649655276928</v>
      </c>
      <c r="G174">
        <f t="shared" si="13"/>
        <v>0.98691528044714982</v>
      </c>
      <c r="H174">
        <f t="shared" si="17"/>
        <v>1.0468005961371756</v>
      </c>
      <c r="I174">
        <f t="shared" si="17"/>
        <v>1.0036769745393304</v>
      </c>
      <c r="J174">
        <f t="shared" si="15"/>
        <v>0.94279205045257897</v>
      </c>
      <c r="K174">
        <f t="shared" si="16"/>
        <v>1.064579377878212</v>
      </c>
      <c r="L174">
        <f>[1]!s_mq_volume("000300.SH",A174,1)</f>
        <v>463173872500</v>
      </c>
      <c r="M174">
        <f>[1]!s_mq_amount("000300.SH",A174,1)</f>
        <v>5448925889751</v>
      </c>
      <c r="N174">
        <f>[1]!s_mq_pctchange("000016.SH",A174)</f>
        <v>3.4451449861944594</v>
      </c>
      <c r="O174">
        <f>[1]!s_mq_pctchange("000906.SH",A174)</f>
        <v>6.702451609373794</v>
      </c>
      <c r="P174">
        <f>[1]!s_mq_pctchange("000905.SH",A174)</f>
        <v>10.394716819699589</v>
      </c>
      <c r="Q174">
        <f>[1]!s_val_pe_ttm("000300.SH",A174)</f>
        <v>12.702300071716309</v>
      </c>
      <c r="R174">
        <f>[1]!s_val_pb_lf("000300.SH",A174)</f>
        <v>1.5074000358581543</v>
      </c>
      <c r="S174">
        <v>50.5</v>
      </c>
      <c r="T174">
        <v>8.5</v>
      </c>
      <c r="U174">
        <v>42.511200000000002</v>
      </c>
      <c r="V174">
        <v>0.4</v>
      </c>
      <c r="W174">
        <f>[1]!dmi("000300.SH",A174,14,6,1,3,2)</f>
        <v>45.692915208922599</v>
      </c>
      <c r="X174">
        <f>[1]!expma("000300.SH",A174,12,3,2)</f>
        <v>3550.1648232797615</v>
      </c>
      <c r="Y174">
        <f>[1]!ma("000300.SH",A174,5,3,1)</f>
        <v>3757.4776599999996</v>
      </c>
      <c r="Z174">
        <f>[1]!macd("000300.SH",A174,26,12,9,1,3,1)</f>
        <v>71.006437810311127</v>
      </c>
      <c r="AA174">
        <f>[1]!bbi("000300.SH",A174,3,"6","12","24","1",1)</f>
        <v>3775.2315156249997</v>
      </c>
      <c r="AB174">
        <f>[1]!dma("000300.SH",A174,"10","50",10,"1","1",1)</f>
        <v>286.8064700000009</v>
      </c>
      <c r="AC174">
        <f>[1]!mtm("000300.SH",A174,"6",6,"1","1",3)</f>
        <v>433.47629999999981</v>
      </c>
      <c r="AD174">
        <f>[1]!priceosc("000300.SH",A174,"26","12","1",1)</f>
        <v>0.84058294588054239</v>
      </c>
      <c r="AE174">
        <f>[1]!sar("000300.SH",A174,4,"2","20","1",1)</f>
        <v>3687.5472</v>
      </c>
      <c r="AF174">
        <f>[1]!trix("000300.SH",A174,12,"20","1","1",1)</f>
        <v>0.2895499531400938</v>
      </c>
      <c r="AG174">
        <f>[1]!s_techind_b3612("000300.SH",A174,1,1)</f>
        <v>11.176499999999578</v>
      </c>
      <c r="AH174">
        <f>[1]!bias("000300.SH",A174,12,1,1)</f>
        <v>2.3014307735706199</v>
      </c>
      <c r="AI174">
        <f>[1]!kdj("000300.SH",A174,9,3,3,1,1,1)</f>
        <v>56.295315465498525</v>
      </c>
      <c r="AJ174">
        <f>[1]!slowkd("000300.SH",A174,9,"3","3","5","1","1",1)</f>
        <v>33.168894811682613</v>
      </c>
      <c r="AK174">
        <f>[1]!rsi("000300.SH",A174,6,1,1)</f>
        <v>67.490228671261562</v>
      </c>
      <c r="AL174">
        <f>[1]!cci("000300.SH",A174,14,"1",1)</f>
        <v>79.118829797758977</v>
      </c>
      <c r="AM174">
        <f>[1]!dpo("000300.SH",A174,20,"6","1","1",1)</f>
        <v>0</v>
      </c>
      <c r="AN174">
        <f>[1]!roc("000300.SH",A174,"12",6,"1","1",1)</f>
        <v>3.9779639842080114</v>
      </c>
      <c r="AO174">
        <f>[1]!vrsi("000300.SH",A174,6,1)</f>
        <v>71.683054025427708</v>
      </c>
      <c r="AP174">
        <f>[1]!si("000300.SH",A174,"1",1)</f>
        <v>2943.487038155236</v>
      </c>
      <c r="AQ174">
        <f>[1]!srdm("000300.SH",A174,30,"1","1",1)</f>
        <v>0.4179101888564698</v>
      </c>
      <c r="AR174">
        <f>[1]!vroc("000300.SH",A174,12,1)</f>
        <v>0</v>
      </c>
      <c r="AS174">
        <f>[1]!wr("000300.SH",A174,14,"1",1)</f>
        <v>1.9936986521870599</v>
      </c>
      <c r="AT174">
        <f>[1]!arbr("000300.SH",A174,26,"1","1",1)</f>
        <v>296.69172500238204</v>
      </c>
      <c r="AU174">
        <f>[1]!cr("000300.SH",A174,26,"1",1)</f>
        <v>188.15717771724084</v>
      </c>
      <c r="AV174">
        <f>[1]!psy("000300.SH",A174,12,"6","1","1",1)</f>
        <v>58.333333333333336</v>
      </c>
      <c r="AW174">
        <f>[1]!vr("000300.SH",A174,26,1)</f>
        <v>0.85430936670677604</v>
      </c>
      <c r="AX174">
        <f>[1]!wad("000300.SH",A174,30,"1","1",1)</f>
        <v>14250.692099999997</v>
      </c>
      <c r="AY174">
        <f>[1]!mfi("000300.SH",A174,14,"1",1)</f>
        <v>41.437503447484914</v>
      </c>
      <c r="AZ174">
        <f>[1]!obv("000300.SH",A174,"1","1",1)</f>
        <v>40942344758.760002</v>
      </c>
      <c r="BA174">
        <f>[1]!pvt("000300.SH",A174,"1",1)</f>
        <v>44752541588.518425</v>
      </c>
      <c r="BB174">
        <f>[1]!sobv("000300.SH",A174,1)</f>
        <v>3983346662794</v>
      </c>
      <c r="BC174">
        <f>[1]!wvad("000300.SH",A174,24,"6","1","1",1)</f>
        <v>45203810.241658628</v>
      </c>
      <c r="BD174">
        <f>[1]!bbiboll("000300.SH",A174,10,"3","1","1",1)</f>
        <v>3775.2315156249997</v>
      </c>
      <c r="BE174">
        <f>[1]!boll("000300.SH",A174,26,"2",1,1,1)</f>
        <v>3753.4088538461533</v>
      </c>
      <c r="BF174">
        <f>[1]!cdp("000300.SH",A174,"1","1",1)</f>
        <v>3730.6469999999999</v>
      </c>
      <c r="BG174">
        <f>[1]!env("000300.SH",A174,"14","1","1",1)</f>
        <v>4005.4574267142862</v>
      </c>
      <c r="BH174">
        <f>[1]!mike("000300.SH",A174,12,"1","1",1)</f>
        <v>3985.1451666666667</v>
      </c>
      <c r="BI174">
        <f>[1]!volumeratio("000300.SH",A174,5,1)</f>
        <v>0</v>
      </c>
      <c r="BJ174">
        <f>[1]!vma("000300.SH",A174,5,1)</f>
        <v>171860518.80000001</v>
      </c>
      <c r="BK174">
        <f>[1]!vmacd("000300.SH",A174,"12","26",9,"1",1)</f>
        <v>-7150786.684614067</v>
      </c>
      <c r="BL174">
        <f>[1]!vosc("000300.SH",A174,"12","26",1)</f>
        <v>-27.576528529474725</v>
      </c>
      <c r="BM174">
        <f>[1]!tapi("000300.SH",A174,6,"1",1)</f>
        <v>91570513.980065733</v>
      </c>
      <c r="BN174">
        <f>[1]!vstd("000300.SH",A174,10,1)</f>
        <v>28430459.598068275</v>
      </c>
      <c r="BO174">
        <f>[1]!adtm("000300.SH",A174,23,"8","1","1",1)</f>
        <v>0.48893986155235403</v>
      </c>
      <c r="BP174">
        <f>[1]!mi("000300.SH",A174,12,"1","1",1)</f>
        <v>148.14709999999968</v>
      </c>
      <c r="BQ174">
        <f>[1]!s_techind_rc("000300.SH",A174,50,1)</f>
        <v>125.12499926489076</v>
      </c>
      <c r="BR174">
        <f>[1]!srmi("000300.SH",A174,9,"1",1)</f>
        <v>5.3180489363902125E-3</v>
      </c>
      <c r="BS174">
        <f>[1]!pwmi("000300.SH",A174,7,"1","1",1)</f>
        <v>0.7142857142857143</v>
      </c>
      <c r="BT174">
        <f>[1]!prdstrong("000300.SH",A174,20,"1","1",1)</f>
        <v>0</v>
      </c>
      <c r="BU174">
        <f>[1]!prdweak("000300.SH",A174,20,"1","1",1)</f>
        <v>0.30769230769230771</v>
      </c>
      <c r="BV174">
        <f>[1]!bottom("000300.SH",A174,125,"5","20","1","1",1)</f>
        <v>0.9905273937532002</v>
      </c>
      <c r="BW174">
        <f>[1]!atr("000300.SH",A174,14,"1","3",3)</f>
        <v>235.76719999999978</v>
      </c>
      <c r="BX174">
        <f>[1]!std("000300.SH",A174,26,"1",1)</f>
        <v>1.9901221505457285</v>
      </c>
      <c r="BY174">
        <f>[1]!vhf("000300.SH",A174,28,"1",1)</f>
        <v>0.30587366897956192</v>
      </c>
      <c r="BZ174">
        <f>[1]!volati("000300.SH",A174,10,"1",1)</f>
        <v>0.6906089706312124</v>
      </c>
      <c r="CA174" s="2">
        <f>[1]!s_mq_close("000300.SH",A174,3)</f>
        <v>3872.3411999999998</v>
      </c>
    </row>
    <row r="175" spans="1:79" x14ac:dyDescent="0.25">
      <c r="A175" s="1">
        <v>43585</v>
      </c>
      <c r="B175">
        <f>[1]!s_mq_open("000300.SH",A175,1)</f>
        <v>3901.1698000000001</v>
      </c>
      <c r="C175">
        <f>[1]!s_mq_close("000300.SH",A175,1)</f>
        <v>3913.2109999999998</v>
      </c>
      <c r="D175">
        <f>[1]!s_mq_high("000300.SH",A175,1)</f>
        <v>4126.0906999999997</v>
      </c>
      <c r="E175">
        <f>[1]!s_mq_low("000300.SH",A175,1)</f>
        <v>3875.4520000000002</v>
      </c>
      <c r="F175">
        <f t="shared" si="12"/>
        <v>1.057654732178025</v>
      </c>
      <c r="G175">
        <f t="shared" si="13"/>
        <v>0.99340766966872351</v>
      </c>
      <c r="H175">
        <f t="shared" si="17"/>
        <v>1.0030865613693616</v>
      </c>
      <c r="I175">
        <f t="shared" si="17"/>
        <v>1.054400261064379</v>
      </c>
      <c r="J175">
        <f t="shared" si="15"/>
        <v>0.99035089086686112</v>
      </c>
      <c r="K175">
        <f t="shared" si="16"/>
        <v>1.0646734109982525</v>
      </c>
      <c r="L175">
        <f>[1]!s_mq_volume("000300.SH",A175,1)</f>
        <v>386448332700</v>
      </c>
      <c r="M175">
        <f>[1]!s_mq_amount("000300.SH",A175,1)</f>
        <v>4965175239027</v>
      </c>
      <c r="N175">
        <f>[1]!s_mq_pctchange("000016.SH",A175)</f>
        <v>3.7603733288652519</v>
      </c>
      <c r="O175">
        <f>[1]!s_mq_pctchange("000906.SH",A175)</f>
        <v>-0.2865005190932024</v>
      </c>
      <c r="P175">
        <f>[1]!s_mq_pctchange("000905.SH",A175)</f>
        <v>-4.3278836263841214</v>
      </c>
      <c r="Q175">
        <f>[1]!s_val_pe_ttm("000300.SH",A175)</f>
        <v>12.573200225830078</v>
      </c>
      <c r="R175">
        <f>[1]!s_val_pb_lf("000300.SH",A175)</f>
        <v>1.4723000526428223</v>
      </c>
      <c r="S175">
        <v>50.1</v>
      </c>
      <c r="T175">
        <v>5.4</v>
      </c>
      <c r="U175">
        <v>44.953299999999999</v>
      </c>
      <c r="V175">
        <v>0.9</v>
      </c>
      <c r="W175">
        <f>[1]!dmi("000300.SH",A175,14,6,1,3,2)</f>
        <v>44.395565112106929</v>
      </c>
      <c r="X175">
        <f>[1]!expma("000300.SH",A175,12,3,2)</f>
        <v>3794.2465327335253</v>
      </c>
      <c r="Y175">
        <f>[1]!ma("000300.SH",A175,5,3,1)</f>
        <v>3934.94488</v>
      </c>
      <c r="Z175">
        <f>[1]!macd("000300.SH",A175,26,12,9,1,3,1)</f>
        <v>30.78783230641784</v>
      </c>
      <c r="AA175">
        <f>[1]!bbi("000300.SH",A175,3,"6","12","24","1",1)</f>
        <v>3959.9753406250002</v>
      </c>
      <c r="AB175">
        <f>[1]!dma("000300.SH",A175,"10","50",10,"1","1",1)</f>
        <v>155.57137199999988</v>
      </c>
      <c r="AC175">
        <f>[1]!mtm("000300.SH",A175,"6",6,"1","1",3)</f>
        <v>759.38759999999957</v>
      </c>
      <c r="AD175">
        <f>[1]!priceosc("000300.SH",A175,"26","12","1",1)</f>
        <v>1.0073670151733898</v>
      </c>
      <c r="AE175">
        <f>[1]!sar("000300.SH",A175,4,"2","20","1",1)</f>
        <v>4067.7691161039997</v>
      </c>
      <c r="AF175">
        <f>[1]!trix("000300.SH",A175,12,"20","1","1",1)</f>
        <v>0.1620526313297439</v>
      </c>
      <c r="AG175">
        <f>[1]!s_techind_b3612("000300.SH",A175,1,1)</f>
        <v>-48.015049999999974</v>
      </c>
      <c r="AH175">
        <f>[1]!bias("000300.SH",A175,12,1,1)</f>
        <v>-2.2930332276285519</v>
      </c>
      <c r="AI175">
        <f>[1]!kdj("000300.SH",A175,9,3,3,1,1,1)</f>
        <v>18.43011189845075</v>
      </c>
      <c r="AJ175">
        <f>[1]!slowkd("000300.SH",A175,9,"3","3","5","1","1",1)</f>
        <v>9.8449129389286796</v>
      </c>
      <c r="AK175">
        <f>[1]!rsi("000300.SH",A175,6,1,1)</f>
        <v>34.157657692815086</v>
      </c>
      <c r="AL175">
        <f>[1]!cci("000300.SH",A175,14,"1",1)</f>
        <v>-129.76298576449611</v>
      </c>
      <c r="AM175">
        <f>[1]!dpo("000300.SH",A175,20,"6","1","1",1)</f>
        <v>-94.521054545455172</v>
      </c>
      <c r="AN175">
        <f>[1]!roc("000300.SH",A175,"12",6,"1","1",1)</f>
        <v>-1.8905250562049483</v>
      </c>
      <c r="AO175">
        <f>[1]!vrsi("000300.SH",A175,6,1)</f>
        <v>20.820212238945278</v>
      </c>
      <c r="AP175">
        <f>[1]!si("000300.SH",A175,"1",1)</f>
        <v>222.29039745112729</v>
      </c>
      <c r="AQ175">
        <f>[1]!srdm("000300.SH",A175,30,"1","1",1)</f>
        <v>-0.52485721817063502</v>
      </c>
      <c r="AR175">
        <f>[1]!vroc("000300.SH",A175,12,1)</f>
        <v>-14.447546003956745</v>
      </c>
      <c r="AS175">
        <f>[1]!wr("000300.SH",A175,14,"1",1)</f>
        <v>84.934888347250592</v>
      </c>
      <c r="AT175">
        <f>[1]!arbr("000300.SH",A175,26,"1","1",1)</f>
        <v>198.2837146967627</v>
      </c>
      <c r="AU175">
        <f>[1]!cr("000300.SH",A175,26,"1",1)</f>
        <v>117.56254000140484</v>
      </c>
      <c r="AV175">
        <f>[1]!psy("000300.SH",A175,12,"6","1","1",1)</f>
        <v>58.333333333333336</v>
      </c>
      <c r="AW175">
        <f>[1]!vr("000300.SH",A175,26,1)</f>
        <v>1.0638137432245722</v>
      </c>
      <c r="AX175">
        <f>[1]!wad("000300.SH",A175,30,"1","1",1)</f>
        <v>14307.0839</v>
      </c>
      <c r="AY175">
        <f>[1]!mfi("000300.SH",A175,14,"1",1)</f>
        <v>46.610007527684971</v>
      </c>
      <c r="AZ175">
        <f>[1]!obv("000300.SH",A175,"1","1",1)</f>
        <v>41258186277.760002</v>
      </c>
      <c r="BA175">
        <f>[1]!pvt("000300.SH",A175,"1",1)</f>
        <v>45462458516.714554</v>
      </c>
      <c r="BB175">
        <f>[1]!sobv("000300.SH",A175,1)</f>
        <v>4013003499294</v>
      </c>
      <c r="BC175">
        <f>[1]!wvad("000300.SH",A175,24,"6","1","1",1)</f>
        <v>372651837.09979993</v>
      </c>
      <c r="BD175">
        <f>[1]!bbiboll("000300.SH",A175,10,"3","1","1",1)</f>
        <v>3959.9753406250002</v>
      </c>
      <c r="BE175">
        <f>[1]!boll("000300.SH",A175,26,"2",1,1,1)</f>
        <v>3964.70255</v>
      </c>
      <c r="BF175">
        <f>[1]!cdp("000300.SH",A175,"1","1",1)</f>
        <v>3907.3371500000003</v>
      </c>
      <c r="BG175">
        <f>[1]!env("000300.SH",A175,"14","1","1",1)</f>
        <v>4243.5412782857138</v>
      </c>
      <c r="BH175">
        <f>[1]!mike("000300.SH",A175,12,"1","1",1)</f>
        <v>3938.8587999999991</v>
      </c>
      <c r="BI175">
        <f>[1]!volumeratio("000300.SH",A175,5,1)</f>
        <v>0.76801654045626644</v>
      </c>
      <c r="BJ175">
        <f>[1]!vma("000300.SH",A175,5,1)</f>
        <v>143466627.40000001</v>
      </c>
      <c r="BK175">
        <f>[1]!vmacd("000300.SH",A175,"12","26",9,"1",1)</f>
        <v>-16897634.127353895</v>
      </c>
      <c r="BL175">
        <f>[1]!vosc("000300.SH",A175,"12","26",1)</f>
        <v>-13.27465636609605</v>
      </c>
      <c r="BM175">
        <f>[1]!tapi("000300.SH",A175,6,"1",1)</f>
        <v>52517259.852058522</v>
      </c>
      <c r="BN175">
        <f>[1]!vstd("000300.SH",A175,10,1)</f>
        <v>20244229.326975368</v>
      </c>
      <c r="BO175">
        <f>[1]!adtm("000300.SH",A175,23,"8","1","1",1)</f>
        <v>0.6670422777034235</v>
      </c>
      <c r="BP175">
        <f>[1]!mi("000300.SH",A175,12,"1","1",1)</f>
        <v>-75.405799999999999</v>
      </c>
      <c r="BQ175">
        <f>[1]!s_techind_rc("000300.SH",A175,50,1)</f>
        <v>113.56647770316594</v>
      </c>
      <c r="BR175">
        <f>[1]!srmi("000300.SH",A175,9,"1",1)</f>
        <v>-4.2578563655599568E-2</v>
      </c>
      <c r="BS175">
        <f>[1]!pwmi("000300.SH",A175,7,"1","1",1)</f>
        <v>0.8571428571428571</v>
      </c>
      <c r="BT175">
        <f>[1]!prdstrong("000300.SH",A175,20,"1","1",1)</f>
        <v>0.16666666666666666</v>
      </c>
      <c r="BU175">
        <f>[1]!prdweak("000300.SH",A175,20,"1","1",1)</f>
        <v>0</v>
      </c>
      <c r="BV175">
        <f>[1]!bottom("000300.SH",A175,125,"5","20","1","1",1)</f>
        <v>1.0227392913802222</v>
      </c>
      <c r="BW175">
        <f>[1]!atr("000300.SH",A175,14,"1","3",3)</f>
        <v>253.7494999999999</v>
      </c>
      <c r="BX175">
        <f>[1]!std("000300.SH",A175,26,"1",1)</f>
        <v>1.5385275765794664</v>
      </c>
      <c r="BY175">
        <f>[1]!vhf("000300.SH",A175,28,"1",1)</f>
        <v>0.37125323114427689</v>
      </c>
      <c r="BZ175">
        <f>[1]!volati("000300.SH",A175,10,"1",1)</f>
        <v>-24.824488765940867</v>
      </c>
      <c r="CA175" s="2">
        <f>[1]!s_mq_close("000300.SH",A175,3)</f>
        <v>3913.2109999999998</v>
      </c>
    </row>
    <row r="176" spans="1:79" x14ac:dyDescent="0.25">
      <c r="A176" s="1">
        <v>43616</v>
      </c>
      <c r="B176">
        <f>[1]!s_mq_open("000300.SH",A176,1)</f>
        <v>3775.0765000000001</v>
      </c>
      <c r="C176">
        <f>[1]!s_mq_close("000300.SH",A176,1)</f>
        <v>3629.7892999999999</v>
      </c>
      <c r="D176">
        <f>[1]!s_mq_high("000300.SH",A176,1)</f>
        <v>3791.6118999999999</v>
      </c>
      <c r="E176">
        <f>[1]!s_mq_low("000300.SH",A176,1)</f>
        <v>3556.2566999999999</v>
      </c>
      <c r="F176">
        <f t="shared" si="12"/>
        <v>1.0043801496472984</v>
      </c>
      <c r="G176">
        <f t="shared" si="13"/>
        <v>0.94203566470772171</v>
      </c>
      <c r="H176">
        <f t="shared" si="17"/>
        <v>0.96151410441616214</v>
      </c>
      <c r="I176">
        <f t="shared" si="17"/>
        <v>1.0445818163605254</v>
      </c>
      <c r="J176">
        <f t="shared" si="15"/>
        <v>0.97974190953728357</v>
      </c>
      <c r="K176">
        <f t="shared" si="16"/>
        <v>1.0661805993926141</v>
      </c>
      <c r="L176">
        <f>[1]!s_mq_volume("000300.SH",A176,1)</f>
        <v>225546947400</v>
      </c>
      <c r="M176">
        <f>[1]!s_mq_amount("000300.SH",A176,1)</f>
        <v>2876011001421</v>
      </c>
      <c r="N176">
        <f>[1]!s_mq_pctchange("000016.SH",A176)</f>
        <v>-7.3439726789340849</v>
      </c>
      <c r="O176">
        <f>[1]!s_mq_pctchange("000906.SH",A176)</f>
        <v>-7.2930011700742199</v>
      </c>
      <c r="P176">
        <f>[1]!s_mq_pctchange("000905.SH",A176)</f>
        <v>-7.4527560687020049</v>
      </c>
      <c r="Q176">
        <f>[1]!s_val_pe_ttm("000300.SH",A176)</f>
        <v>11.752499580383301</v>
      </c>
      <c r="R176">
        <f>[1]!s_val_pb_lf("000300.SH",A176)</f>
        <v>1.3796999454498291</v>
      </c>
      <c r="S176">
        <v>49.4</v>
      </c>
      <c r="T176">
        <v>5</v>
      </c>
      <c r="U176">
        <v>46.481400000000001</v>
      </c>
      <c r="V176">
        <v>0.6</v>
      </c>
      <c r="W176">
        <f>[1]!dmi("000300.SH",A176,14,6,1,3,2)</f>
        <v>27.75414039770666</v>
      </c>
      <c r="X176">
        <f>[1]!expma("000300.SH",A176,12,3,2)</f>
        <v>3720.89537138586</v>
      </c>
      <c r="Y176">
        <f>[1]!ma("000300.SH",A176,5,3,1)</f>
        <v>3648.8678400000003</v>
      </c>
      <c r="Z176">
        <f>[1]!macd("000300.SH",A176,26,12,9,1,3,1)</f>
        <v>-56.543241484453119</v>
      </c>
      <c r="AA176">
        <f>[1]!bbi("000300.SH",A176,3,"6","12","24","1",1)</f>
        <v>3657.9920197916663</v>
      </c>
      <c r="AB176">
        <f>[1]!dma("000300.SH",A176,"10","50",10,"1","1",1)</f>
        <v>-196.68568199999936</v>
      </c>
      <c r="AC176">
        <f>[1]!mtm("000300.SH",A176,"6",6,"1","1",3)</f>
        <v>457.09929999999986</v>
      </c>
      <c r="AD176">
        <f>[1]!priceosc("000300.SH",A176,"26","12","1",1)</f>
        <v>-2.212507758871566</v>
      </c>
      <c r="AE176">
        <f>[1]!sar("000300.SH",A176,4,"2","20","1",1)</f>
        <v>3686.8235655734043</v>
      </c>
      <c r="AF176">
        <f>[1]!trix("000300.SH",A176,12,"20","1","1",1)</f>
        <v>-0.29844331738183083</v>
      </c>
      <c r="AG176">
        <f>[1]!s_techind_b3612("000300.SH",A176,1,1)</f>
        <v>5.2516833333338582</v>
      </c>
      <c r="AH176">
        <f>[1]!bias("000300.SH",A176,12,1,1)</f>
        <v>-0.43753955514614035</v>
      </c>
      <c r="AI176">
        <f>[1]!kdj("000300.SH",A176,9,3,3,1,1,1)</f>
        <v>51.871696440103683</v>
      </c>
      <c r="AJ176">
        <f>[1]!slowkd("000300.SH",A176,9,"3","3","5","1","1",1)</f>
        <v>57.108203148305968</v>
      </c>
      <c r="AK176">
        <f>[1]!rsi("000300.SH",A176,6,1,1)</f>
        <v>42.443802558818369</v>
      </c>
      <c r="AL176">
        <f>[1]!cci("000300.SH",A176,14,"1",1)</f>
        <v>-21.356535012541606</v>
      </c>
      <c r="AM176">
        <f>[1]!dpo("000300.SH",A176,20,"6","1","1",1)</f>
        <v>-7.0222272727269228</v>
      </c>
      <c r="AN176">
        <f>[1]!roc("000300.SH",A176,"12",6,"1","1",1)</f>
        <v>-2.6106946694075672</v>
      </c>
      <c r="AO176">
        <f>[1]!vrsi("000300.SH",A176,6,1)</f>
        <v>43.813027723325384</v>
      </c>
      <c r="AP176">
        <f>[1]!si("000300.SH",A176,"1",1)</f>
        <v>-185.36641837993687</v>
      </c>
      <c r="AQ176">
        <f>[1]!srdm("000300.SH",A176,30,"1","1",1)</f>
        <v>-7.122844210577893E-2</v>
      </c>
      <c r="AR176">
        <f>[1]!vroc("000300.SH",A176,12,1)</f>
        <v>-19.007957288703302</v>
      </c>
      <c r="AS176">
        <f>[1]!wr("000300.SH",A176,14,"1",1)</f>
        <v>61.114190042454041</v>
      </c>
      <c r="AT176">
        <f>[1]!arbr("000300.SH",A176,26,"1","1",1)</f>
        <v>209.00295215181529</v>
      </c>
      <c r="AU176">
        <f>[1]!cr("000300.SH",A176,26,"1",1)</f>
        <v>37.99876264995472</v>
      </c>
      <c r="AV176">
        <f>[1]!psy("000300.SH",A176,12,"6","1","1",1)</f>
        <v>41.666666666666671</v>
      </c>
      <c r="AW176">
        <f>[1]!vr("000300.SH",A176,26,1)</f>
        <v>0.92656741280552768</v>
      </c>
      <c r="AX176">
        <f>[1]!wad("000300.SH",A176,30,"1","1",1)</f>
        <v>14044.747900000002</v>
      </c>
      <c r="AY176">
        <f>[1]!mfi("000300.SH",A176,14,"1",1)</f>
        <v>60.898883142460377</v>
      </c>
      <c r="AZ176">
        <f>[1]!obv("000300.SH",A176,"1","1",1)</f>
        <v>40854608049.760002</v>
      </c>
      <c r="BA176">
        <f>[1]!pvt("000300.SH",A176,"1",1)</f>
        <v>44356913934.630363</v>
      </c>
      <c r="BB176">
        <f>[1]!sobv("000300.SH",A176,1)</f>
        <v>4034352927694</v>
      </c>
      <c r="BC176">
        <f>[1]!wvad("000300.SH",A176,24,"6","1","1",1)</f>
        <v>-30558744.096434746</v>
      </c>
      <c r="BD176">
        <f>[1]!bbiboll("000300.SH",A176,10,"3","1","1",1)</f>
        <v>3657.9920197916663</v>
      </c>
      <c r="BE176">
        <f>[1]!boll("000300.SH",A176,26,"2",1,1,1)</f>
        <v>3726.4031576923076</v>
      </c>
      <c r="BF176">
        <f>[1]!cdp("000300.SH",A176,"1","1",1)</f>
        <v>3636.4908</v>
      </c>
      <c r="BG176">
        <f>[1]!env("000300.SH",A176,"14","1","1",1)</f>
        <v>3870.6000624285707</v>
      </c>
      <c r="BH176">
        <f>[1]!mike("000300.SH",A176,12,"1","1",1)</f>
        <v>3727.4191000000001</v>
      </c>
      <c r="BI176">
        <f>[1]!volumeratio("000300.SH",A176,5,1)</f>
        <v>0.90085436646435546</v>
      </c>
      <c r="BJ176">
        <f>[1]!vma("000300.SH",A176,5,1)</f>
        <v>100699476</v>
      </c>
      <c r="BK176">
        <f>[1]!vmacd("000300.SH",A176,"12","26",9,"1",1)</f>
        <v>-17381805.496518593</v>
      </c>
      <c r="BL176">
        <f>[1]!vosc("000300.SH",A176,"12","26",1)</f>
        <v>-15.753925427237231</v>
      </c>
      <c r="BM176">
        <f>[1]!tapi("000300.SH",A176,6,"1",1)</f>
        <v>37349276.227680437</v>
      </c>
      <c r="BN176">
        <f>[1]!vstd("000300.SH",A176,10,1)</f>
        <v>11349098.472706174</v>
      </c>
      <c r="BO176">
        <f>[1]!adtm("000300.SH",A176,23,"8","1","1",1)</f>
        <v>0.13007063381120967</v>
      </c>
      <c r="BP176">
        <f>[1]!mi("000300.SH",A176,12,"1","1",1)</f>
        <v>-97.302999999999884</v>
      </c>
      <c r="BQ176">
        <f>[1]!s_techind_rc("000300.SH",A176,50,1)</f>
        <v>94.237457752621864</v>
      </c>
      <c r="BR176">
        <f>[1]!srmi("000300.SH",A176,9,"1",1)</f>
        <v>3.3051229722893547E-3</v>
      </c>
      <c r="BS176">
        <f>[1]!pwmi("000300.SH",A176,7,"1","1",1)</f>
        <v>0.8571428571428571</v>
      </c>
      <c r="BT176">
        <f>[1]!prdstrong("000300.SH",A176,20,"1","1",1)</f>
        <v>0</v>
      </c>
      <c r="BU176">
        <f>[1]!prdweak("000300.SH",A176,20,"1","1",1)</f>
        <v>8.3333333333333329E-2</v>
      </c>
      <c r="BV176">
        <f>[1]!bottom("000300.SH",A176,125,"5","20","1","1",1)</f>
        <v>0.97172619047619047</v>
      </c>
      <c r="BW176">
        <f>[1]!atr("000300.SH",A176,14,"1","3",3)</f>
        <v>356.95429999999988</v>
      </c>
      <c r="BX176">
        <f>[1]!std("000300.SH",A176,26,"1",1)</f>
        <v>1.7963625287916583</v>
      </c>
      <c r="BY176">
        <f>[1]!vhf("000300.SH",A176,28,"1",1)</f>
        <v>0.37920447806839774</v>
      </c>
      <c r="BZ176">
        <f>[1]!volati("000300.SH",A176,10,"1",1)</f>
        <v>-26.164289370611204</v>
      </c>
      <c r="CA176" s="2">
        <f>[1]!s_mq_close("000300.SH",A176,3)</f>
        <v>3629.7892999999999</v>
      </c>
    </row>
    <row r="177" spans="1:79" x14ac:dyDescent="0.25">
      <c r="A177" s="1">
        <v>43646</v>
      </c>
      <c r="B177">
        <f>[1]!s_mq_open("000300.SH",A177,1)</f>
        <v>3640.6125999999999</v>
      </c>
      <c r="C177">
        <f>[1]!s_mq_close("000300.SH",A177,1)</f>
        <v>3825.5873000000001</v>
      </c>
      <c r="D177">
        <f>[1]!s_mq_high("000300.SH",A177,1)</f>
        <v>3856.0855999999999</v>
      </c>
      <c r="E177">
        <f>[1]!s_mq_low("000300.SH",A177,1)</f>
        <v>3557.0167000000001</v>
      </c>
      <c r="F177">
        <f t="shared" si="12"/>
        <v>1.0591859183259433</v>
      </c>
      <c r="G177">
        <f t="shared" si="13"/>
        <v>0.97703795784258951</v>
      </c>
      <c r="H177">
        <f t="shared" si="17"/>
        <v>1.0508086743423346</v>
      </c>
      <c r="I177">
        <f t="shared" si="17"/>
        <v>1.0079721876952068</v>
      </c>
      <c r="J177">
        <f t="shared" si="15"/>
        <v>0.92979624331145183</v>
      </c>
      <c r="K177">
        <f t="shared" si="16"/>
        <v>1.0840785762968164</v>
      </c>
      <c r="L177">
        <f>[1]!s_mq_volume("000300.SH",A177,1)</f>
        <v>200301733900</v>
      </c>
      <c r="M177">
        <f>[1]!s_mq_amount("000300.SH",A177,1)</f>
        <v>2590891171985</v>
      </c>
      <c r="N177">
        <f>[1]!s_mq_pctchange("000016.SH",A177)</f>
        <v>7.3893843040274243</v>
      </c>
      <c r="O177">
        <f>[1]!s_mq_pctchange("000906.SH",A177)</f>
        <v>4.2863418424705202</v>
      </c>
      <c r="P177">
        <f>[1]!s_mq_pctchange("000905.SH",A177)</f>
        <v>0.78337329159474667</v>
      </c>
      <c r="Q177">
        <f>[1]!s_val_pe_ttm("000300.SH",A177)</f>
        <v>12.441800117492676</v>
      </c>
      <c r="R177">
        <f>[1]!s_val_pb_lf("000300.SH",A177)</f>
        <v>1.4832999706268311</v>
      </c>
      <c r="S177">
        <v>49.4</v>
      </c>
      <c r="T177">
        <v>6.3</v>
      </c>
      <c r="U177">
        <v>45.905999999999999</v>
      </c>
      <c r="V177">
        <v>0</v>
      </c>
      <c r="W177">
        <f>[1]!dmi("000300.SH",A177,14,6,1,3,2)</f>
        <v>19.177075047979834</v>
      </c>
      <c r="X177">
        <f>[1]!expma("000300.SH",A177,12,3,2)</f>
        <v>3729.8857461944745</v>
      </c>
      <c r="Y177">
        <f>[1]!ma("000300.SH",A177,5,3,1)</f>
        <v>3819.4622399999998</v>
      </c>
      <c r="Z177">
        <f>[1]!macd("000300.SH",A177,26,12,9,1,3,1)</f>
        <v>33.929553461199703</v>
      </c>
      <c r="AA177">
        <f>[1]!bbi("000300.SH",A177,3,"6","12","24","1",1)</f>
        <v>3775.3735999999994</v>
      </c>
      <c r="AB177">
        <f>[1]!dma("000300.SH",A177,"10","50",10,"1","1",1)</f>
        <v>23.222827999998572</v>
      </c>
      <c r="AC177">
        <f>[1]!mtm("000300.SH",A177,"6",6,"1","1",3)</f>
        <v>814.93370000000004</v>
      </c>
      <c r="AD177">
        <f>[1]!priceosc("000300.SH",A177,"26","12","1",1)</f>
        <v>1.8669728867003994</v>
      </c>
      <c r="AE177">
        <f>[1]!sar("000300.SH",A177,4,"2","20","1",1)</f>
        <v>3686.5328049778791</v>
      </c>
      <c r="AF177">
        <f>[1]!trix("000300.SH",A177,12,"20","1","1",1)</f>
        <v>0.14546071191706589</v>
      </c>
      <c r="AG177">
        <f>[1]!s_techind_b3612("000300.SH",A177,1,1)</f>
        <v>-3.6297500000000582</v>
      </c>
      <c r="AH177">
        <f>[1]!bias("000300.SH",A177,12,1,1)</f>
        <v>1.7028180408892715</v>
      </c>
      <c r="AI177">
        <f>[1]!kdj("000300.SH",A177,9,3,3,1,1,1)</f>
        <v>83.502748739844534</v>
      </c>
      <c r="AJ177">
        <f>[1]!slowkd("000300.SH",A177,9,"3","3","5","1","1",1)</f>
        <v>80.433587026238158</v>
      </c>
      <c r="AK177">
        <f>[1]!rsi("000300.SH",A177,6,1,1)</f>
        <v>67.411402142385029</v>
      </c>
      <c r="AL177">
        <f>[1]!cci("000300.SH",A177,14,"1",1)</f>
        <v>71.709919001544449</v>
      </c>
      <c r="AM177">
        <f>[1]!dpo("000300.SH",A177,20,"6","1","1",1)</f>
        <v>0</v>
      </c>
      <c r="AN177">
        <f>[1]!roc("000300.SH",A177,"12",6,"1","1",1)</f>
        <v>3.6436768626725202</v>
      </c>
      <c r="AO177">
        <f>[1]!vrsi("000300.SH",A177,6,1)</f>
        <v>50.997099579074487</v>
      </c>
      <c r="AP177">
        <f>[1]!si("000300.SH",A177,"1",1)</f>
        <v>194.07462661806392</v>
      </c>
      <c r="AQ177">
        <f>[1]!srdm("000300.SH",A177,30,"1","1",1)</f>
        <v>0.52810236333605765</v>
      </c>
      <c r="AR177">
        <f>[1]!vroc("000300.SH",A177,12,1)</f>
        <v>0</v>
      </c>
      <c r="AS177">
        <f>[1]!wr("000300.SH",A177,14,"1",1)</f>
        <v>12.784239884273033</v>
      </c>
      <c r="AT177">
        <f>[1]!arbr("000300.SH",A177,26,"1","1",1)</f>
        <v>233.74015316550219</v>
      </c>
      <c r="AU177">
        <f>[1]!cr("000300.SH",A177,26,"1",1)</f>
        <v>156.02220837915414</v>
      </c>
      <c r="AV177">
        <f>[1]!psy("000300.SH",A177,12,"6","1","1",1)</f>
        <v>58.333333333333336</v>
      </c>
      <c r="AW177">
        <f>[1]!vr("000300.SH",A177,26,1)</f>
        <v>1.0718359084856242</v>
      </c>
      <c r="AX177">
        <f>[1]!wad("000300.SH",A177,30,"1","1",1)</f>
        <v>14186.087500000001</v>
      </c>
      <c r="AY177">
        <f>[1]!mfi("000300.SH",A177,14,"1",1)</f>
        <v>49.650772525280431</v>
      </c>
      <c r="AZ177">
        <f>[1]!obv("000300.SH",A177,"1","1",1)</f>
        <v>40973145180.760002</v>
      </c>
      <c r="BA177">
        <f>[1]!pvt("000300.SH",A177,"1",1)</f>
        <v>45253850059.04483</v>
      </c>
      <c r="BB177">
        <f>[1]!sobv("000300.SH",A177,1)</f>
        <v>4031902253994</v>
      </c>
      <c r="BC177">
        <f>[1]!wvad("000300.SH",A177,24,"6","1","1",1)</f>
        <v>68779139.319843918</v>
      </c>
      <c r="BD177">
        <f>[1]!bbiboll("000300.SH",A177,10,"3","1","1",1)</f>
        <v>3775.3735999999994</v>
      </c>
      <c r="BE177">
        <f>[1]!boll("000300.SH",A177,26,"2",1,1,1)</f>
        <v>3691.3083576923091</v>
      </c>
      <c r="BF177">
        <f>[1]!cdp("000300.SH",A177,"1","1",1)</f>
        <v>3832.386825</v>
      </c>
      <c r="BG177">
        <f>[1]!env("000300.SH",A177,"14","1","1",1)</f>
        <v>3978.6944028571429</v>
      </c>
      <c r="BH177">
        <f>[1]!mike("000300.SH",A177,12,"1","1",1)</f>
        <v>4003.8029999999994</v>
      </c>
      <c r="BI177">
        <f>[1]!volumeratio("000300.SH",A177,5,1)</f>
        <v>0</v>
      </c>
      <c r="BJ177">
        <f>[1]!vma("000300.SH",A177,5,1)</f>
        <v>99212662.599999994</v>
      </c>
      <c r="BK177">
        <f>[1]!vmacd("000300.SH",A177,"12","26",9,"1",1)</f>
        <v>-3993892.0492330552</v>
      </c>
      <c r="BL177">
        <f>[1]!vosc("000300.SH",A177,"12","26",1)</f>
        <v>3.5513764856684298</v>
      </c>
      <c r="BM177">
        <f>[1]!tapi("000300.SH",A177,6,"1",1)</f>
        <v>39112724.666438214</v>
      </c>
      <c r="BN177">
        <f>[1]!vstd("000300.SH",A177,10,1)</f>
        <v>33769524.194121107</v>
      </c>
      <c r="BO177">
        <f>[1]!adtm("000300.SH",A177,23,"8","1","1",1)</f>
        <v>0.63954127718510556</v>
      </c>
      <c r="BP177">
        <f>[1]!mi("000300.SH",A177,12,"1","1",1)</f>
        <v>134.49160000000029</v>
      </c>
      <c r="BQ177">
        <f>[1]!s_techind_rc("000300.SH",A177,50,1)</f>
        <v>96.228495038289793</v>
      </c>
      <c r="BR177">
        <f>[1]!srmi("000300.SH",A177,9,"1",1)</f>
        <v>4.4636937183475139E-2</v>
      </c>
      <c r="BS177">
        <f>[1]!pwmi("000300.SH",A177,7,"1","1",1)</f>
        <v>1</v>
      </c>
      <c r="BT177">
        <f>[1]!prdstrong("000300.SH",A177,20,"1","1",1)</f>
        <v>9.0909090909090912E-2</v>
      </c>
      <c r="BU177">
        <f>[1]!prdweak("000300.SH",A177,20,"1","1",1)</f>
        <v>0.1111111111111111</v>
      </c>
      <c r="BV177">
        <f>[1]!bottom("000300.SH",A177,125,"5","20","1","1",1)</f>
        <v>0.99692780337941633</v>
      </c>
      <c r="BW177">
        <f>[1]!atr("000300.SH",A177,14,"1","3",3)</f>
        <v>299.06889999999976</v>
      </c>
      <c r="BX177">
        <f>[1]!std("000300.SH",A177,26,"1",1)</f>
        <v>1.1376009681474666</v>
      </c>
      <c r="BY177">
        <f>[1]!vhf("000300.SH",A177,28,"1",1)</f>
        <v>0.33153621625625784</v>
      </c>
      <c r="BZ177">
        <f>[1]!volati("000300.SH",A177,10,"1",1)</f>
        <v>-6.8518144869253934</v>
      </c>
      <c r="CA177" s="2">
        <f>[1]!s_mq_close("000300.SH",A177,3)</f>
        <v>3825.5873000000001</v>
      </c>
    </row>
    <row r="178" spans="1:79" x14ac:dyDescent="0.25">
      <c r="A178" s="1">
        <v>43677</v>
      </c>
      <c r="B178">
        <f>[1]!s_mq_open("000300.SH",A178,1)</f>
        <v>3899.3312999999998</v>
      </c>
      <c r="C178">
        <f>[1]!s_mq_close("000300.SH",A178,1)</f>
        <v>3835.3589000000002</v>
      </c>
      <c r="D178">
        <f>[1]!s_mq_high("000300.SH",A178,1)</f>
        <v>3942.4256999999998</v>
      </c>
      <c r="E178">
        <f>[1]!s_mq_low("000300.SH",A178,1)</f>
        <v>3745.8548999999998</v>
      </c>
      <c r="F178">
        <f t="shared" si="12"/>
        <v>1.0110517411023783</v>
      </c>
      <c r="G178">
        <f t="shared" si="13"/>
        <v>0.96064032825320589</v>
      </c>
      <c r="H178">
        <f t="shared" si="17"/>
        <v>0.98359400751610937</v>
      </c>
      <c r="I178">
        <f t="shared" si="17"/>
        <v>1.0279157186567336</v>
      </c>
      <c r="J178">
        <f t="shared" si="15"/>
        <v>0.97666346166456541</v>
      </c>
      <c r="K178">
        <f t="shared" si="16"/>
        <v>1.0524768858505438</v>
      </c>
      <c r="L178">
        <f>[1]!s_mq_volume("000300.SH",A178,1)</f>
        <v>212871617700</v>
      </c>
      <c r="M178">
        <f>[1]!s_mq_amount("000300.SH",A178,1)</f>
        <v>2924769405216</v>
      </c>
      <c r="N178">
        <f>[1]!s_mq_pctchange("000016.SH",A178)</f>
        <v>-0.6120593399668306</v>
      </c>
      <c r="O178">
        <f>[1]!s_mq_pctchange("000906.SH",A178)</f>
        <v>-2.9730061983535006E-2</v>
      </c>
      <c r="P178">
        <f>[1]!s_mq_pctchange("000905.SH",A178)</f>
        <v>-0.95499430176444466</v>
      </c>
      <c r="Q178">
        <f>[1]!s_val_pe_ttm("000300.SH",A178)</f>
        <v>12.384200096130371</v>
      </c>
      <c r="R178">
        <f>[1]!s_val_pb_lf("000300.SH",A178)</f>
        <v>1.4886000156402588</v>
      </c>
      <c r="S178">
        <v>49.7</v>
      </c>
      <c r="T178">
        <v>4.8</v>
      </c>
      <c r="U178">
        <v>46.311900000000001</v>
      </c>
      <c r="V178">
        <v>-0.3</v>
      </c>
      <c r="W178">
        <f>[1]!dmi("000300.SH",A178,14,6,1,3,2)</f>
        <v>17.290775031926252</v>
      </c>
      <c r="X178">
        <f>[1]!expma("000300.SH",A178,12,3,2)</f>
        <v>3791.6920505012654</v>
      </c>
      <c r="Y178">
        <f>[1]!ma("000300.SH",A178,5,3,1)</f>
        <v>3853.91644</v>
      </c>
      <c r="Z178">
        <f>[1]!macd("000300.SH",A178,26,12,9,1,3,1)</f>
        <v>17.446958870783419</v>
      </c>
      <c r="AA178">
        <f>[1]!bbi("000300.SH",A178,3,"6","12","24","1",1)</f>
        <v>3838.9895197916662</v>
      </c>
      <c r="AB178">
        <f>[1]!dma("000300.SH",A178,"10","50",10,"1","1",1)</f>
        <v>67.619518000000426</v>
      </c>
      <c r="AC178">
        <f>[1]!mtm("000300.SH",A178,"6",6,"1","1",3)</f>
        <v>633.72580000000016</v>
      </c>
      <c r="AD178">
        <f>[1]!priceosc("000300.SH",A178,"26","12","1",1)</f>
        <v>-0.3000085370311813</v>
      </c>
      <c r="AE178">
        <f>[1]!sar("000300.SH",A178,4,"2","20","1",1)</f>
        <v>3781.6764369960956</v>
      </c>
      <c r="AF178">
        <f>[1]!trix("000300.SH",A178,12,"20","1","1",1)</f>
        <v>5.1149070923724851E-2</v>
      </c>
      <c r="AG178">
        <f>[1]!s_techind_b3612("000300.SH",A178,1,1)</f>
        <v>5.0798500000000786</v>
      </c>
      <c r="AH178">
        <f>[1]!bias("000300.SH",A178,12,1,1)</f>
        <v>0.38268155797673525</v>
      </c>
      <c r="AI178">
        <f>[1]!kdj("000300.SH",A178,9,3,3,1,1,1)</f>
        <v>73.410169542030346</v>
      </c>
      <c r="AJ178">
        <f>[1]!slowkd("000300.SH",A178,9,"3","3","5","1","1",1)</f>
        <v>87.167978773467709</v>
      </c>
      <c r="AK178">
        <f>[1]!rsi("000300.SH",A178,6,1,1)</f>
        <v>50.949531570365458</v>
      </c>
      <c r="AL178">
        <f>[1]!cci("000300.SH",A178,14,"1",1)</f>
        <v>61.757652618601512</v>
      </c>
      <c r="AM178">
        <f>[1]!dpo("000300.SH",A178,20,"6","1","1",1)</f>
        <v>13.358281818181695</v>
      </c>
      <c r="AN178">
        <f>[1]!roc("000300.SH",A178,"12",6,"1","1",1)</f>
        <v>0.29211693003152261</v>
      </c>
      <c r="AO178">
        <f>[1]!vrsi("000300.SH",A178,6,1)</f>
        <v>59.720767773725377</v>
      </c>
      <c r="AP178">
        <f>[1]!si("000300.SH",A178,"1",1)</f>
        <v>-482.7714695152078</v>
      </c>
      <c r="AQ178">
        <f>[1]!srdm("000300.SH",A178,30,"1","1",1)</f>
        <v>0.29147570974769821</v>
      </c>
      <c r="AR178">
        <f>[1]!vroc("000300.SH",A178,12,1)</f>
        <v>-18.827157950406949</v>
      </c>
      <c r="AS178">
        <f>[1]!wr("000300.SH",A178,14,"1",1)</f>
        <v>38.219802049906363</v>
      </c>
      <c r="AT178">
        <f>[1]!arbr("000300.SH",A178,26,"1","1",1)</f>
        <v>172.18341874375008</v>
      </c>
      <c r="AU178">
        <f>[1]!cr("000300.SH",A178,26,"1",1)</f>
        <v>112.23323796442708</v>
      </c>
      <c r="AV178">
        <f>[1]!psy("000300.SH",A178,12,"6","1","1",1)</f>
        <v>58.333333333333336</v>
      </c>
      <c r="AW178">
        <f>[1]!vr("000300.SH",A178,26,1)</f>
        <v>1.2734791204875588</v>
      </c>
      <c r="AX178">
        <f>[1]!wad("000300.SH",A178,30,"1","1",1)</f>
        <v>14226.570299999999</v>
      </c>
      <c r="AY178">
        <f>[1]!mfi("000300.SH",A178,14,"1",1)</f>
        <v>66.871935863797717</v>
      </c>
      <c r="AZ178">
        <f>[1]!obv("000300.SH",A178,"1","1",1)</f>
        <v>40969179809.760002</v>
      </c>
      <c r="BA178">
        <f>[1]!pvt("000300.SH",A178,"1",1)</f>
        <v>45415281566.518135</v>
      </c>
      <c r="BB178">
        <f>[1]!sobv("000300.SH",A178,1)</f>
        <v>4050542493894</v>
      </c>
      <c r="BC178">
        <f>[1]!wvad("000300.SH",A178,24,"6","1","1",1)</f>
        <v>-19827367.426359955</v>
      </c>
      <c r="BD178">
        <f>[1]!bbiboll("000300.SH",A178,10,"3","1","1",1)</f>
        <v>3838.9895197916662</v>
      </c>
      <c r="BE178">
        <f>[1]!boll("000300.SH",A178,26,"2",1,1,1)</f>
        <v>3832.2001807692309</v>
      </c>
      <c r="BF178">
        <f>[1]!cdp("000300.SH",A178,"1","1",1)</f>
        <v>3873.2336999999998</v>
      </c>
      <c r="BG178">
        <f>[1]!env("000300.SH",A178,"14","1","1",1)</f>
        <v>4049.334059714286</v>
      </c>
      <c r="BH178">
        <f>[1]!mike("000300.SH",A178,12,"1","1",1)</f>
        <v>3916.0207333333328</v>
      </c>
      <c r="BI178">
        <f>[1]!volumeratio("000300.SH",A178,5,1)</f>
        <v>0.91916609832082274</v>
      </c>
      <c r="BJ178">
        <f>[1]!vma("000300.SH",A178,5,1)</f>
        <v>87617839.400000006</v>
      </c>
      <c r="BK178">
        <f>[1]!vmacd("000300.SH",A178,"12","26",9,"1",1)</f>
        <v>-4829283.2223184016</v>
      </c>
      <c r="BL178">
        <f>[1]!vosc("000300.SH",A178,"12","26",1)</f>
        <v>-6.1340517966446431</v>
      </c>
      <c r="BM178">
        <f>[1]!tapi("000300.SH",A178,6,"1",1)</f>
        <v>37880195.420926362</v>
      </c>
      <c r="BN178">
        <f>[1]!vstd("000300.SH",A178,10,1)</f>
        <v>6889010.5958826076</v>
      </c>
      <c r="BO178">
        <f>[1]!adtm("000300.SH",A178,23,"8","1","1",1)</f>
        <v>0.3090600924670231</v>
      </c>
      <c r="BP178">
        <f>[1]!mi("000300.SH",A178,12,"1","1",1)</f>
        <v>11.171100000000024</v>
      </c>
      <c r="BQ178">
        <f>[1]!s_techind_rc("000300.SH",A178,50,1)</f>
        <v>104.59757265796587</v>
      </c>
      <c r="BR178">
        <f>[1]!srmi("000300.SH",A178,9,"1",1)</f>
        <v>1.7457818615097619E-2</v>
      </c>
      <c r="BS178">
        <f>[1]!pwmi("000300.SH",A178,7,"1","1",1)</f>
        <v>1</v>
      </c>
      <c r="BT178">
        <f>[1]!prdstrong("000300.SH",A178,20,"1","1",1)</f>
        <v>9.0909090909090912E-2</v>
      </c>
      <c r="BU178">
        <f>[1]!prdweak("000300.SH",A178,20,"1","1",1)</f>
        <v>0</v>
      </c>
      <c r="BV178">
        <f>[1]!bottom("000300.SH",A178,125,"5","20","1","1",1)</f>
        <v>1.042570068746695</v>
      </c>
      <c r="BW178">
        <f>[1]!atr("000300.SH",A178,14,"1","3",3)</f>
        <v>196.57079999999996</v>
      </c>
      <c r="BX178">
        <f>[1]!std("000300.SH",A178,26,"1",1)</f>
        <v>0.94610578832086523</v>
      </c>
      <c r="BY178">
        <f>[1]!vhf("000300.SH",A178,28,"1",1)</f>
        <v>0.24093168459110928</v>
      </c>
      <c r="BZ178">
        <f>[1]!volati("000300.SH",A178,10,"1",1)</f>
        <v>-33.769136787855793</v>
      </c>
      <c r="CA178" s="2">
        <f>[1]!s_mq_close("000300.SH",A178,3)</f>
        <v>3835.3589000000002</v>
      </c>
    </row>
    <row r="179" spans="1:79" x14ac:dyDescent="0.25">
      <c r="A179" s="1">
        <v>43708</v>
      </c>
      <c r="B179">
        <f>[1]!s_mq_open("000300.SH",A179,1)</f>
        <v>3819.3242</v>
      </c>
      <c r="C179">
        <f>[1]!s_mq_close("000300.SH",A179,1)</f>
        <v>3799.5862999999999</v>
      </c>
      <c r="D179">
        <f>[1]!s_mq_high("000300.SH",A179,1)</f>
        <v>3848.2357999999999</v>
      </c>
      <c r="E179">
        <f>[1]!s_mq_low("000300.SH",A179,1)</f>
        <v>3575.8625999999999</v>
      </c>
      <c r="F179">
        <f t="shared" si="12"/>
        <v>1.0075698208599311</v>
      </c>
      <c r="G179">
        <f t="shared" si="13"/>
        <v>0.93625531972384013</v>
      </c>
      <c r="H179">
        <f t="shared" si="17"/>
        <v>0.99483209621220425</v>
      </c>
      <c r="I179">
        <f t="shared" si="17"/>
        <v>1.0128038939397166</v>
      </c>
      <c r="J179">
        <f t="shared" si="15"/>
        <v>0.9411189318163401</v>
      </c>
      <c r="K179">
        <f t="shared" si="16"/>
        <v>1.076169928900512</v>
      </c>
      <c r="L179">
        <f>[1]!s_mq_volume("000300.SH",A179,1)</f>
        <v>210041733300</v>
      </c>
      <c r="M179">
        <f>[1]!s_mq_amount("000300.SH",A179,1)</f>
        <v>2970405302648</v>
      </c>
      <c r="N179">
        <f>[1]!s_mq_pctchange("000016.SH",A179)</f>
        <v>-1.3822479593575854</v>
      </c>
      <c r="O179">
        <f>[1]!s_mq_pctchange("000906.SH",A179)</f>
        <v>-0.79471069504312153</v>
      </c>
      <c r="P179">
        <f>[1]!s_mq_pctchange("000905.SH",A179)</f>
        <v>-0.34077724295732414</v>
      </c>
      <c r="Q179">
        <f>[1]!s_val_pe_ttm("000300.SH",A179)</f>
        <v>11.825599670410156</v>
      </c>
      <c r="R179">
        <f>[1]!s_val_pb_lf("000300.SH",A179)</f>
        <v>1.4464999437332153</v>
      </c>
      <c r="S179">
        <v>49.5</v>
      </c>
      <c r="T179">
        <v>4.4000000000000004</v>
      </c>
      <c r="U179">
        <v>47.49</v>
      </c>
      <c r="V179">
        <v>-0.8</v>
      </c>
      <c r="W179">
        <f>[1]!dmi("000300.SH",A179,14,6,1,3,2)</f>
        <v>23.37640179347509</v>
      </c>
      <c r="X179">
        <f>[1]!expma("000300.SH",A179,12,3,2)</f>
        <v>3766.089726615523</v>
      </c>
      <c r="Y179">
        <f>[1]!ma("000300.SH",A179,5,3,1)</f>
        <v>3795.0427600000003</v>
      </c>
      <c r="Z179">
        <f>[1]!macd("000300.SH",A179,26,12,9,1,3,1)</f>
        <v>11.050451040354346</v>
      </c>
      <c r="AA179">
        <f>[1]!bbi("000300.SH",A179,3,"6","12","24","1",1)</f>
        <v>3780.4938125000003</v>
      </c>
      <c r="AB179">
        <f>[1]!dma("000300.SH",A179,"10","50",10,"1","1",1)</f>
        <v>5.6383660000001328</v>
      </c>
      <c r="AC179">
        <f>[1]!mtm("000300.SH",A179,"6",6,"1","1",3)</f>
        <v>130.21599999999989</v>
      </c>
      <c r="AD179">
        <f>[1]!priceosc("000300.SH",A179,"26","12","1",1)</f>
        <v>0.67251798992024892</v>
      </c>
      <c r="AE179">
        <f>[1]!sar("000300.SH",A179,4,"2","20","1",1)</f>
        <v>3701.1314305565998</v>
      </c>
      <c r="AF179">
        <f>[1]!trix("000300.SH",A179,12,"20","1","1",1)</f>
        <v>3.1678608322552641E-2</v>
      </c>
      <c r="AG179">
        <f>[1]!s_techind_b3612("000300.SH",A179,1,1)</f>
        <v>-1.8937999999998283</v>
      </c>
      <c r="AH179">
        <f>[1]!bias("000300.SH",A179,12,1,1)</f>
        <v>0.52988501449458048</v>
      </c>
      <c r="AI179">
        <f>[1]!kdj("000300.SH",A179,9,3,3,1,1,1)</f>
        <v>64.195790423845281</v>
      </c>
      <c r="AJ179">
        <f>[1]!slowkd("000300.SH",A179,9,"3","3","5","1","1",1)</f>
        <v>68.568361167659376</v>
      </c>
      <c r="AK179">
        <f>[1]!rsi("000300.SH",A179,6,1,1)</f>
        <v>57.515605857791321</v>
      </c>
      <c r="AL179">
        <f>[1]!cci("000300.SH",A179,14,"1",1)</f>
        <v>62.24713029372149</v>
      </c>
      <c r="AM179">
        <f>[1]!dpo("000300.SH",A179,20,"6","1","1",1)</f>
        <v>0</v>
      </c>
      <c r="AN179">
        <f>[1]!roc("000300.SH",A179,"12",6,"1","1",1)</f>
        <v>3.1822928597003886</v>
      </c>
      <c r="AO179">
        <f>[1]!vrsi("000300.SH",A179,6,1)</f>
        <v>60.776108117818239</v>
      </c>
      <c r="AP179">
        <f>[1]!si("000300.SH",A179,"1",1)</f>
        <v>-153.57675472623509</v>
      </c>
      <c r="AQ179">
        <f>[1]!srdm("000300.SH",A179,30,"1","1",1)</f>
        <v>0.58246175619863305</v>
      </c>
      <c r="AR179">
        <f>[1]!vroc("000300.SH",A179,12,1)</f>
        <v>0</v>
      </c>
      <c r="AS179">
        <f>[1]!wr("000300.SH",A179,14,"1",1)</f>
        <v>20.603282159872943</v>
      </c>
      <c r="AT179">
        <f>[1]!arbr("000300.SH",A179,26,"1","1",1)</f>
        <v>240.75169026957082</v>
      </c>
      <c r="AU179">
        <f>[1]!cr("000300.SH",A179,26,"1",1)</f>
        <v>83.220770982480303</v>
      </c>
      <c r="AV179">
        <f>[1]!psy("000300.SH",A179,12,"6","1","1",1)</f>
        <v>58.333333333333336</v>
      </c>
      <c r="AW179">
        <f>[1]!vr("000300.SH",A179,26,1)</f>
        <v>1.3395338455348353</v>
      </c>
      <c r="AX179">
        <f>[1]!wad("000300.SH",A179,30,"1","1",1)</f>
        <v>14227.354099999995</v>
      </c>
      <c r="AY179">
        <f>[1]!mfi("000300.SH",A179,14,"1",1)</f>
        <v>60.556494613800545</v>
      </c>
      <c r="AZ179">
        <f>[1]!obv("000300.SH",A179,"1","1",1)</f>
        <v>40815117216.760002</v>
      </c>
      <c r="BA179">
        <f>[1]!pvt("000300.SH",A179,"1",1)</f>
        <v>45407182471.206276</v>
      </c>
      <c r="BB179">
        <f>[1]!sobv("000300.SH",A179,1)</f>
        <v>4084981329194</v>
      </c>
      <c r="BC179">
        <f>[1]!wvad("000300.SH",A179,24,"6","1","1",1)</f>
        <v>102469583.96212147</v>
      </c>
      <c r="BD179">
        <f>[1]!bbiboll("000300.SH",A179,10,"3","1","1",1)</f>
        <v>3780.4938125000003</v>
      </c>
      <c r="BE179">
        <f>[1]!boll("000300.SH",A179,26,"2",1,1,1)</f>
        <v>3754.1407692307685</v>
      </c>
      <c r="BF179">
        <f>[1]!cdp("000300.SH",A179,"1","1",1)</f>
        <v>3790.8414000000002</v>
      </c>
      <c r="BG179">
        <f>[1]!env("000300.SH",A179,"14","1","1",1)</f>
        <v>3990.3594605714284</v>
      </c>
      <c r="BH179">
        <f>[1]!mike("000300.SH",A179,12,"1","1",1)</f>
        <v>3992.8725333333336</v>
      </c>
      <c r="BI179">
        <f>[1]!volumeratio("000300.SH",A179,5,1)</f>
        <v>0</v>
      </c>
      <c r="BJ179">
        <f>[1]!vma("000300.SH",A179,5,1)</f>
        <v>97624019.200000003</v>
      </c>
      <c r="BK179">
        <f>[1]!vmacd("000300.SH",A179,"12","26",9,"1",1)</f>
        <v>297114.11755716323</v>
      </c>
      <c r="BL179">
        <f>[1]!vosc("000300.SH",A179,"12","26",1)</f>
        <v>3.4794557382820059</v>
      </c>
      <c r="BM179">
        <f>[1]!tapi("000300.SH",A179,6,"1",1)</f>
        <v>52805329.250045866</v>
      </c>
      <c r="BN179">
        <f>[1]!vstd("000300.SH",A179,10,1)</f>
        <v>19190134.768773176</v>
      </c>
      <c r="BO179">
        <f>[1]!adtm("000300.SH",A179,23,"8","1","1",1)</f>
        <v>0.5838147438693615</v>
      </c>
      <c r="BP179">
        <f>[1]!mi("000300.SH",A179,12,"1","1",1)</f>
        <v>117.1848</v>
      </c>
      <c r="BQ179">
        <f>[1]!s_techind_rc("000300.SH",A179,50,1)</f>
        <v>99.104002273589018</v>
      </c>
      <c r="BR179">
        <f>[1]!srmi("000300.SH",A179,9,"1",1)</f>
        <v>2.234901204902238E-3</v>
      </c>
      <c r="BS179">
        <f>[1]!pwmi("000300.SH",A179,7,"1","1",1)</f>
        <v>1</v>
      </c>
      <c r="BT179">
        <f>[1]!prdstrong("000300.SH",A179,20,"1","1",1)</f>
        <v>0</v>
      </c>
      <c r="BU179">
        <f>[1]!prdweak("000300.SH",A179,20,"1","1",1)</f>
        <v>0</v>
      </c>
      <c r="BV179">
        <f>[1]!bottom("000300.SH",A179,125,"5","20","1","1",1)</f>
        <v>0.91724941724941722</v>
      </c>
      <c r="BW179">
        <f>[1]!atr("000300.SH",A179,14,"1","3",3)</f>
        <v>272.3732</v>
      </c>
      <c r="BX179">
        <f>[1]!std("000300.SH",A179,26,"1",1)</f>
        <v>1.0133942963657334</v>
      </c>
      <c r="BY179">
        <f>[1]!vhf("000300.SH",A179,28,"1",1)</f>
        <v>0.29757754769507844</v>
      </c>
      <c r="BZ179">
        <f>[1]!volati("000300.SH",A179,10,"1",1)</f>
        <v>-18.862808028468343</v>
      </c>
      <c r="CA179" s="2">
        <f>[1]!s_mq_close("000300.SH",A179,3)</f>
        <v>3799.5862999999999</v>
      </c>
    </row>
    <row r="180" spans="1:79" x14ac:dyDescent="0.25">
      <c r="A180" s="1">
        <v>43738</v>
      </c>
      <c r="B180">
        <f>[1]!s_mq_open("000300.SH",A180,1)</f>
        <v>3803.6889999999999</v>
      </c>
      <c r="C180">
        <f>[1]!s_mq_close("000300.SH",A180,1)</f>
        <v>3814.5282000000002</v>
      </c>
      <c r="D180">
        <f>[1]!s_mq_high("000300.SH",A180,1)</f>
        <v>3985.239</v>
      </c>
      <c r="E180">
        <f>[1]!s_mq_low("000300.SH",A180,1)</f>
        <v>3799.8166000000001</v>
      </c>
      <c r="F180">
        <f t="shared" si="12"/>
        <v>1.0477299800272841</v>
      </c>
      <c r="G180">
        <f t="shared" si="13"/>
        <v>0.99898193569453242</v>
      </c>
      <c r="H180">
        <f t="shared" si="17"/>
        <v>1.0028496546379055</v>
      </c>
      <c r="I180">
        <f t="shared" si="17"/>
        <v>1.044752795378469</v>
      </c>
      <c r="J180">
        <f t="shared" si="15"/>
        <v>0.99614327140116565</v>
      </c>
      <c r="K180">
        <f t="shared" si="16"/>
        <v>1.0487977235532893</v>
      </c>
      <c r="L180">
        <f>[1]!s_mq_volume("000300.SH",A180,1)</f>
        <v>216713080800</v>
      </c>
      <c r="M180">
        <f>[1]!s_mq_amount("000300.SH",A180,1)</f>
        <v>3151053394995</v>
      </c>
      <c r="N180">
        <f>[1]!s_mq_pctchange("000016.SH",A180)</f>
        <v>0.88085542373783632</v>
      </c>
      <c r="O180">
        <f>[1]!s_mq_pctchange("000906.SH",A180)</f>
        <v>0.5627163820077774</v>
      </c>
      <c r="P180">
        <f>[1]!s_mq_pctchange("000905.SH",A180)</f>
        <v>1.113456805636126</v>
      </c>
      <c r="Q180">
        <f>[1]!s_val_pe_ttm("000300.SH",A180)</f>
        <v>11.902299880981445</v>
      </c>
      <c r="R180">
        <f>[1]!s_val_pb_lf("000300.SH",A180)</f>
        <v>1.4538999795913696</v>
      </c>
      <c r="S180">
        <v>49.8</v>
      </c>
      <c r="W180">
        <f>[1]!dmi("000300.SH",A180,14,6,1,3,2)</f>
        <v>23.870101727336667</v>
      </c>
      <c r="X180">
        <f>[1]!expma("000300.SH",A180,12,3,2)</f>
        <v>3837.1011033317527</v>
      </c>
      <c r="Y180">
        <f>[1]!ma("000300.SH",A180,5,3,1)</f>
        <v>3856.0759800000001</v>
      </c>
      <c r="Z180">
        <f>[1]!macd("000300.SH",A180,26,12,9,1,3,1)</f>
        <v>8.89398681106195</v>
      </c>
      <c r="AA180">
        <f>[1]!bbi("000300.SH",A180,3,"6","12","24","1",1)</f>
        <v>3870.5367916666669</v>
      </c>
      <c r="AB180">
        <f>[1]!dma("000300.SH",A180,"10","50",10,"1","1",1)</f>
        <v>64.503824000000805</v>
      </c>
      <c r="AC180">
        <f>[1]!mtm("000300.SH",A180,"6",6,"1","1",3)</f>
        <v>-57.812999999999647</v>
      </c>
      <c r="AD180">
        <f>[1]!priceosc("000300.SH",A180,"26","12","1",1)</f>
        <v>0.43039192573913215</v>
      </c>
      <c r="AE180">
        <f>[1]!sar("000300.SH",A180,4,"2","20","1",1)</f>
        <v>3938.5997183554232</v>
      </c>
      <c r="AF180">
        <f>[1]!trix("000300.SH",A180,12,"20","1","1",1)</f>
        <v>8.6917356008878607E-2</v>
      </c>
      <c r="AG180">
        <f>[1]!s_techind_b3612("000300.SH",A180,1,1)</f>
        <v>-25.73345000000063</v>
      </c>
      <c r="AH180">
        <f>[1]!bias("000300.SH",A180,12,1,1)</f>
        <v>-2.1130966792054626</v>
      </c>
      <c r="AI180">
        <f>[1]!kdj("000300.SH",A180,9,3,3,1,1,1)</f>
        <v>11.891554088137013</v>
      </c>
      <c r="AJ180">
        <f>[1]!slowkd("000300.SH",A180,9,"3","3","5","1","1",1)</f>
        <v>8.169430910294059</v>
      </c>
      <c r="AK180">
        <f>[1]!rsi("000300.SH",A180,6,1,1)</f>
        <v>27.256643181370382</v>
      </c>
      <c r="AL180">
        <f>[1]!cci("000300.SH",A180,14,"1",1)</f>
        <v>-157.09658233721038</v>
      </c>
      <c r="AM180">
        <f>[1]!dpo("000300.SH",A180,20,"6","1","1",1)</f>
        <v>-75.480418181818095</v>
      </c>
      <c r="AN180">
        <f>[1]!roc("000300.SH",A180,"12",6,"1","1",1)</f>
        <v>-2.9406809735294503</v>
      </c>
      <c r="AO180">
        <f>[1]!vrsi("000300.SH",A180,6,1)</f>
        <v>22.144041023129109</v>
      </c>
      <c r="AP180">
        <f>[1]!si("000300.SH",A180,"1",1)</f>
        <v>-611.5042837461026</v>
      </c>
      <c r="AQ180">
        <f>[1]!srdm("000300.SH",A180,30,"1","1",1)</f>
        <v>-0.8378124738621936</v>
      </c>
      <c r="AR180">
        <f>[1]!vroc("000300.SH",A180,12,1)</f>
        <v>-49.898266934787536</v>
      </c>
      <c r="AS180">
        <f>[1]!wr("000300.SH",A180,14,"1",1)</f>
        <v>99.419465429109962</v>
      </c>
      <c r="AT180">
        <f>[1]!arbr("000300.SH",A180,26,"1","1",1)</f>
        <v>142.1901801172686</v>
      </c>
      <c r="AU180">
        <f>[1]!cr("000300.SH",A180,26,"1",1)</f>
        <v>120.18875555226765</v>
      </c>
      <c r="AV180">
        <f>[1]!psy("000300.SH",A180,12,"6","1","1",1)</f>
        <v>50</v>
      </c>
      <c r="AW180">
        <f>[1]!vr("000300.SH",A180,26,1)</f>
        <v>1.1858835291360035</v>
      </c>
      <c r="AX180">
        <f>[1]!wad("000300.SH",A180,30,"1","1",1)</f>
        <v>14246.3382</v>
      </c>
      <c r="AY180">
        <f>[1]!mfi("000300.SH",A180,14,"1",1)</f>
        <v>53.367813077881777</v>
      </c>
      <c r="AZ180">
        <f>[1]!obv("000300.SH",A180,"1","1",1)</f>
        <v>41304997910.760002</v>
      </c>
      <c r="BA180">
        <f>[1]!pvt("000300.SH",A180,"1",1)</f>
        <v>45585677049.778793</v>
      </c>
      <c r="BB180">
        <f>[1]!sobv("000300.SH",A180,1)</f>
        <v>4104607447794</v>
      </c>
      <c r="BC180">
        <f>[1]!wvad("000300.SH",A180,24,"6","1","1",1)</f>
        <v>-263598788.92276862</v>
      </c>
      <c r="BD180">
        <f>[1]!bbiboll("000300.SH",A180,10,"3","1","1",1)</f>
        <v>3870.5367916666669</v>
      </c>
      <c r="BE180">
        <f>[1]!boll("000300.SH",A180,26,"2",1,1,1)</f>
        <v>3880.1010653846165</v>
      </c>
      <c r="BF180">
        <f>[1]!cdp("000300.SH",A180,"1","1",1)</f>
        <v>3849.2634250000001</v>
      </c>
      <c r="BG180">
        <f>[1]!env("000300.SH",A180,"14","1","1",1)</f>
        <v>4137.9249982857145</v>
      </c>
      <c r="BH180">
        <f>[1]!mike("000300.SH",A180,12,"1","1",1)</f>
        <v>3843.3236999999999</v>
      </c>
      <c r="BI180">
        <f>[1]!volumeratio("000300.SH",A180,5,1)</f>
        <v>0.73577068479154095</v>
      </c>
      <c r="BJ180">
        <f>[1]!vma("000300.SH",A180,5,1)</f>
        <v>83987525.200000003</v>
      </c>
      <c r="BK180">
        <f>[1]!vmacd("000300.SH",A180,"12","26",9,"1",1)</f>
        <v>-6807353.1407271</v>
      </c>
      <c r="BL180">
        <f>[1]!vosc("000300.SH",A180,"12","26",1)</f>
        <v>-13.077944908806796</v>
      </c>
      <c r="BM180">
        <f>[1]!tapi("000300.SH",A180,6,"1",1)</f>
        <v>34588890.505995274</v>
      </c>
      <c r="BN180">
        <f>[1]!vstd("000300.SH",A180,10,1)</f>
        <v>14296470.734041221</v>
      </c>
      <c r="BO180">
        <f>[1]!adtm("000300.SH",A180,23,"8","1","1",1)</f>
        <v>-0.22662719321312752</v>
      </c>
      <c r="BP180">
        <f>[1]!mi("000300.SH",A180,12,"1","1",1)</f>
        <v>-115.57169999999996</v>
      </c>
      <c r="BQ180">
        <f>[1]!s_techind_rc("000300.SH",A180,50,1)</f>
        <v>100.17261495546521</v>
      </c>
      <c r="BR180">
        <f>[1]!srmi("000300.SH",A180,9,"1",1)</f>
        <v>-1.9709136012019634E-2</v>
      </c>
      <c r="BS180">
        <f>[1]!pwmi("000300.SH",A180,7,"1","1",1)</f>
        <v>1</v>
      </c>
      <c r="BT180">
        <f>[1]!prdstrong("000300.SH",A180,20,"1","1",1)</f>
        <v>0</v>
      </c>
      <c r="BU180">
        <f>[1]!prdweak("000300.SH",A180,20,"1","1",1)</f>
        <v>8.3333333333333329E-2</v>
      </c>
      <c r="BV180">
        <f>[1]!bottom("000300.SH",A180,125,"5","20","1","1",1)</f>
        <v>0.97172619047619047</v>
      </c>
      <c r="BW180">
        <f>[1]!atr("000300.SH",A180,14,"1","3",3)</f>
        <v>185.6527000000001</v>
      </c>
      <c r="BX180">
        <f>[1]!std("000300.SH",A180,26,"1",1)</f>
        <v>0.84168707336717552</v>
      </c>
      <c r="BY180">
        <f>[1]!vhf("000300.SH",A180,28,"1",1)</f>
        <v>0.28119131036153805</v>
      </c>
      <c r="BZ180">
        <f>[1]!volati("000300.SH",A180,10,"1",1)</f>
        <v>-5.5570095347524804</v>
      </c>
      <c r="CA180" s="2">
        <f>[1]!s_mq_close("000300.SH",A180,3)</f>
        <v>3814.5282000000002</v>
      </c>
    </row>
    <row r="181" spans="1:79" x14ac:dyDescent="0.25">
      <c r="A181" s="1">
        <v>40482</v>
      </c>
      <c r="CA181" s="2"/>
    </row>
    <row r="182" spans="1:79" x14ac:dyDescent="0.25">
      <c r="CA182" s="2"/>
    </row>
    <row r="183" spans="1:79" x14ac:dyDescent="0.25">
      <c r="CA183" s="2"/>
    </row>
    <row r="184" spans="1:79" x14ac:dyDescent="0.25">
      <c r="CA184" s="2"/>
    </row>
    <row r="185" spans="1:79" x14ac:dyDescent="0.25">
      <c r="CA185" s="2"/>
    </row>
    <row r="186" spans="1:79" x14ac:dyDescent="0.25">
      <c r="CA186" s="2"/>
    </row>
    <row r="187" spans="1:79" x14ac:dyDescent="0.25">
      <c r="CA187" s="2"/>
    </row>
    <row r="188" spans="1:79" x14ac:dyDescent="0.25">
      <c r="CA188" s="2"/>
    </row>
    <row r="189" spans="1:79" x14ac:dyDescent="0.25">
      <c r="CA189" s="2"/>
    </row>
    <row r="190" spans="1:79" x14ac:dyDescent="0.25">
      <c r="CA190" s="2"/>
    </row>
    <row r="191" spans="1:79" x14ac:dyDescent="0.25">
      <c r="CA191" s="2"/>
    </row>
    <row r="192" spans="1:79" x14ac:dyDescent="0.25">
      <c r="CA192" s="2"/>
    </row>
    <row r="193" spans="79:79" x14ac:dyDescent="0.25">
      <c r="CA193" s="2"/>
    </row>
    <row r="194" spans="79:79" x14ac:dyDescent="0.25">
      <c r="CA194" s="2"/>
    </row>
    <row r="195" spans="79:79" x14ac:dyDescent="0.25">
      <c r="CA195" s="2"/>
    </row>
    <row r="196" spans="79:79" x14ac:dyDescent="0.25">
      <c r="CA196" s="2"/>
    </row>
    <row r="197" spans="79:79" x14ac:dyDescent="0.25">
      <c r="CA197" s="2"/>
    </row>
    <row r="198" spans="79:79" x14ac:dyDescent="0.25">
      <c r="CA198" s="2"/>
    </row>
    <row r="199" spans="79:79" x14ac:dyDescent="0.25">
      <c r="CA199" s="2"/>
    </row>
    <row r="200" spans="79:79" x14ac:dyDescent="0.25">
      <c r="CA200" s="2"/>
    </row>
    <row r="201" spans="79:79" x14ac:dyDescent="0.25">
      <c r="CA201" s="2"/>
    </row>
    <row r="202" spans="79:79" x14ac:dyDescent="0.25">
      <c r="CA202" s="2"/>
    </row>
    <row r="203" spans="79:79" x14ac:dyDescent="0.25">
      <c r="CA203" s="2"/>
    </row>
    <row r="204" spans="79:79" x14ac:dyDescent="0.25">
      <c r="CA204" s="2"/>
    </row>
    <row r="205" spans="79:79" x14ac:dyDescent="0.25">
      <c r="CA205" s="2"/>
    </row>
    <row r="206" spans="79:79" x14ac:dyDescent="0.25">
      <c r="CA206" s="2"/>
    </row>
    <row r="207" spans="79:79" x14ac:dyDescent="0.25">
      <c r="CA207" s="2"/>
    </row>
    <row r="208" spans="79:79" x14ac:dyDescent="0.25">
      <c r="CA208" s="2"/>
    </row>
    <row r="209" spans="79:79" x14ac:dyDescent="0.25">
      <c r="CA209" s="2"/>
    </row>
    <row r="210" spans="79:79" x14ac:dyDescent="0.25">
      <c r="CA210" s="2"/>
    </row>
    <row r="211" spans="79:79" x14ac:dyDescent="0.25">
      <c r="CA211" s="2"/>
    </row>
    <row r="212" spans="79:79" x14ac:dyDescent="0.25">
      <c r="CA212" s="2"/>
    </row>
    <row r="213" spans="79:79" x14ac:dyDescent="0.25">
      <c r="CA213" s="2"/>
    </row>
    <row r="214" spans="79:79" x14ac:dyDescent="0.25">
      <c r="CA214" s="2"/>
    </row>
    <row r="215" spans="79:79" x14ac:dyDescent="0.25">
      <c r="CA21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peixiang</dc:creator>
  <cp:lastModifiedBy>zhang peixiang</cp:lastModifiedBy>
  <dcterms:created xsi:type="dcterms:W3CDTF">2015-06-05T18:19:34Z</dcterms:created>
  <dcterms:modified xsi:type="dcterms:W3CDTF">2019-10-23T09:24:18Z</dcterms:modified>
</cp:coreProperties>
</file>